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theme/themeOverride6.xml" ContentType="application/vnd.openxmlformats-officedocument.themeOverride+xml"/>
  <Override PartName="/xl/charts/chart7.xml" ContentType="application/vnd.openxmlformats-officedocument.drawingml.chart+xml"/>
  <Override PartName="/xl/theme/themeOverride7.xml" ContentType="application/vnd.openxmlformats-officedocument.themeOverride+xml"/>
  <Override PartName="/xl/charts/chart8.xml" ContentType="application/vnd.openxmlformats-officedocument.drawingml.chart+xml"/>
  <Override PartName="/xl/theme/themeOverride8.xml" ContentType="application/vnd.openxmlformats-officedocument.themeOverride+xml"/>
  <Override PartName="/xl/charts/chart9.xml" ContentType="application/vnd.openxmlformats-officedocument.drawingml.chart+xml"/>
  <Override PartName="/xl/theme/themeOverride9.xml" ContentType="application/vnd.openxmlformats-officedocument.themeOverride+xml"/>
  <Override PartName="/xl/charts/chart10.xml" ContentType="application/vnd.openxmlformats-officedocument.drawingml.chart+xml"/>
  <Override PartName="/xl/theme/themeOverride10.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6.xml" ContentType="application/vnd.ms-office.chartstyle+xml"/>
  <Override PartName="/xl/charts/colors6.xml" ContentType="application/vnd.ms-office.chartcolorstyle+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charts/chart14.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12.xml" ContentType="application/vnd.openxmlformats-officedocument.themeOverride+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13.xml" ContentType="application/vnd.openxmlformats-officedocument.themeOverride+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4.xml" ContentType="application/vnd.openxmlformats-officedocument.themeOverride+xml"/>
  <Override PartName="/xl/charts/chart17.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5.xml" ContentType="application/vnd.openxmlformats-officedocument.themeOverride+xml"/>
  <Override PartName="/xl/charts/chart18.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6.xml" ContentType="application/vnd.openxmlformats-officedocument.themeOverrid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19.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7.xml" ContentType="application/vnd.openxmlformats-officedocument.themeOverride+xml"/>
  <Override PartName="/xl/charts/chart20.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8.xml" ContentType="application/vnd.openxmlformats-officedocument.themeOverride+xml"/>
  <Override PartName="/xl/charts/chart21.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9.xml" ContentType="application/vnd.openxmlformats-officedocument.themeOverride+xml"/>
  <Override PartName="/xl/charts/chart22.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20.xml" ContentType="application/vnd.openxmlformats-officedocument.themeOverride+xml"/>
  <Override PartName="/xl/charts/chart23.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21.xml" ContentType="application/vnd.openxmlformats-officedocument.themeOverride+xml"/>
  <Override PartName="/xl/charts/chart24.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22.xml" ContentType="application/vnd.openxmlformats-officedocument.themeOverride+xml"/>
  <Override PartName="/xl/charts/chart25.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23.xml" ContentType="application/vnd.openxmlformats-officedocument.themeOverride+xml"/>
  <Override PartName="/xl/charts/chart26.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24.xml" ContentType="application/vnd.openxmlformats-officedocument.themeOverrid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27.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25.xml" ContentType="application/vnd.openxmlformats-officedocument.themeOverride+xml"/>
  <Override PartName="/xl/charts/chart28.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6.xml" ContentType="application/vnd.openxmlformats-officedocument.themeOverride+xml"/>
  <Override PartName="/xl/charts/chart29.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27.xml" ContentType="application/vnd.openxmlformats-officedocument.themeOverride+xml"/>
  <Override PartName="/xl/charts/chart30.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28.xml" ContentType="application/vnd.openxmlformats-officedocument.themeOverride+xml"/>
  <Override PartName="/xl/charts/chart31.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9.xml" ContentType="application/vnd.openxmlformats-officedocument.themeOverride+xml"/>
  <Override PartName="/xl/charts/chart32.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30.xml" ContentType="application/vnd.openxmlformats-officedocument.themeOverride+xml"/>
  <Override PartName="/xl/charts/chart33.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31.xml" ContentType="application/vnd.openxmlformats-officedocument.themeOverride+xml"/>
  <Override PartName="/xl/charts/chart34.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2.xml" ContentType="application/vnd.openxmlformats-officedocument.themeOverrid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6.xml" ContentType="application/vnd.openxmlformats-officedocument.drawing+xml"/>
  <Override PartName="/xl/charts/chart35.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33.xml" ContentType="application/vnd.openxmlformats-officedocument.themeOverride+xml"/>
  <Override PartName="/xl/charts/chart36.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34.xml" ContentType="application/vnd.openxmlformats-officedocument.themeOverride+xml"/>
  <Override PartName="/xl/charts/chart37.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35.xml" ContentType="application/vnd.openxmlformats-officedocument.themeOverride+xml"/>
  <Override PartName="/xl/charts/chart38.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36.xml" ContentType="application/vnd.openxmlformats-officedocument.themeOverride+xml"/>
  <Override PartName="/xl/charts/chart39.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37.xml" ContentType="application/vnd.openxmlformats-officedocument.themeOverride+xml"/>
  <Override PartName="/xl/charts/chart40.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8.xml" ContentType="application/vnd.openxmlformats-officedocument.themeOverride+xml"/>
  <Override PartName="/xl/charts/chart41.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39.xml" ContentType="application/vnd.openxmlformats-officedocument.themeOverride+xml"/>
  <Override PartName="/xl/charts/chart42.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40.xml" ContentType="application/vnd.openxmlformats-officedocument.themeOverrid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7.xml" ContentType="application/vnd.openxmlformats-officedocument.drawing+xml"/>
  <Override PartName="/xl/charts/chart43.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41.xml" ContentType="application/vnd.openxmlformats-officedocument.themeOverride+xml"/>
  <Override PartName="/xl/charts/chart44.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42.xml" ContentType="application/vnd.openxmlformats-officedocument.themeOverride+xml"/>
  <Override PartName="/xl/charts/chart45.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43.xml" ContentType="application/vnd.openxmlformats-officedocument.themeOverride+xml"/>
  <Override PartName="/xl/charts/chart46.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44.xml" ContentType="application/vnd.openxmlformats-officedocument.themeOverride+xml"/>
  <Override PartName="/xl/charts/chart47.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45.xml" ContentType="application/vnd.openxmlformats-officedocument.themeOverride+xml"/>
  <Override PartName="/xl/charts/chart48.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6.xml" ContentType="application/vnd.openxmlformats-officedocument.themeOverride+xml"/>
  <Override PartName="/xl/charts/chart49.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47.xml" ContentType="application/vnd.openxmlformats-officedocument.themeOverride+xml"/>
  <Override PartName="/xl/charts/chart50.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48.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defaultThemeVersion="166925"/>
  <mc:AlternateContent xmlns:mc="http://schemas.openxmlformats.org/markup-compatibility/2006">
    <mc:Choice Requires="x15">
      <x15ac:absPath xmlns:x15ac="http://schemas.microsoft.com/office/spreadsheetml/2010/11/ac" url="C:\Users\AS\AppData\Local\Microsoft\Windows\INetCache\Content.Outlook\GIWCW9S0\"/>
    </mc:Choice>
  </mc:AlternateContent>
  <xr:revisionPtr revIDLastSave="0" documentId="13_ncr:1_{AB5CBFB2-C6B0-491D-890F-98D07244D4DF}" xr6:coauthVersionLast="36" xr6:coauthVersionMax="36" xr10:uidLastSave="{00000000-0000-0000-0000-000000000000}"/>
  <bookViews>
    <workbookView xWindow="0" yWindow="0" windowWidth="23040" windowHeight="8610" activeTab="2" xr2:uid="{00000000-000D-0000-FFFF-FFFF00000000}"/>
  </bookViews>
  <sheets>
    <sheet name="METADONNEES" sheetId="24" r:id="rId1"/>
    <sheet name="BIBLIOGRAPHIE" sheetId="26" r:id="rId2"/>
    <sheet name="REFERENTIEL" sheetId="1" r:id="rId3"/>
    <sheet name="chiffres_clés" sheetId="15" r:id="rId4"/>
    <sheet name="DEP_14" sheetId="14" r:id="rId5"/>
    <sheet name="DEP_27" sheetId="22" r:id="rId6"/>
    <sheet name="DEP_50" sheetId="20" r:id="rId7"/>
    <sheet name="DEP_61" sheetId="21" r:id="rId8"/>
    <sheet name="DEP_76" sheetId="25" r:id="rId9"/>
  </sheets>
  <externalReferences>
    <externalReference r:id="rId10"/>
  </externalReferences>
  <definedNames>
    <definedName name="_xlnm._FilterDatabase" localSheetId="2" hidden="1">REFERENTIEL!$A$1:$Z$1</definedName>
  </definedNames>
  <calcPr calcId="191029" iterateDelta="1E-4"/>
  <pivotCaches>
    <pivotCache cacheId="19" r:id="rId11"/>
    <pivotCache cacheId="20" r:id="rId12"/>
    <pivotCache cacheId="21" r:id="rId13"/>
    <pivotCache cacheId="22" r:id="rId14"/>
    <pivotCache cacheId="23" r:id="rId15"/>
    <pivotCache cacheId="24" r:id="rId16"/>
    <pivotCache cacheId="25" r:id="rId17"/>
    <pivotCache cacheId="26" r:id="rId18"/>
    <pivotCache cacheId="27" r:id="rId19"/>
    <pivotCache cacheId="28" r:id="rId20"/>
    <pivotCache cacheId="29" r:id="rId21"/>
    <pivotCache cacheId="30" r:id="rId22"/>
    <pivotCache cacheId="31" r:id="rId23"/>
    <pivotCache cacheId="32" r:id="rId24"/>
    <pivotCache cacheId="33" r:id="rId25"/>
    <pivotCache cacheId="34" r:id="rId26"/>
    <pivotCache cacheId="35" r:id="rId27"/>
    <pivotCache cacheId="36" r:id="rId28"/>
    <pivotCache cacheId="37" r:id="rId2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49" i="22" l="1"/>
  <c r="I14" i="22" l="1"/>
  <c r="I3" i="21" l="1"/>
  <c r="I4" i="21"/>
  <c r="I5" i="21"/>
  <c r="I6" i="21"/>
  <c r="I7" i="21"/>
  <c r="I8" i="21"/>
  <c r="I9" i="21"/>
  <c r="I10" i="21"/>
  <c r="I11" i="21"/>
  <c r="I12" i="21"/>
  <c r="I13" i="21"/>
  <c r="I14" i="21"/>
  <c r="I15" i="21"/>
  <c r="I16" i="21"/>
  <c r="I17" i="21"/>
  <c r="I18" i="21"/>
  <c r="I19" i="21"/>
  <c r="I20" i="21"/>
  <c r="I21" i="21"/>
  <c r="I22" i="21"/>
  <c r="I23" i="21"/>
  <c r="I24" i="21"/>
  <c r="I25" i="21"/>
  <c r="I26" i="21"/>
  <c r="I27" i="21"/>
  <c r="I28" i="21"/>
  <c r="I29" i="21"/>
  <c r="I30" i="21"/>
  <c r="I31" i="21"/>
  <c r="I32" i="21"/>
  <c r="I33" i="21"/>
  <c r="I34" i="21"/>
  <c r="I35" i="21"/>
  <c r="I36" i="21"/>
  <c r="I37" i="21"/>
  <c r="I38" i="21"/>
  <c r="I39" i="21"/>
  <c r="I40" i="21"/>
  <c r="I41" i="21"/>
  <c r="I42" i="21"/>
  <c r="I43" i="21"/>
  <c r="I44" i="21"/>
  <c r="I45" i="21"/>
  <c r="I46" i="21"/>
  <c r="I47" i="21"/>
  <c r="I48" i="21"/>
  <c r="I49" i="21"/>
  <c r="I50" i="21"/>
  <c r="I51" i="21"/>
  <c r="I52" i="21"/>
  <c r="I53" i="21"/>
  <c r="I54" i="21"/>
  <c r="I55" i="21"/>
  <c r="I56" i="21"/>
  <c r="I57" i="21"/>
  <c r="I58" i="21"/>
  <c r="I59" i="21"/>
  <c r="I60" i="21"/>
  <c r="I61" i="21"/>
  <c r="I62" i="21"/>
  <c r="I63" i="21"/>
  <c r="I64" i="21"/>
  <c r="I65" i="21"/>
  <c r="I66" i="21"/>
  <c r="I67" i="21"/>
  <c r="I68" i="21"/>
  <c r="I69" i="21"/>
  <c r="I70" i="21"/>
  <c r="I71" i="21"/>
  <c r="I72" i="21"/>
  <c r="I73" i="21"/>
  <c r="I74" i="21"/>
  <c r="I75" i="21"/>
  <c r="I76" i="21"/>
  <c r="I77" i="21"/>
  <c r="I78" i="21"/>
  <c r="I79" i="21"/>
  <c r="I80" i="21"/>
  <c r="I81" i="21"/>
  <c r="I82" i="21"/>
  <c r="I83" i="21"/>
  <c r="I84" i="21"/>
  <c r="I85" i="21"/>
  <c r="I86" i="21"/>
  <c r="I87" i="21"/>
  <c r="I88" i="21"/>
  <c r="I89" i="21"/>
  <c r="I90" i="21"/>
  <c r="I91" i="21"/>
  <c r="I92" i="21"/>
  <c r="I93" i="21"/>
  <c r="I94" i="21"/>
  <c r="I95" i="21"/>
  <c r="I96" i="21"/>
  <c r="I97" i="21"/>
  <c r="I98" i="21"/>
  <c r="I99" i="21"/>
  <c r="I100" i="21"/>
  <c r="I2" i="21"/>
  <c r="I3" i="20"/>
  <c r="I4" i="20"/>
  <c r="I5" i="20"/>
  <c r="I6" i="20"/>
  <c r="I7" i="20"/>
  <c r="I8" i="20"/>
  <c r="I9" i="20"/>
  <c r="I10" i="20"/>
  <c r="I11" i="20"/>
  <c r="I12" i="20"/>
  <c r="I13"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92" i="20"/>
  <c r="I93" i="20"/>
  <c r="I94" i="20"/>
  <c r="I95" i="20"/>
  <c r="I96" i="20"/>
  <c r="I97" i="20"/>
  <c r="I98" i="20"/>
  <c r="I99" i="20"/>
  <c r="I100" i="20"/>
  <c r="I2" i="20"/>
  <c r="I3" i="22"/>
  <c r="I4" i="22"/>
  <c r="I5" i="22"/>
  <c r="I6" i="22"/>
  <c r="I7" i="22"/>
  <c r="I8" i="22"/>
  <c r="I9" i="22"/>
  <c r="I10" i="22"/>
  <c r="I11" i="22"/>
  <c r="I12" i="22"/>
  <c r="I13" i="22"/>
  <c r="I15" i="22"/>
  <c r="I16" i="22"/>
  <c r="I17" i="22"/>
  <c r="I18" i="22"/>
  <c r="I19" i="22"/>
  <c r="I20" i="22"/>
  <c r="I21" i="22"/>
  <c r="I22" i="22"/>
  <c r="I23" i="22"/>
  <c r="I24" i="22"/>
  <c r="I25" i="22"/>
  <c r="I26" i="22"/>
  <c r="I27" i="22"/>
  <c r="I28" i="22"/>
  <c r="I29" i="22"/>
  <c r="I30" i="22"/>
  <c r="I31" i="22"/>
  <c r="I32" i="22"/>
  <c r="I33" i="22"/>
  <c r="I34" i="22"/>
  <c r="I35" i="22"/>
  <c r="I36" i="22"/>
  <c r="I37" i="22"/>
  <c r="I38" i="22"/>
  <c r="I39" i="22"/>
  <c r="I40" i="22"/>
  <c r="I41" i="22"/>
  <c r="I42" i="22"/>
  <c r="I43" i="22"/>
  <c r="I44" i="22"/>
  <c r="I45" i="22"/>
  <c r="I46" i="22"/>
  <c r="I47" i="22"/>
  <c r="I48" i="22"/>
  <c r="I50" i="22"/>
  <c r="I51" i="22"/>
  <c r="I52" i="22"/>
  <c r="I53" i="22"/>
  <c r="I54" i="22"/>
  <c r="I55" i="22"/>
  <c r="I56" i="22"/>
  <c r="I57" i="22"/>
  <c r="I58" i="22"/>
  <c r="I59" i="22"/>
  <c r="I60" i="22"/>
  <c r="I61" i="22"/>
  <c r="I62" i="22"/>
  <c r="I63" i="22"/>
  <c r="I64" i="22"/>
  <c r="I65" i="22"/>
  <c r="I66" i="22"/>
  <c r="I67" i="22"/>
  <c r="I68" i="22"/>
  <c r="I69" i="22"/>
  <c r="I70" i="22"/>
  <c r="I71" i="22"/>
  <c r="I72" i="22"/>
  <c r="I73" i="22"/>
  <c r="I74" i="22"/>
  <c r="I75" i="22"/>
  <c r="I76" i="22"/>
  <c r="I77" i="22"/>
  <c r="I78" i="22"/>
  <c r="I79" i="22"/>
  <c r="I80" i="22"/>
  <c r="I81" i="22"/>
  <c r="I82" i="22"/>
  <c r="I83" i="22"/>
  <c r="I84" i="22"/>
  <c r="I85" i="22"/>
  <c r="I86" i="22"/>
  <c r="I87" i="22"/>
  <c r="I88" i="22"/>
  <c r="I89" i="22"/>
  <c r="I90" i="22"/>
  <c r="I91" i="22"/>
  <c r="I92" i="22"/>
  <c r="I93" i="22"/>
  <c r="I94" i="22"/>
  <c r="I95" i="22"/>
  <c r="I96" i="22"/>
  <c r="I97" i="22"/>
  <c r="I98" i="22"/>
  <c r="I99" i="22"/>
  <c r="I100" i="22"/>
  <c r="I2" i="22"/>
  <c r="I3" i="25" l="1"/>
  <c r="I4" i="25"/>
  <c r="I5" i="25"/>
  <c r="I6" i="25"/>
  <c r="I7" i="25"/>
  <c r="I8" i="25"/>
  <c r="I9" i="25"/>
  <c r="I10" i="25"/>
  <c r="I11" i="25"/>
  <c r="I12" i="25"/>
  <c r="I13" i="25"/>
  <c r="I14" i="25"/>
  <c r="I15" i="25"/>
  <c r="I16" i="25"/>
  <c r="I17" i="25"/>
  <c r="I18" i="25"/>
  <c r="I19" i="25"/>
  <c r="I20" i="25"/>
  <c r="I21" i="25"/>
  <c r="I22" i="25"/>
  <c r="I23" i="25"/>
  <c r="I24" i="25"/>
  <c r="I25" i="25"/>
  <c r="I26" i="25"/>
  <c r="I27" i="25"/>
  <c r="I28" i="25"/>
  <c r="I29" i="25"/>
  <c r="I30" i="25"/>
  <c r="I31" i="25"/>
  <c r="I32" i="25"/>
  <c r="I33" i="25"/>
  <c r="I34" i="25"/>
  <c r="I35" i="25"/>
  <c r="I36" i="25"/>
  <c r="I37" i="25"/>
  <c r="I38" i="25"/>
  <c r="I39" i="25"/>
  <c r="I40" i="25"/>
  <c r="I41" i="25"/>
  <c r="I42" i="25"/>
  <c r="I43" i="25"/>
  <c r="I44" i="25"/>
  <c r="I45" i="25"/>
  <c r="I46" i="25"/>
  <c r="I47" i="25"/>
  <c r="I48" i="25"/>
  <c r="I49" i="25"/>
  <c r="I50" i="25"/>
  <c r="I51" i="25"/>
  <c r="I52" i="25"/>
  <c r="I53" i="25"/>
  <c r="I54" i="25"/>
  <c r="I55" i="25"/>
  <c r="I56" i="25"/>
  <c r="I57" i="25"/>
  <c r="I58" i="25"/>
  <c r="I59" i="25"/>
  <c r="I60" i="25"/>
  <c r="I61" i="25"/>
  <c r="I62" i="25"/>
  <c r="I63" i="25"/>
  <c r="I64" i="25"/>
  <c r="I65" i="25"/>
  <c r="I66" i="25"/>
  <c r="I67" i="25"/>
  <c r="I68" i="25"/>
  <c r="I69" i="25"/>
  <c r="I70" i="25"/>
  <c r="I71" i="25"/>
  <c r="I72" i="25"/>
  <c r="I73" i="25"/>
  <c r="I74" i="25"/>
  <c r="I75" i="25"/>
  <c r="I76" i="25"/>
  <c r="I77" i="25"/>
  <c r="I78" i="25"/>
  <c r="I79" i="25"/>
  <c r="I80" i="25"/>
  <c r="I81" i="25"/>
  <c r="I82" i="25"/>
  <c r="I83" i="25"/>
  <c r="I84" i="25"/>
  <c r="I85" i="25"/>
  <c r="I86" i="25"/>
  <c r="I87" i="25"/>
  <c r="I88" i="25"/>
  <c r="I89" i="25"/>
  <c r="I90" i="25"/>
  <c r="I91" i="25"/>
  <c r="I92" i="25"/>
  <c r="I93" i="25"/>
  <c r="I94" i="25"/>
  <c r="I95" i="25"/>
  <c r="I96" i="25"/>
  <c r="I97" i="25"/>
  <c r="I98" i="25"/>
  <c r="I99" i="25"/>
  <c r="I100" i="25"/>
  <c r="I101" i="25"/>
  <c r="I102" i="25"/>
  <c r="I103" i="25"/>
  <c r="I104" i="25"/>
  <c r="I105" i="25"/>
  <c r="I106" i="25"/>
  <c r="I107" i="25"/>
  <c r="I108" i="25"/>
  <c r="I109" i="25"/>
  <c r="I110" i="25"/>
  <c r="I111" i="25"/>
  <c r="I112" i="25"/>
  <c r="I113" i="25"/>
  <c r="I114" i="25"/>
  <c r="I115" i="25"/>
  <c r="I116" i="25"/>
  <c r="I117" i="25"/>
  <c r="I118" i="25"/>
  <c r="I119" i="25"/>
  <c r="I120" i="25"/>
  <c r="I121" i="25"/>
  <c r="I122" i="25"/>
  <c r="I123" i="25"/>
  <c r="I124" i="25"/>
  <c r="I125" i="25"/>
  <c r="I126" i="25"/>
  <c r="I127" i="25"/>
  <c r="I128" i="25"/>
  <c r="I129" i="25"/>
  <c r="I130" i="25"/>
  <c r="I131" i="25"/>
  <c r="I132" i="25"/>
  <c r="I133" i="25"/>
  <c r="I134" i="25"/>
  <c r="I135" i="25"/>
  <c r="I136" i="25"/>
  <c r="I137" i="25"/>
  <c r="I138" i="25"/>
  <c r="I2" i="25"/>
  <c r="B112" i="25"/>
  <c r="C112" i="25"/>
  <c r="D112" i="25"/>
  <c r="E112" i="25"/>
  <c r="F112" i="25"/>
  <c r="G112" i="25"/>
  <c r="H112" i="25"/>
  <c r="J112" i="25"/>
  <c r="K112" i="25"/>
  <c r="L112" i="25"/>
  <c r="M112" i="25"/>
  <c r="N112" i="25"/>
  <c r="O112" i="25"/>
  <c r="P112" i="25"/>
  <c r="Q112" i="25"/>
  <c r="R112" i="25"/>
  <c r="S112" i="25"/>
  <c r="B113" i="25"/>
  <c r="C113" i="25"/>
  <c r="D113" i="25"/>
  <c r="E113" i="25"/>
  <c r="F113" i="25"/>
  <c r="G113" i="25"/>
  <c r="H113" i="25"/>
  <c r="J113" i="25"/>
  <c r="K113" i="25"/>
  <c r="L113" i="25"/>
  <c r="M113" i="25"/>
  <c r="N113" i="25"/>
  <c r="O113" i="25"/>
  <c r="P113" i="25"/>
  <c r="Q113" i="25"/>
  <c r="R113" i="25"/>
  <c r="S113" i="25"/>
  <c r="B114" i="25"/>
  <c r="C114" i="25"/>
  <c r="D114" i="25"/>
  <c r="E114" i="25"/>
  <c r="F114" i="25"/>
  <c r="G114" i="25"/>
  <c r="H114" i="25"/>
  <c r="J114" i="25"/>
  <c r="K114" i="25"/>
  <c r="L114" i="25"/>
  <c r="M114" i="25"/>
  <c r="N114" i="25"/>
  <c r="O114" i="25"/>
  <c r="P114" i="25"/>
  <c r="Q114" i="25"/>
  <c r="R114" i="25"/>
  <c r="S114" i="25"/>
  <c r="B115" i="25"/>
  <c r="C115" i="25"/>
  <c r="D115" i="25"/>
  <c r="E115" i="25"/>
  <c r="F115" i="25"/>
  <c r="G115" i="25"/>
  <c r="H115" i="25"/>
  <c r="J115" i="25"/>
  <c r="K115" i="25"/>
  <c r="L115" i="25"/>
  <c r="M115" i="25"/>
  <c r="N115" i="25"/>
  <c r="O115" i="25"/>
  <c r="P115" i="25"/>
  <c r="Q115" i="25"/>
  <c r="R115" i="25"/>
  <c r="S115" i="25"/>
  <c r="B116" i="25"/>
  <c r="C116" i="25"/>
  <c r="D116" i="25"/>
  <c r="E116" i="25"/>
  <c r="F116" i="25"/>
  <c r="G116" i="25"/>
  <c r="H116" i="25"/>
  <c r="J116" i="25"/>
  <c r="K116" i="25"/>
  <c r="L116" i="25"/>
  <c r="M116" i="25"/>
  <c r="N116" i="25"/>
  <c r="O116" i="25"/>
  <c r="P116" i="25"/>
  <c r="Q116" i="25"/>
  <c r="R116" i="25"/>
  <c r="S116" i="25"/>
  <c r="B117" i="25"/>
  <c r="C117" i="25"/>
  <c r="D117" i="25"/>
  <c r="E117" i="25"/>
  <c r="F117" i="25"/>
  <c r="G117" i="25"/>
  <c r="H117" i="25"/>
  <c r="J117" i="25"/>
  <c r="K117" i="25"/>
  <c r="L117" i="25"/>
  <c r="M117" i="25"/>
  <c r="N117" i="25"/>
  <c r="O117" i="25"/>
  <c r="P117" i="25"/>
  <c r="Q117" i="25"/>
  <c r="R117" i="25"/>
  <c r="S117" i="25"/>
  <c r="B118" i="25"/>
  <c r="C118" i="25"/>
  <c r="D118" i="25"/>
  <c r="E118" i="25"/>
  <c r="F118" i="25"/>
  <c r="G118" i="25"/>
  <c r="H118" i="25"/>
  <c r="J118" i="25"/>
  <c r="K118" i="25"/>
  <c r="L118" i="25"/>
  <c r="M118" i="25"/>
  <c r="N118" i="25"/>
  <c r="O118" i="25"/>
  <c r="P118" i="25"/>
  <c r="Q118" i="25"/>
  <c r="R118" i="25"/>
  <c r="S118" i="25"/>
  <c r="B119" i="25"/>
  <c r="C119" i="25"/>
  <c r="D119" i="25"/>
  <c r="E119" i="25"/>
  <c r="F119" i="25"/>
  <c r="G119" i="25"/>
  <c r="H119" i="25"/>
  <c r="J119" i="25"/>
  <c r="K119" i="25"/>
  <c r="L119" i="25"/>
  <c r="M119" i="25"/>
  <c r="N119" i="25"/>
  <c r="O119" i="25"/>
  <c r="P119" i="25"/>
  <c r="Q119" i="25"/>
  <c r="R119" i="25"/>
  <c r="S119" i="25"/>
  <c r="B120" i="25"/>
  <c r="C120" i="25"/>
  <c r="D120" i="25"/>
  <c r="E120" i="25"/>
  <c r="F120" i="25"/>
  <c r="G120" i="25"/>
  <c r="H120" i="25"/>
  <c r="J120" i="25"/>
  <c r="K120" i="25"/>
  <c r="L120" i="25"/>
  <c r="M120" i="25"/>
  <c r="N120" i="25"/>
  <c r="O120" i="25"/>
  <c r="P120" i="25"/>
  <c r="Q120" i="25"/>
  <c r="R120" i="25"/>
  <c r="S120" i="25"/>
  <c r="B121" i="25"/>
  <c r="C121" i="25"/>
  <c r="D121" i="25"/>
  <c r="E121" i="25"/>
  <c r="F121" i="25"/>
  <c r="G121" i="25"/>
  <c r="H121" i="25"/>
  <c r="J121" i="25"/>
  <c r="K121" i="25"/>
  <c r="L121" i="25"/>
  <c r="M121" i="25"/>
  <c r="N121" i="25"/>
  <c r="O121" i="25"/>
  <c r="P121" i="25"/>
  <c r="Q121" i="25"/>
  <c r="R121" i="25"/>
  <c r="S121" i="25"/>
  <c r="B122" i="25"/>
  <c r="C122" i="25"/>
  <c r="D122" i="25"/>
  <c r="E122" i="25"/>
  <c r="F122" i="25"/>
  <c r="G122" i="25"/>
  <c r="H122" i="25"/>
  <c r="J122" i="25"/>
  <c r="K122" i="25"/>
  <c r="L122" i="25"/>
  <c r="M122" i="25"/>
  <c r="N122" i="25"/>
  <c r="O122" i="25"/>
  <c r="P122" i="25"/>
  <c r="Q122" i="25"/>
  <c r="R122" i="25"/>
  <c r="S122" i="25"/>
  <c r="B123" i="25"/>
  <c r="C123" i="25"/>
  <c r="D123" i="25"/>
  <c r="E123" i="25"/>
  <c r="F123" i="25"/>
  <c r="G123" i="25"/>
  <c r="H123" i="25"/>
  <c r="J123" i="25"/>
  <c r="K123" i="25"/>
  <c r="L123" i="25"/>
  <c r="M123" i="25"/>
  <c r="N123" i="25"/>
  <c r="O123" i="25"/>
  <c r="P123" i="25"/>
  <c r="Q123" i="25"/>
  <c r="R123" i="25"/>
  <c r="S123" i="25"/>
  <c r="B124" i="25"/>
  <c r="C124" i="25"/>
  <c r="D124" i="25"/>
  <c r="E124" i="25"/>
  <c r="F124" i="25"/>
  <c r="G124" i="25"/>
  <c r="H124" i="25"/>
  <c r="J124" i="25"/>
  <c r="K124" i="25"/>
  <c r="L124" i="25"/>
  <c r="M124" i="25"/>
  <c r="N124" i="25"/>
  <c r="O124" i="25"/>
  <c r="P124" i="25"/>
  <c r="Q124" i="25"/>
  <c r="R124" i="25"/>
  <c r="S124" i="25"/>
  <c r="B125" i="25"/>
  <c r="C125" i="25"/>
  <c r="D125" i="25"/>
  <c r="E125" i="25"/>
  <c r="F125" i="25"/>
  <c r="G125" i="25"/>
  <c r="H125" i="25"/>
  <c r="J125" i="25"/>
  <c r="K125" i="25"/>
  <c r="L125" i="25"/>
  <c r="M125" i="25"/>
  <c r="N125" i="25"/>
  <c r="O125" i="25"/>
  <c r="P125" i="25"/>
  <c r="Q125" i="25"/>
  <c r="R125" i="25"/>
  <c r="S125" i="25"/>
  <c r="B126" i="25"/>
  <c r="C126" i="25"/>
  <c r="D126" i="25"/>
  <c r="E126" i="25"/>
  <c r="F126" i="25"/>
  <c r="G126" i="25"/>
  <c r="H126" i="25"/>
  <c r="J126" i="25"/>
  <c r="K126" i="25"/>
  <c r="L126" i="25"/>
  <c r="M126" i="25"/>
  <c r="N126" i="25"/>
  <c r="O126" i="25"/>
  <c r="P126" i="25"/>
  <c r="Q126" i="25"/>
  <c r="R126" i="25"/>
  <c r="S126" i="25"/>
  <c r="B127" i="25"/>
  <c r="C127" i="25"/>
  <c r="D127" i="25"/>
  <c r="E127" i="25"/>
  <c r="F127" i="25"/>
  <c r="G127" i="25"/>
  <c r="H127" i="25"/>
  <c r="J127" i="25"/>
  <c r="K127" i="25"/>
  <c r="L127" i="25"/>
  <c r="M127" i="25"/>
  <c r="N127" i="25"/>
  <c r="O127" i="25"/>
  <c r="P127" i="25"/>
  <c r="Q127" i="25"/>
  <c r="R127" i="25"/>
  <c r="S127" i="25"/>
  <c r="B128" i="25"/>
  <c r="C128" i="25"/>
  <c r="D128" i="25"/>
  <c r="E128" i="25"/>
  <c r="F128" i="25"/>
  <c r="G128" i="25"/>
  <c r="H128" i="25"/>
  <c r="J128" i="25"/>
  <c r="K128" i="25"/>
  <c r="L128" i="25"/>
  <c r="M128" i="25"/>
  <c r="N128" i="25"/>
  <c r="O128" i="25"/>
  <c r="P128" i="25"/>
  <c r="Q128" i="25"/>
  <c r="R128" i="25"/>
  <c r="S128" i="25"/>
  <c r="B129" i="25"/>
  <c r="C129" i="25"/>
  <c r="D129" i="25"/>
  <c r="E129" i="25"/>
  <c r="F129" i="25"/>
  <c r="G129" i="25"/>
  <c r="H129" i="25"/>
  <c r="J129" i="25"/>
  <c r="K129" i="25"/>
  <c r="L129" i="25"/>
  <c r="M129" i="25"/>
  <c r="N129" i="25"/>
  <c r="O129" i="25"/>
  <c r="P129" i="25"/>
  <c r="Q129" i="25"/>
  <c r="R129" i="25"/>
  <c r="S129" i="25"/>
  <c r="B130" i="25"/>
  <c r="C130" i="25"/>
  <c r="D130" i="25"/>
  <c r="E130" i="25"/>
  <c r="F130" i="25"/>
  <c r="G130" i="25"/>
  <c r="H130" i="25"/>
  <c r="J130" i="25"/>
  <c r="K130" i="25"/>
  <c r="L130" i="25"/>
  <c r="M130" i="25"/>
  <c r="N130" i="25"/>
  <c r="O130" i="25"/>
  <c r="P130" i="25"/>
  <c r="Q130" i="25"/>
  <c r="R130" i="25"/>
  <c r="S130" i="25"/>
  <c r="B131" i="25"/>
  <c r="C131" i="25"/>
  <c r="D131" i="25"/>
  <c r="E131" i="25"/>
  <c r="F131" i="25"/>
  <c r="G131" i="25"/>
  <c r="H131" i="25"/>
  <c r="J131" i="25"/>
  <c r="K131" i="25"/>
  <c r="L131" i="25"/>
  <c r="M131" i="25"/>
  <c r="N131" i="25"/>
  <c r="O131" i="25"/>
  <c r="P131" i="25"/>
  <c r="Q131" i="25"/>
  <c r="R131" i="25"/>
  <c r="S131" i="25"/>
  <c r="B132" i="25"/>
  <c r="C132" i="25"/>
  <c r="D132" i="25"/>
  <c r="E132" i="25"/>
  <c r="F132" i="25"/>
  <c r="G132" i="25"/>
  <c r="H132" i="25"/>
  <c r="J132" i="25"/>
  <c r="K132" i="25"/>
  <c r="L132" i="25"/>
  <c r="M132" i="25"/>
  <c r="N132" i="25"/>
  <c r="O132" i="25"/>
  <c r="P132" i="25"/>
  <c r="Q132" i="25"/>
  <c r="R132" i="25"/>
  <c r="S132" i="25"/>
  <c r="B133" i="25"/>
  <c r="C133" i="25"/>
  <c r="D133" i="25"/>
  <c r="E133" i="25"/>
  <c r="F133" i="25"/>
  <c r="G133" i="25"/>
  <c r="H133" i="25"/>
  <c r="J133" i="25"/>
  <c r="K133" i="25"/>
  <c r="L133" i="25"/>
  <c r="M133" i="25"/>
  <c r="N133" i="25"/>
  <c r="O133" i="25"/>
  <c r="P133" i="25"/>
  <c r="Q133" i="25"/>
  <c r="R133" i="25"/>
  <c r="S133" i="25"/>
  <c r="B134" i="25"/>
  <c r="C134" i="25"/>
  <c r="D134" i="25"/>
  <c r="E134" i="25"/>
  <c r="F134" i="25"/>
  <c r="G134" i="25"/>
  <c r="H134" i="25"/>
  <c r="J134" i="25"/>
  <c r="K134" i="25"/>
  <c r="L134" i="25"/>
  <c r="M134" i="25"/>
  <c r="N134" i="25"/>
  <c r="O134" i="25"/>
  <c r="P134" i="25"/>
  <c r="Q134" i="25"/>
  <c r="R134" i="25"/>
  <c r="S134" i="25"/>
  <c r="B135" i="25"/>
  <c r="C135" i="25"/>
  <c r="D135" i="25"/>
  <c r="E135" i="25"/>
  <c r="F135" i="25"/>
  <c r="G135" i="25"/>
  <c r="H135" i="25"/>
  <c r="J135" i="25"/>
  <c r="K135" i="25"/>
  <c r="L135" i="25"/>
  <c r="M135" i="25"/>
  <c r="N135" i="25"/>
  <c r="O135" i="25"/>
  <c r="P135" i="25"/>
  <c r="Q135" i="25"/>
  <c r="R135" i="25"/>
  <c r="S135" i="25"/>
  <c r="B136" i="25"/>
  <c r="C136" i="25"/>
  <c r="D136" i="25"/>
  <c r="E136" i="25"/>
  <c r="F136" i="25"/>
  <c r="G136" i="25"/>
  <c r="H136" i="25"/>
  <c r="J136" i="25"/>
  <c r="K136" i="25"/>
  <c r="L136" i="25"/>
  <c r="M136" i="25"/>
  <c r="N136" i="25"/>
  <c r="O136" i="25"/>
  <c r="P136" i="25"/>
  <c r="Q136" i="25"/>
  <c r="R136" i="25"/>
  <c r="S136" i="25"/>
  <c r="B137" i="25"/>
  <c r="C137" i="25"/>
  <c r="D137" i="25"/>
  <c r="E137" i="25"/>
  <c r="F137" i="25"/>
  <c r="G137" i="25"/>
  <c r="H137" i="25"/>
  <c r="J137" i="25"/>
  <c r="K137" i="25"/>
  <c r="L137" i="25"/>
  <c r="M137" i="25"/>
  <c r="N137" i="25"/>
  <c r="O137" i="25"/>
  <c r="P137" i="25"/>
  <c r="Q137" i="25"/>
  <c r="R137" i="25"/>
  <c r="S137" i="25"/>
  <c r="B138" i="25"/>
  <c r="C138" i="25"/>
  <c r="D138" i="25"/>
  <c r="E138" i="25"/>
  <c r="F138" i="25"/>
  <c r="G138" i="25"/>
  <c r="H138" i="25"/>
  <c r="J138" i="25"/>
  <c r="K138" i="25"/>
  <c r="L138" i="25"/>
  <c r="M138" i="25"/>
  <c r="N138" i="25"/>
  <c r="O138" i="25"/>
  <c r="P138" i="25"/>
  <c r="Q138" i="25"/>
  <c r="R138" i="25"/>
  <c r="S138" i="25"/>
  <c r="B101" i="25"/>
  <c r="C101" i="25"/>
  <c r="D101" i="25"/>
  <c r="E101" i="25"/>
  <c r="F101" i="25"/>
  <c r="G101" i="25"/>
  <c r="H101" i="25"/>
  <c r="J101" i="25"/>
  <c r="K101" i="25"/>
  <c r="L101" i="25"/>
  <c r="M101" i="25"/>
  <c r="N101" i="25"/>
  <c r="O101" i="25"/>
  <c r="P101" i="25"/>
  <c r="Q101" i="25"/>
  <c r="R101" i="25"/>
  <c r="S101" i="25"/>
  <c r="B102" i="25"/>
  <c r="C102" i="25"/>
  <c r="D102" i="25"/>
  <c r="E102" i="25"/>
  <c r="F102" i="25"/>
  <c r="G102" i="25"/>
  <c r="H102" i="25"/>
  <c r="J102" i="25"/>
  <c r="K102" i="25"/>
  <c r="L102" i="25"/>
  <c r="M102" i="25"/>
  <c r="N102" i="25"/>
  <c r="O102" i="25"/>
  <c r="P102" i="25"/>
  <c r="Q102" i="25"/>
  <c r="R102" i="25"/>
  <c r="S102" i="25"/>
  <c r="B103" i="25"/>
  <c r="C103" i="25"/>
  <c r="D103" i="25"/>
  <c r="E103" i="25"/>
  <c r="F103" i="25"/>
  <c r="G103" i="25"/>
  <c r="H103" i="25"/>
  <c r="J103" i="25"/>
  <c r="K103" i="25"/>
  <c r="L103" i="25"/>
  <c r="M103" i="25"/>
  <c r="N103" i="25"/>
  <c r="O103" i="25"/>
  <c r="P103" i="25"/>
  <c r="Q103" i="25"/>
  <c r="R103" i="25"/>
  <c r="S103" i="25"/>
  <c r="B104" i="25"/>
  <c r="C104" i="25"/>
  <c r="D104" i="25"/>
  <c r="E104" i="25"/>
  <c r="F104" i="25"/>
  <c r="G104" i="25"/>
  <c r="H104" i="25"/>
  <c r="J104" i="25"/>
  <c r="K104" i="25"/>
  <c r="L104" i="25"/>
  <c r="M104" i="25"/>
  <c r="N104" i="25"/>
  <c r="O104" i="25"/>
  <c r="P104" i="25"/>
  <c r="Q104" i="25"/>
  <c r="R104" i="25"/>
  <c r="S104" i="25"/>
  <c r="B105" i="25"/>
  <c r="C105" i="25"/>
  <c r="D105" i="25"/>
  <c r="E105" i="25"/>
  <c r="F105" i="25"/>
  <c r="G105" i="25"/>
  <c r="H105" i="25"/>
  <c r="J105" i="25"/>
  <c r="K105" i="25"/>
  <c r="L105" i="25"/>
  <c r="M105" i="25"/>
  <c r="N105" i="25"/>
  <c r="O105" i="25"/>
  <c r="P105" i="25"/>
  <c r="Q105" i="25"/>
  <c r="R105" i="25"/>
  <c r="S105" i="25"/>
  <c r="B106" i="25"/>
  <c r="C106" i="25"/>
  <c r="D106" i="25"/>
  <c r="E106" i="25"/>
  <c r="F106" i="25"/>
  <c r="G106" i="25"/>
  <c r="H106" i="25"/>
  <c r="J106" i="25"/>
  <c r="K106" i="25"/>
  <c r="L106" i="25"/>
  <c r="M106" i="25"/>
  <c r="N106" i="25"/>
  <c r="O106" i="25"/>
  <c r="P106" i="25"/>
  <c r="Q106" i="25"/>
  <c r="R106" i="25"/>
  <c r="S106" i="25"/>
  <c r="B107" i="25"/>
  <c r="C107" i="25"/>
  <c r="D107" i="25"/>
  <c r="E107" i="25"/>
  <c r="F107" i="25"/>
  <c r="G107" i="25"/>
  <c r="H107" i="25"/>
  <c r="J107" i="25"/>
  <c r="K107" i="25"/>
  <c r="L107" i="25"/>
  <c r="M107" i="25"/>
  <c r="N107" i="25"/>
  <c r="O107" i="25"/>
  <c r="P107" i="25"/>
  <c r="Q107" i="25"/>
  <c r="R107" i="25"/>
  <c r="S107" i="25"/>
  <c r="B108" i="25"/>
  <c r="C108" i="25"/>
  <c r="D108" i="25"/>
  <c r="E108" i="25"/>
  <c r="F108" i="25"/>
  <c r="G108" i="25"/>
  <c r="H108" i="25"/>
  <c r="J108" i="25"/>
  <c r="K108" i="25"/>
  <c r="L108" i="25"/>
  <c r="M108" i="25"/>
  <c r="N108" i="25"/>
  <c r="O108" i="25"/>
  <c r="P108" i="25"/>
  <c r="Q108" i="25"/>
  <c r="R108" i="25"/>
  <c r="S108" i="25"/>
  <c r="B109" i="25"/>
  <c r="C109" i="25"/>
  <c r="D109" i="25"/>
  <c r="E109" i="25"/>
  <c r="F109" i="25"/>
  <c r="G109" i="25"/>
  <c r="H109" i="25"/>
  <c r="J109" i="25"/>
  <c r="K109" i="25"/>
  <c r="L109" i="25"/>
  <c r="M109" i="25"/>
  <c r="N109" i="25"/>
  <c r="O109" i="25"/>
  <c r="P109" i="25"/>
  <c r="Q109" i="25"/>
  <c r="R109" i="25"/>
  <c r="S109" i="25"/>
  <c r="B110" i="25"/>
  <c r="C110" i="25"/>
  <c r="D110" i="25"/>
  <c r="E110" i="25"/>
  <c r="F110" i="25"/>
  <c r="G110" i="25"/>
  <c r="H110" i="25"/>
  <c r="J110" i="25"/>
  <c r="K110" i="25"/>
  <c r="L110" i="25"/>
  <c r="M110" i="25"/>
  <c r="N110" i="25"/>
  <c r="O110" i="25"/>
  <c r="P110" i="25"/>
  <c r="Q110" i="25"/>
  <c r="R110" i="25"/>
  <c r="S110" i="25"/>
  <c r="B111" i="25"/>
  <c r="C111" i="25"/>
  <c r="D111" i="25"/>
  <c r="E111" i="25"/>
  <c r="F111" i="25"/>
  <c r="G111" i="25"/>
  <c r="H111" i="25"/>
  <c r="J111" i="25"/>
  <c r="K111" i="25"/>
  <c r="L111" i="25"/>
  <c r="M111" i="25"/>
  <c r="N111" i="25"/>
  <c r="O111" i="25"/>
  <c r="P111" i="25"/>
  <c r="Q111" i="25"/>
  <c r="R111" i="25"/>
  <c r="S111" i="25"/>
  <c r="O32" i="22" l="1"/>
  <c r="O33" i="22"/>
  <c r="O34" i="22"/>
  <c r="O35" i="22"/>
  <c r="O36" i="22"/>
  <c r="O37" i="22"/>
  <c r="O38" i="22"/>
  <c r="O39" i="22"/>
  <c r="O40" i="22"/>
  <c r="O41" i="22"/>
  <c r="O42" i="22"/>
  <c r="O43" i="22"/>
  <c r="O44" i="22"/>
  <c r="O45" i="22"/>
  <c r="O46" i="22"/>
  <c r="O47" i="22"/>
  <c r="O48" i="22"/>
  <c r="O49" i="22"/>
  <c r="O50" i="22"/>
  <c r="O51" i="22"/>
  <c r="O52" i="22"/>
  <c r="O53" i="22"/>
  <c r="O54" i="22"/>
  <c r="O55" i="22"/>
  <c r="O56" i="22"/>
  <c r="O57" i="22"/>
  <c r="O58" i="22"/>
  <c r="O59" i="22"/>
  <c r="O60" i="22"/>
  <c r="O61" i="22"/>
  <c r="O62" i="22"/>
  <c r="O63" i="22"/>
  <c r="O64" i="22"/>
  <c r="O65" i="22"/>
  <c r="O66" i="22"/>
  <c r="O67" i="22"/>
  <c r="O68" i="22"/>
  <c r="O69" i="22"/>
  <c r="O70" i="22"/>
  <c r="O71" i="22"/>
  <c r="O72" i="22"/>
  <c r="O73" i="22"/>
  <c r="O74" i="22"/>
  <c r="O75" i="22"/>
  <c r="O76" i="22"/>
  <c r="O77" i="22"/>
  <c r="O78" i="22"/>
  <c r="O79" i="22"/>
  <c r="O80" i="22"/>
  <c r="O81" i="22"/>
  <c r="O82" i="22"/>
  <c r="O83" i="22"/>
  <c r="O84" i="22"/>
  <c r="O85" i="22"/>
  <c r="O86" i="22"/>
  <c r="O87" i="22"/>
  <c r="O88" i="22"/>
  <c r="O89" i="22"/>
  <c r="O90" i="22"/>
  <c r="O91" i="22"/>
  <c r="O92" i="22"/>
  <c r="O93" i="22"/>
  <c r="O94" i="22"/>
  <c r="O95" i="22"/>
  <c r="O96" i="22"/>
  <c r="O97" i="22"/>
  <c r="O98" i="22"/>
  <c r="O99" i="22"/>
  <c r="O100" i="22"/>
  <c r="O3" i="25" l="1"/>
  <c r="O4" i="25"/>
  <c r="O5" i="25"/>
  <c r="O6" i="25"/>
  <c r="O7" i="25"/>
  <c r="O8" i="25"/>
  <c r="O9" i="25"/>
  <c r="O10" i="25"/>
  <c r="O11" i="25"/>
  <c r="O12" i="25"/>
  <c r="O13" i="25"/>
  <c r="O14" i="25"/>
  <c r="O15" i="25"/>
  <c r="O16" i="25"/>
  <c r="O17" i="25"/>
  <c r="O18" i="25"/>
  <c r="O19" i="25"/>
  <c r="O20" i="25"/>
  <c r="O21" i="25"/>
  <c r="O22" i="25"/>
  <c r="O23" i="25"/>
  <c r="O24" i="25"/>
  <c r="O25" i="25"/>
  <c r="O26" i="25"/>
  <c r="O27" i="25"/>
  <c r="O28" i="25"/>
  <c r="O29" i="25"/>
  <c r="O30" i="25"/>
  <c r="O31" i="25"/>
  <c r="O32" i="25"/>
  <c r="O33" i="25"/>
  <c r="O34" i="25"/>
  <c r="O35" i="25"/>
  <c r="O36" i="25"/>
  <c r="O37" i="25"/>
  <c r="O38" i="25"/>
  <c r="O39" i="25"/>
  <c r="O40" i="25"/>
  <c r="O41" i="25"/>
  <c r="O42" i="25"/>
  <c r="O43" i="25"/>
  <c r="O44" i="25"/>
  <c r="O45" i="25"/>
  <c r="O46" i="25"/>
  <c r="O47" i="25"/>
  <c r="O48" i="25"/>
  <c r="O49" i="25"/>
  <c r="O50" i="25"/>
  <c r="O51" i="25"/>
  <c r="O52" i="25"/>
  <c r="O53" i="25"/>
  <c r="O54" i="25"/>
  <c r="O55" i="25"/>
  <c r="O56" i="25"/>
  <c r="O57" i="25"/>
  <c r="O58" i="25"/>
  <c r="O59" i="25"/>
  <c r="O60" i="25"/>
  <c r="O61" i="25"/>
  <c r="O62" i="25"/>
  <c r="O63" i="25"/>
  <c r="O64" i="25"/>
  <c r="O65" i="25"/>
  <c r="O66" i="25"/>
  <c r="O67" i="25"/>
  <c r="O68" i="25"/>
  <c r="O69" i="25"/>
  <c r="O70" i="25"/>
  <c r="O71" i="25"/>
  <c r="O72" i="25"/>
  <c r="O73" i="25"/>
  <c r="O74" i="25"/>
  <c r="O75" i="25"/>
  <c r="O76" i="25"/>
  <c r="O77" i="25"/>
  <c r="O78" i="25"/>
  <c r="O79" i="25"/>
  <c r="O80" i="25"/>
  <c r="O81" i="25"/>
  <c r="O82" i="25"/>
  <c r="O83" i="25"/>
  <c r="O84" i="25"/>
  <c r="O85" i="25"/>
  <c r="O86" i="25"/>
  <c r="O87" i="25"/>
  <c r="O88" i="25"/>
  <c r="O89" i="25"/>
  <c r="O90" i="25"/>
  <c r="O91" i="25"/>
  <c r="O92" i="25"/>
  <c r="O93" i="25"/>
  <c r="O94" i="25"/>
  <c r="O95" i="25"/>
  <c r="O96" i="25"/>
  <c r="O97" i="25"/>
  <c r="O98" i="25"/>
  <c r="O99" i="25"/>
  <c r="O100" i="25"/>
  <c r="O2" i="25"/>
  <c r="O3" i="21"/>
  <c r="O4"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41" i="21"/>
  <c r="O42" i="21"/>
  <c r="O43" i="21"/>
  <c r="O44" i="21"/>
  <c r="O45" i="21"/>
  <c r="O46" i="21"/>
  <c r="O47" i="21"/>
  <c r="O48" i="21"/>
  <c r="O49" i="21"/>
  <c r="O50" i="21"/>
  <c r="O51" i="21"/>
  <c r="O52" i="21"/>
  <c r="O53" i="21"/>
  <c r="O54" i="21"/>
  <c r="O55" i="21"/>
  <c r="O56" i="21"/>
  <c r="O57" i="21"/>
  <c r="O58" i="21"/>
  <c r="O59" i="21"/>
  <c r="O60" i="21"/>
  <c r="O61" i="21"/>
  <c r="O62" i="21"/>
  <c r="O63" i="21"/>
  <c r="O64" i="21"/>
  <c r="O65" i="21"/>
  <c r="O66" i="21"/>
  <c r="O67" i="21"/>
  <c r="O68" i="21"/>
  <c r="O69" i="21"/>
  <c r="O70" i="21"/>
  <c r="O71" i="21"/>
  <c r="O72" i="21"/>
  <c r="O73" i="21"/>
  <c r="O74" i="21"/>
  <c r="O75" i="21"/>
  <c r="O76" i="21"/>
  <c r="O77" i="21"/>
  <c r="O78" i="21"/>
  <c r="O79" i="21"/>
  <c r="O80" i="21"/>
  <c r="O81" i="21"/>
  <c r="O82" i="21"/>
  <c r="O83" i="21"/>
  <c r="O84" i="21"/>
  <c r="O85" i="21"/>
  <c r="O86" i="21"/>
  <c r="O87" i="21"/>
  <c r="O88" i="21"/>
  <c r="O89" i="21"/>
  <c r="O90" i="21"/>
  <c r="O91" i="21"/>
  <c r="O92" i="21"/>
  <c r="O93" i="21"/>
  <c r="O94" i="21"/>
  <c r="O95" i="21"/>
  <c r="O96" i="21"/>
  <c r="O97" i="21"/>
  <c r="O98" i="21"/>
  <c r="O99" i="21"/>
  <c r="O100" i="21"/>
  <c r="O2" i="21"/>
  <c r="I3" i="14"/>
  <c r="I4" i="14"/>
  <c r="I5" i="14"/>
  <c r="I6" i="14"/>
  <c r="I7" i="14"/>
  <c r="I8" i="14"/>
  <c r="I9" i="14"/>
  <c r="I10"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2" i="14"/>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2" i="20"/>
  <c r="O3" i="14"/>
  <c r="O4" i="14"/>
  <c r="O5" i="14"/>
  <c r="O6" i="14"/>
  <c r="O7" i="14"/>
  <c r="O8" i="14"/>
  <c r="O9" i="14"/>
  <c r="O10" i="14"/>
  <c r="O11" i="14"/>
  <c r="O12" i="14"/>
  <c r="O13" i="14"/>
  <c r="O14" i="14"/>
  <c r="O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57" i="14"/>
  <c r="O58" i="14"/>
  <c r="O59" i="14"/>
  <c r="O60" i="14"/>
  <c r="O61" i="14"/>
  <c r="O62" i="14"/>
  <c r="O63" i="14"/>
  <c r="O64" i="14"/>
  <c r="O65" i="14"/>
  <c r="O66" i="14"/>
  <c r="O67" i="14"/>
  <c r="O68" i="14"/>
  <c r="O69" i="14"/>
  <c r="O70" i="14"/>
  <c r="O71" i="14"/>
  <c r="O72" i="14"/>
  <c r="O73" i="14"/>
  <c r="O74" i="14"/>
  <c r="O75" i="14"/>
  <c r="O76" i="14"/>
  <c r="O77" i="14"/>
  <c r="O78" i="14"/>
  <c r="O79" i="14"/>
  <c r="O80" i="14"/>
  <c r="O81" i="14"/>
  <c r="O82" i="14"/>
  <c r="O83" i="14"/>
  <c r="O84" i="14"/>
  <c r="O85" i="14"/>
  <c r="O86" i="14"/>
  <c r="O87" i="14"/>
  <c r="O88" i="14"/>
  <c r="O89" i="14"/>
  <c r="O90" i="14"/>
  <c r="O91" i="14"/>
  <c r="O92" i="14"/>
  <c r="O93" i="14"/>
  <c r="O94" i="14"/>
  <c r="O95" i="14"/>
  <c r="O96" i="14"/>
  <c r="O97" i="14"/>
  <c r="O98" i="14"/>
  <c r="O99" i="14"/>
  <c r="O100" i="14"/>
  <c r="O2" i="14"/>
  <c r="O3" i="22"/>
  <c r="O4"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2" i="22"/>
  <c r="S100" i="25" l="1"/>
  <c r="R100" i="25"/>
  <c r="Q100" i="25"/>
  <c r="P100" i="25"/>
  <c r="N100" i="25"/>
  <c r="M100" i="25"/>
  <c r="L100" i="25"/>
  <c r="K100" i="25"/>
  <c r="J100" i="25"/>
  <c r="H100" i="25"/>
  <c r="G100" i="25"/>
  <c r="F100" i="25"/>
  <c r="E100" i="25"/>
  <c r="D100" i="25"/>
  <c r="C100" i="25"/>
  <c r="B100" i="25"/>
  <c r="S99" i="25"/>
  <c r="R99" i="25"/>
  <c r="Q99" i="25"/>
  <c r="P99" i="25"/>
  <c r="N99" i="25"/>
  <c r="M99" i="25"/>
  <c r="L99" i="25"/>
  <c r="K99" i="25"/>
  <c r="J99" i="25"/>
  <c r="H99" i="25"/>
  <c r="G99" i="25"/>
  <c r="F99" i="25"/>
  <c r="E99" i="25"/>
  <c r="D99" i="25"/>
  <c r="C99" i="25"/>
  <c r="B99" i="25"/>
  <c r="S98" i="25"/>
  <c r="R98" i="25"/>
  <c r="Q98" i="25"/>
  <c r="P98" i="25"/>
  <c r="N98" i="25"/>
  <c r="M98" i="25"/>
  <c r="L98" i="25"/>
  <c r="K98" i="25"/>
  <c r="J98" i="25"/>
  <c r="H98" i="25"/>
  <c r="G98" i="25"/>
  <c r="F98" i="25"/>
  <c r="E98" i="25"/>
  <c r="D98" i="25"/>
  <c r="C98" i="25"/>
  <c r="B98" i="25"/>
  <c r="S97" i="25"/>
  <c r="R97" i="25"/>
  <c r="Q97" i="25"/>
  <c r="P97" i="25"/>
  <c r="N97" i="25"/>
  <c r="M97" i="25"/>
  <c r="L97" i="25"/>
  <c r="K97" i="25"/>
  <c r="J97" i="25"/>
  <c r="H97" i="25"/>
  <c r="G97" i="25"/>
  <c r="F97" i="25"/>
  <c r="E97" i="25"/>
  <c r="D97" i="25"/>
  <c r="C97" i="25"/>
  <c r="B97" i="25"/>
  <c r="S96" i="25"/>
  <c r="R96" i="25"/>
  <c r="Q96" i="25"/>
  <c r="P96" i="25"/>
  <c r="N96" i="25"/>
  <c r="M96" i="25"/>
  <c r="L96" i="25"/>
  <c r="K96" i="25"/>
  <c r="J96" i="25"/>
  <c r="H96" i="25"/>
  <c r="G96" i="25"/>
  <c r="F96" i="25"/>
  <c r="E96" i="25"/>
  <c r="D96" i="25"/>
  <c r="C96" i="25"/>
  <c r="B96" i="25"/>
  <c r="S95" i="25"/>
  <c r="R95" i="25"/>
  <c r="Q95" i="25"/>
  <c r="P95" i="25"/>
  <c r="N95" i="25"/>
  <c r="M95" i="25"/>
  <c r="L95" i="25"/>
  <c r="K95" i="25"/>
  <c r="J95" i="25"/>
  <c r="H95" i="25"/>
  <c r="G95" i="25"/>
  <c r="F95" i="25"/>
  <c r="E95" i="25"/>
  <c r="D95" i="25"/>
  <c r="C95" i="25"/>
  <c r="B95" i="25"/>
  <c r="S94" i="25"/>
  <c r="R94" i="25"/>
  <c r="Q94" i="25"/>
  <c r="P94" i="25"/>
  <c r="N94" i="25"/>
  <c r="M94" i="25"/>
  <c r="L94" i="25"/>
  <c r="K94" i="25"/>
  <c r="J94" i="25"/>
  <c r="H94" i="25"/>
  <c r="G94" i="25"/>
  <c r="F94" i="25"/>
  <c r="E94" i="25"/>
  <c r="D94" i="25"/>
  <c r="C94" i="25"/>
  <c r="B94" i="25"/>
  <c r="S93" i="25"/>
  <c r="R93" i="25"/>
  <c r="Q93" i="25"/>
  <c r="P93" i="25"/>
  <c r="N93" i="25"/>
  <c r="M93" i="25"/>
  <c r="L93" i="25"/>
  <c r="K93" i="25"/>
  <c r="J93" i="25"/>
  <c r="H93" i="25"/>
  <c r="G93" i="25"/>
  <c r="F93" i="25"/>
  <c r="E93" i="25"/>
  <c r="D93" i="25"/>
  <c r="C93" i="25"/>
  <c r="B93" i="25"/>
  <c r="S92" i="25"/>
  <c r="R92" i="25"/>
  <c r="Q92" i="25"/>
  <c r="P92" i="25"/>
  <c r="N92" i="25"/>
  <c r="M92" i="25"/>
  <c r="L92" i="25"/>
  <c r="K92" i="25"/>
  <c r="J92" i="25"/>
  <c r="H92" i="25"/>
  <c r="G92" i="25"/>
  <c r="F92" i="25"/>
  <c r="E92" i="25"/>
  <c r="D92" i="25"/>
  <c r="C92" i="25"/>
  <c r="B92" i="25"/>
  <c r="S91" i="25"/>
  <c r="R91" i="25"/>
  <c r="Q91" i="25"/>
  <c r="P91" i="25"/>
  <c r="N91" i="25"/>
  <c r="M91" i="25"/>
  <c r="L91" i="25"/>
  <c r="K91" i="25"/>
  <c r="J91" i="25"/>
  <c r="H91" i="25"/>
  <c r="G91" i="25"/>
  <c r="F91" i="25"/>
  <c r="E91" i="25"/>
  <c r="D91" i="25"/>
  <c r="C91" i="25"/>
  <c r="B91" i="25"/>
  <c r="S90" i="25"/>
  <c r="R90" i="25"/>
  <c r="Q90" i="25"/>
  <c r="P90" i="25"/>
  <c r="N90" i="25"/>
  <c r="M90" i="25"/>
  <c r="L90" i="25"/>
  <c r="K90" i="25"/>
  <c r="J90" i="25"/>
  <c r="H90" i="25"/>
  <c r="G90" i="25"/>
  <c r="F90" i="25"/>
  <c r="E90" i="25"/>
  <c r="D90" i="25"/>
  <c r="C90" i="25"/>
  <c r="B90" i="25"/>
  <c r="S89" i="25"/>
  <c r="R89" i="25"/>
  <c r="Q89" i="25"/>
  <c r="P89" i="25"/>
  <c r="N89" i="25"/>
  <c r="M89" i="25"/>
  <c r="L89" i="25"/>
  <c r="K89" i="25"/>
  <c r="J89" i="25"/>
  <c r="H89" i="25"/>
  <c r="G89" i="25"/>
  <c r="F89" i="25"/>
  <c r="E89" i="25"/>
  <c r="D89" i="25"/>
  <c r="C89" i="25"/>
  <c r="B89" i="25"/>
  <c r="S88" i="25"/>
  <c r="R88" i="25"/>
  <c r="Q88" i="25"/>
  <c r="P88" i="25"/>
  <c r="N88" i="25"/>
  <c r="M88" i="25"/>
  <c r="L88" i="25"/>
  <c r="K88" i="25"/>
  <c r="J88" i="25"/>
  <c r="H88" i="25"/>
  <c r="G88" i="25"/>
  <c r="F88" i="25"/>
  <c r="E88" i="25"/>
  <c r="D88" i="25"/>
  <c r="C88" i="25"/>
  <c r="B88" i="25"/>
  <c r="S87" i="25"/>
  <c r="R87" i="25"/>
  <c r="Q87" i="25"/>
  <c r="P87" i="25"/>
  <c r="N87" i="25"/>
  <c r="M87" i="25"/>
  <c r="L87" i="25"/>
  <c r="K87" i="25"/>
  <c r="J87" i="25"/>
  <c r="H87" i="25"/>
  <c r="G87" i="25"/>
  <c r="F87" i="25"/>
  <c r="E87" i="25"/>
  <c r="D87" i="25"/>
  <c r="C87" i="25"/>
  <c r="B87" i="25"/>
  <c r="S86" i="25"/>
  <c r="R86" i="25"/>
  <c r="Q86" i="25"/>
  <c r="P86" i="25"/>
  <c r="N86" i="25"/>
  <c r="M86" i="25"/>
  <c r="L86" i="25"/>
  <c r="K86" i="25"/>
  <c r="J86" i="25"/>
  <c r="H86" i="25"/>
  <c r="G86" i="25"/>
  <c r="F86" i="25"/>
  <c r="E86" i="25"/>
  <c r="D86" i="25"/>
  <c r="C86" i="25"/>
  <c r="B86" i="25"/>
  <c r="S85" i="25"/>
  <c r="R85" i="25"/>
  <c r="Q85" i="25"/>
  <c r="P85" i="25"/>
  <c r="N85" i="25"/>
  <c r="M85" i="25"/>
  <c r="L85" i="25"/>
  <c r="K85" i="25"/>
  <c r="J85" i="25"/>
  <c r="H85" i="25"/>
  <c r="G85" i="25"/>
  <c r="F85" i="25"/>
  <c r="E85" i="25"/>
  <c r="D85" i="25"/>
  <c r="C85" i="25"/>
  <c r="B85" i="25"/>
  <c r="S84" i="25"/>
  <c r="R84" i="25"/>
  <c r="Q84" i="25"/>
  <c r="P84" i="25"/>
  <c r="N84" i="25"/>
  <c r="M84" i="25"/>
  <c r="L84" i="25"/>
  <c r="K84" i="25"/>
  <c r="J84" i="25"/>
  <c r="H84" i="25"/>
  <c r="G84" i="25"/>
  <c r="F84" i="25"/>
  <c r="E84" i="25"/>
  <c r="D84" i="25"/>
  <c r="C84" i="25"/>
  <c r="B84" i="25"/>
  <c r="S83" i="25"/>
  <c r="R83" i="25"/>
  <c r="Q83" i="25"/>
  <c r="P83" i="25"/>
  <c r="N83" i="25"/>
  <c r="M83" i="25"/>
  <c r="L83" i="25"/>
  <c r="K83" i="25"/>
  <c r="J83" i="25"/>
  <c r="H83" i="25"/>
  <c r="G83" i="25"/>
  <c r="F83" i="25"/>
  <c r="E83" i="25"/>
  <c r="D83" i="25"/>
  <c r="C83" i="25"/>
  <c r="B83" i="25"/>
  <c r="S82" i="25"/>
  <c r="R82" i="25"/>
  <c r="Q82" i="25"/>
  <c r="P82" i="25"/>
  <c r="N82" i="25"/>
  <c r="M82" i="25"/>
  <c r="L82" i="25"/>
  <c r="K82" i="25"/>
  <c r="J82" i="25"/>
  <c r="H82" i="25"/>
  <c r="G82" i="25"/>
  <c r="F82" i="25"/>
  <c r="E82" i="25"/>
  <c r="D82" i="25"/>
  <c r="C82" i="25"/>
  <c r="B82" i="25"/>
  <c r="S81" i="25"/>
  <c r="R81" i="25"/>
  <c r="Q81" i="25"/>
  <c r="P81" i="25"/>
  <c r="N81" i="25"/>
  <c r="M81" i="25"/>
  <c r="L81" i="25"/>
  <c r="K81" i="25"/>
  <c r="J81" i="25"/>
  <c r="H81" i="25"/>
  <c r="G81" i="25"/>
  <c r="F81" i="25"/>
  <c r="E81" i="25"/>
  <c r="D81" i="25"/>
  <c r="C81" i="25"/>
  <c r="B81" i="25"/>
  <c r="S80" i="25"/>
  <c r="R80" i="25"/>
  <c r="Q80" i="25"/>
  <c r="P80" i="25"/>
  <c r="N80" i="25"/>
  <c r="M80" i="25"/>
  <c r="L80" i="25"/>
  <c r="K80" i="25"/>
  <c r="J80" i="25"/>
  <c r="H80" i="25"/>
  <c r="G80" i="25"/>
  <c r="F80" i="25"/>
  <c r="E80" i="25"/>
  <c r="D80" i="25"/>
  <c r="C80" i="25"/>
  <c r="B80" i="25"/>
  <c r="S79" i="25"/>
  <c r="R79" i="25"/>
  <c r="Q79" i="25"/>
  <c r="P79" i="25"/>
  <c r="N79" i="25"/>
  <c r="M79" i="25"/>
  <c r="L79" i="25"/>
  <c r="K79" i="25"/>
  <c r="J79" i="25"/>
  <c r="H79" i="25"/>
  <c r="G79" i="25"/>
  <c r="F79" i="25"/>
  <c r="E79" i="25"/>
  <c r="D79" i="25"/>
  <c r="C79" i="25"/>
  <c r="B79" i="25"/>
  <c r="S78" i="25"/>
  <c r="R78" i="25"/>
  <c r="Q78" i="25"/>
  <c r="P78" i="25"/>
  <c r="N78" i="25"/>
  <c r="M78" i="25"/>
  <c r="L78" i="25"/>
  <c r="K78" i="25"/>
  <c r="J78" i="25"/>
  <c r="H78" i="25"/>
  <c r="G78" i="25"/>
  <c r="F78" i="25"/>
  <c r="E78" i="25"/>
  <c r="D78" i="25"/>
  <c r="C78" i="25"/>
  <c r="B78" i="25"/>
  <c r="S77" i="25"/>
  <c r="R77" i="25"/>
  <c r="Q77" i="25"/>
  <c r="P77" i="25"/>
  <c r="N77" i="25"/>
  <c r="M77" i="25"/>
  <c r="L77" i="25"/>
  <c r="K77" i="25"/>
  <c r="J77" i="25"/>
  <c r="H77" i="25"/>
  <c r="G77" i="25"/>
  <c r="F77" i="25"/>
  <c r="E77" i="25"/>
  <c r="D77" i="25"/>
  <c r="C77" i="25"/>
  <c r="B77" i="25"/>
  <c r="S76" i="25"/>
  <c r="R76" i="25"/>
  <c r="Q76" i="25"/>
  <c r="P76" i="25"/>
  <c r="N76" i="25"/>
  <c r="M76" i="25"/>
  <c r="L76" i="25"/>
  <c r="K76" i="25"/>
  <c r="J76" i="25"/>
  <c r="H76" i="25"/>
  <c r="G76" i="25"/>
  <c r="F76" i="25"/>
  <c r="E76" i="25"/>
  <c r="D76" i="25"/>
  <c r="C76" i="25"/>
  <c r="B76" i="25"/>
  <c r="S75" i="25"/>
  <c r="R75" i="25"/>
  <c r="Q75" i="25"/>
  <c r="P75" i="25"/>
  <c r="N75" i="25"/>
  <c r="M75" i="25"/>
  <c r="L75" i="25"/>
  <c r="K75" i="25"/>
  <c r="J75" i="25"/>
  <c r="H75" i="25"/>
  <c r="G75" i="25"/>
  <c r="F75" i="25"/>
  <c r="E75" i="25"/>
  <c r="D75" i="25"/>
  <c r="C75" i="25"/>
  <c r="B75" i="25"/>
  <c r="S74" i="25"/>
  <c r="R74" i="25"/>
  <c r="Q74" i="25"/>
  <c r="P74" i="25"/>
  <c r="N74" i="25"/>
  <c r="M74" i="25"/>
  <c r="L74" i="25"/>
  <c r="K74" i="25"/>
  <c r="J74" i="25"/>
  <c r="H74" i="25"/>
  <c r="G74" i="25"/>
  <c r="F74" i="25"/>
  <c r="E74" i="25"/>
  <c r="D74" i="25"/>
  <c r="C74" i="25"/>
  <c r="B74" i="25"/>
  <c r="S73" i="25"/>
  <c r="R73" i="25"/>
  <c r="Q73" i="25"/>
  <c r="P73" i="25"/>
  <c r="N73" i="25"/>
  <c r="M73" i="25"/>
  <c r="L73" i="25"/>
  <c r="K73" i="25"/>
  <c r="J73" i="25"/>
  <c r="H73" i="25"/>
  <c r="G73" i="25"/>
  <c r="F73" i="25"/>
  <c r="E73" i="25"/>
  <c r="D73" i="25"/>
  <c r="C73" i="25"/>
  <c r="B73" i="25"/>
  <c r="S72" i="25"/>
  <c r="R72" i="25"/>
  <c r="Q72" i="25"/>
  <c r="P72" i="25"/>
  <c r="N72" i="25"/>
  <c r="M72" i="25"/>
  <c r="L72" i="25"/>
  <c r="K72" i="25"/>
  <c r="J72" i="25"/>
  <c r="H72" i="25"/>
  <c r="G72" i="25"/>
  <c r="F72" i="25"/>
  <c r="E72" i="25"/>
  <c r="D72" i="25"/>
  <c r="C72" i="25"/>
  <c r="B72" i="25"/>
  <c r="S71" i="25"/>
  <c r="R71" i="25"/>
  <c r="Q71" i="25"/>
  <c r="P71" i="25"/>
  <c r="N71" i="25"/>
  <c r="M71" i="25"/>
  <c r="L71" i="25"/>
  <c r="K71" i="25"/>
  <c r="J71" i="25"/>
  <c r="H71" i="25"/>
  <c r="G71" i="25"/>
  <c r="F71" i="25"/>
  <c r="E71" i="25"/>
  <c r="D71" i="25"/>
  <c r="C71" i="25"/>
  <c r="B71" i="25"/>
  <c r="S70" i="25"/>
  <c r="R70" i="25"/>
  <c r="Q70" i="25"/>
  <c r="P70" i="25"/>
  <c r="N70" i="25"/>
  <c r="M70" i="25"/>
  <c r="L70" i="25"/>
  <c r="K70" i="25"/>
  <c r="J70" i="25"/>
  <c r="H70" i="25"/>
  <c r="G70" i="25"/>
  <c r="F70" i="25"/>
  <c r="E70" i="25"/>
  <c r="D70" i="25"/>
  <c r="C70" i="25"/>
  <c r="B70" i="25"/>
  <c r="S69" i="25"/>
  <c r="R69" i="25"/>
  <c r="Q69" i="25"/>
  <c r="P69" i="25"/>
  <c r="N69" i="25"/>
  <c r="M69" i="25"/>
  <c r="L69" i="25"/>
  <c r="K69" i="25"/>
  <c r="J69" i="25"/>
  <c r="H69" i="25"/>
  <c r="G69" i="25"/>
  <c r="F69" i="25"/>
  <c r="E69" i="25"/>
  <c r="D69" i="25"/>
  <c r="C69" i="25"/>
  <c r="B69" i="25"/>
  <c r="S68" i="25"/>
  <c r="R68" i="25"/>
  <c r="Q68" i="25"/>
  <c r="P68" i="25"/>
  <c r="N68" i="25"/>
  <c r="M68" i="25"/>
  <c r="L68" i="25"/>
  <c r="K68" i="25"/>
  <c r="J68" i="25"/>
  <c r="H68" i="25"/>
  <c r="G68" i="25"/>
  <c r="F68" i="25"/>
  <c r="E68" i="25"/>
  <c r="D68" i="25"/>
  <c r="C68" i="25"/>
  <c r="B68" i="25"/>
  <c r="S67" i="25"/>
  <c r="R67" i="25"/>
  <c r="Q67" i="25"/>
  <c r="P67" i="25"/>
  <c r="N67" i="25"/>
  <c r="M67" i="25"/>
  <c r="L67" i="25"/>
  <c r="K67" i="25"/>
  <c r="J67" i="25"/>
  <c r="H67" i="25"/>
  <c r="G67" i="25"/>
  <c r="F67" i="25"/>
  <c r="E67" i="25"/>
  <c r="D67" i="25"/>
  <c r="C67" i="25"/>
  <c r="B67" i="25"/>
  <c r="S66" i="25"/>
  <c r="R66" i="25"/>
  <c r="Q66" i="25"/>
  <c r="P66" i="25"/>
  <c r="N66" i="25"/>
  <c r="M66" i="25"/>
  <c r="L66" i="25"/>
  <c r="K66" i="25"/>
  <c r="J66" i="25"/>
  <c r="H66" i="25"/>
  <c r="G66" i="25"/>
  <c r="F66" i="25"/>
  <c r="E66" i="25"/>
  <c r="D66" i="25"/>
  <c r="C66" i="25"/>
  <c r="B66" i="25"/>
  <c r="S65" i="25"/>
  <c r="R65" i="25"/>
  <c r="Q65" i="25"/>
  <c r="P65" i="25"/>
  <c r="N65" i="25"/>
  <c r="M65" i="25"/>
  <c r="L65" i="25"/>
  <c r="K65" i="25"/>
  <c r="J65" i="25"/>
  <c r="H65" i="25"/>
  <c r="G65" i="25"/>
  <c r="F65" i="25"/>
  <c r="E65" i="25"/>
  <c r="D65" i="25"/>
  <c r="C65" i="25"/>
  <c r="B65" i="25"/>
  <c r="S64" i="25"/>
  <c r="R64" i="25"/>
  <c r="Q64" i="25"/>
  <c r="P64" i="25"/>
  <c r="N64" i="25"/>
  <c r="M64" i="25"/>
  <c r="L64" i="25"/>
  <c r="K64" i="25"/>
  <c r="J64" i="25"/>
  <c r="H64" i="25"/>
  <c r="G64" i="25"/>
  <c r="F64" i="25"/>
  <c r="E64" i="25"/>
  <c r="D64" i="25"/>
  <c r="C64" i="25"/>
  <c r="B64" i="25"/>
  <c r="S63" i="25"/>
  <c r="R63" i="25"/>
  <c r="Q63" i="25"/>
  <c r="P63" i="25"/>
  <c r="N63" i="25"/>
  <c r="M63" i="25"/>
  <c r="L63" i="25"/>
  <c r="K63" i="25"/>
  <c r="J63" i="25"/>
  <c r="H63" i="25"/>
  <c r="G63" i="25"/>
  <c r="F63" i="25"/>
  <c r="E63" i="25"/>
  <c r="D63" i="25"/>
  <c r="C63" i="25"/>
  <c r="B63" i="25"/>
  <c r="S62" i="25"/>
  <c r="R62" i="25"/>
  <c r="Q62" i="25"/>
  <c r="P62" i="25"/>
  <c r="N62" i="25"/>
  <c r="M62" i="25"/>
  <c r="L62" i="25"/>
  <c r="K62" i="25"/>
  <c r="J62" i="25"/>
  <c r="H62" i="25"/>
  <c r="G62" i="25"/>
  <c r="F62" i="25"/>
  <c r="E62" i="25"/>
  <c r="D62" i="25"/>
  <c r="C62" i="25"/>
  <c r="B62" i="25"/>
  <c r="S61" i="25"/>
  <c r="R61" i="25"/>
  <c r="Q61" i="25"/>
  <c r="P61" i="25"/>
  <c r="N61" i="25"/>
  <c r="M61" i="25"/>
  <c r="L61" i="25"/>
  <c r="K61" i="25"/>
  <c r="J61" i="25"/>
  <c r="H61" i="25"/>
  <c r="G61" i="25"/>
  <c r="F61" i="25"/>
  <c r="E61" i="25"/>
  <c r="D61" i="25"/>
  <c r="C61" i="25"/>
  <c r="B61" i="25"/>
  <c r="S60" i="25"/>
  <c r="R60" i="25"/>
  <c r="Q60" i="25"/>
  <c r="P60" i="25"/>
  <c r="N60" i="25"/>
  <c r="M60" i="25"/>
  <c r="L60" i="25"/>
  <c r="K60" i="25"/>
  <c r="J60" i="25"/>
  <c r="H60" i="25"/>
  <c r="G60" i="25"/>
  <c r="F60" i="25"/>
  <c r="E60" i="25"/>
  <c r="D60" i="25"/>
  <c r="C60" i="25"/>
  <c r="B60" i="25"/>
  <c r="S59" i="25"/>
  <c r="R59" i="25"/>
  <c r="Q59" i="25"/>
  <c r="P59" i="25"/>
  <c r="N59" i="25"/>
  <c r="M59" i="25"/>
  <c r="L59" i="25"/>
  <c r="K59" i="25"/>
  <c r="J59" i="25"/>
  <c r="H59" i="25"/>
  <c r="G59" i="25"/>
  <c r="F59" i="25"/>
  <c r="E59" i="25"/>
  <c r="D59" i="25"/>
  <c r="C59" i="25"/>
  <c r="B59" i="25"/>
  <c r="S58" i="25"/>
  <c r="R58" i="25"/>
  <c r="Q58" i="25"/>
  <c r="P58" i="25"/>
  <c r="N58" i="25"/>
  <c r="M58" i="25"/>
  <c r="L58" i="25"/>
  <c r="K58" i="25"/>
  <c r="J58" i="25"/>
  <c r="H58" i="25"/>
  <c r="G58" i="25"/>
  <c r="F58" i="25"/>
  <c r="E58" i="25"/>
  <c r="D58" i="25"/>
  <c r="C58" i="25"/>
  <c r="B58" i="25"/>
  <c r="S57" i="25"/>
  <c r="R57" i="25"/>
  <c r="Q57" i="25"/>
  <c r="P57" i="25"/>
  <c r="N57" i="25"/>
  <c r="M57" i="25"/>
  <c r="L57" i="25"/>
  <c r="K57" i="25"/>
  <c r="J57" i="25"/>
  <c r="H57" i="25"/>
  <c r="G57" i="25"/>
  <c r="F57" i="25"/>
  <c r="E57" i="25"/>
  <c r="D57" i="25"/>
  <c r="C57" i="25"/>
  <c r="B57" i="25"/>
  <c r="S56" i="25"/>
  <c r="R56" i="25"/>
  <c r="Q56" i="25"/>
  <c r="P56" i="25"/>
  <c r="N56" i="25"/>
  <c r="M56" i="25"/>
  <c r="L56" i="25"/>
  <c r="K56" i="25"/>
  <c r="J56" i="25"/>
  <c r="H56" i="25"/>
  <c r="G56" i="25"/>
  <c r="F56" i="25"/>
  <c r="E56" i="25"/>
  <c r="D56" i="25"/>
  <c r="C56" i="25"/>
  <c r="B56" i="25"/>
  <c r="S55" i="25"/>
  <c r="R55" i="25"/>
  <c r="Q55" i="25"/>
  <c r="P55" i="25"/>
  <c r="N55" i="25"/>
  <c r="M55" i="25"/>
  <c r="L55" i="25"/>
  <c r="K55" i="25"/>
  <c r="J55" i="25"/>
  <c r="H55" i="25"/>
  <c r="G55" i="25"/>
  <c r="F55" i="25"/>
  <c r="E55" i="25"/>
  <c r="D55" i="25"/>
  <c r="C55" i="25"/>
  <c r="B55" i="25"/>
  <c r="S54" i="25"/>
  <c r="R54" i="25"/>
  <c r="Q54" i="25"/>
  <c r="P54" i="25"/>
  <c r="N54" i="25"/>
  <c r="M54" i="25"/>
  <c r="L54" i="25"/>
  <c r="K54" i="25"/>
  <c r="J54" i="25"/>
  <c r="H54" i="25"/>
  <c r="G54" i="25"/>
  <c r="F54" i="25"/>
  <c r="E54" i="25"/>
  <c r="D54" i="25"/>
  <c r="C54" i="25"/>
  <c r="B54" i="25"/>
  <c r="S53" i="25"/>
  <c r="R53" i="25"/>
  <c r="Q53" i="25"/>
  <c r="P53" i="25"/>
  <c r="N53" i="25"/>
  <c r="M53" i="25"/>
  <c r="L53" i="25"/>
  <c r="K53" i="25"/>
  <c r="J53" i="25"/>
  <c r="H53" i="25"/>
  <c r="G53" i="25"/>
  <c r="F53" i="25"/>
  <c r="E53" i="25"/>
  <c r="D53" i="25"/>
  <c r="C53" i="25"/>
  <c r="B53" i="25"/>
  <c r="S52" i="25"/>
  <c r="R52" i="25"/>
  <c r="Q52" i="25"/>
  <c r="P52" i="25"/>
  <c r="N52" i="25"/>
  <c r="M52" i="25"/>
  <c r="L52" i="25"/>
  <c r="K52" i="25"/>
  <c r="J52" i="25"/>
  <c r="H52" i="25"/>
  <c r="G52" i="25"/>
  <c r="F52" i="25"/>
  <c r="E52" i="25"/>
  <c r="D52" i="25"/>
  <c r="C52" i="25"/>
  <c r="B52" i="25"/>
  <c r="S51" i="25"/>
  <c r="R51" i="25"/>
  <c r="Q51" i="25"/>
  <c r="P51" i="25"/>
  <c r="N51" i="25"/>
  <c r="M51" i="25"/>
  <c r="L51" i="25"/>
  <c r="K51" i="25"/>
  <c r="J51" i="25"/>
  <c r="H51" i="25"/>
  <c r="G51" i="25"/>
  <c r="F51" i="25"/>
  <c r="E51" i="25"/>
  <c r="D51" i="25"/>
  <c r="C51" i="25"/>
  <c r="B51" i="25"/>
  <c r="S50" i="25"/>
  <c r="R50" i="25"/>
  <c r="Q50" i="25"/>
  <c r="P50" i="25"/>
  <c r="N50" i="25"/>
  <c r="M50" i="25"/>
  <c r="L50" i="25"/>
  <c r="K50" i="25"/>
  <c r="J50" i="25"/>
  <c r="H50" i="25"/>
  <c r="G50" i="25"/>
  <c r="F50" i="25"/>
  <c r="E50" i="25"/>
  <c r="D50" i="25"/>
  <c r="C50" i="25"/>
  <c r="B50" i="25"/>
  <c r="S49" i="25"/>
  <c r="R49" i="25"/>
  <c r="Q49" i="25"/>
  <c r="P49" i="25"/>
  <c r="N49" i="25"/>
  <c r="M49" i="25"/>
  <c r="L49" i="25"/>
  <c r="K49" i="25"/>
  <c r="J49" i="25"/>
  <c r="H49" i="25"/>
  <c r="G49" i="25"/>
  <c r="F49" i="25"/>
  <c r="E49" i="25"/>
  <c r="D49" i="25"/>
  <c r="C49" i="25"/>
  <c r="B49" i="25"/>
  <c r="S48" i="25"/>
  <c r="R48" i="25"/>
  <c r="Q48" i="25"/>
  <c r="P48" i="25"/>
  <c r="N48" i="25"/>
  <c r="M48" i="25"/>
  <c r="L48" i="25"/>
  <c r="K48" i="25"/>
  <c r="J48" i="25"/>
  <c r="H48" i="25"/>
  <c r="G48" i="25"/>
  <c r="F48" i="25"/>
  <c r="E48" i="25"/>
  <c r="D48" i="25"/>
  <c r="C48" i="25"/>
  <c r="B48" i="25"/>
  <c r="S47" i="25"/>
  <c r="R47" i="25"/>
  <c r="Q47" i="25"/>
  <c r="P47" i="25"/>
  <c r="N47" i="25"/>
  <c r="M47" i="25"/>
  <c r="L47" i="25"/>
  <c r="K47" i="25"/>
  <c r="J47" i="25"/>
  <c r="H47" i="25"/>
  <c r="G47" i="25"/>
  <c r="F47" i="25"/>
  <c r="E47" i="25"/>
  <c r="D47" i="25"/>
  <c r="C47" i="25"/>
  <c r="B47" i="25"/>
  <c r="S46" i="25"/>
  <c r="R46" i="25"/>
  <c r="Q46" i="25"/>
  <c r="P46" i="25"/>
  <c r="N46" i="25"/>
  <c r="M46" i="25"/>
  <c r="L46" i="25"/>
  <c r="K46" i="25"/>
  <c r="J46" i="25"/>
  <c r="H46" i="25"/>
  <c r="G46" i="25"/>
  <c r="F46" i="25"/>
  <c r="E46" i="25"/>
  <c r="D46" i="25"/>
  <c r="C46" i="25"/>
  <c r="B46" i="25"/>
  <c r="S45" i="25"/>
  <c r="R45" i="25"/>
  <c r="Q45" i="25"/>
  <c r="P45" i="25"/>
  <c r="N45" i="25"/>
  <c r="M45" i="25"/>
  <c r="L45" i="25"/>
  <c r="K45" i="25"/>
  <c r="J45" i="25"/>
  <c r="H45" i="25"/>
  <c r="G45" i="25"/>
  <c r="F45" i="25"/>
  <c r="E45" i="25"/>
  <c r="D45" i="25"/>
  <c r="C45" i="25"/>
  <c r="B45" i="25"/>
  <c r="S44" i="25"/>
  <c r="R44" i="25"/>
  <c r="Q44" i="25"/>
  <c r="P44" i="25"/>
  <c r="N44" i="25"/>
  <c r="M44" i="25"/>
  <c r="L44" i="25"/>
  <c r="K44" i="25"/>
  <c r="J44" i="25"/>
  <c r="H44" i="25"/>
  <c r="G44" i="25"/>
  <c r="F44" i="25"/>
  <c r="E44" i="25"/>
  <c r="D44" i="25"/>
  <c r="C44" i="25"/>
  <c r="B44" i="25"/>
  <c r="S43" i="25"/>
  <c r="R43" i="25"/>
  <c r="Q43" i="25"/>
  <c r="P43" i="25"/>
  <c r="N43" i="25"/>
  <c r="M43" i="25"/>
  <c r="L43" i="25"/>
  <c r="K43" i="25"/>
  <c r="J43" i="25"/>
  <c r="H43" i="25"/>
  <c r="G43" i="25"/>
  <c r="F43" i="25"/>
  <c r="E43" i="25"/>
  <c r="D43" i="25"/>
  <c r="C43" i="25"/>
  <c r="B43" i="25"/>
  <c r="S42" i="25"/>
  <c r="R42" i="25"/>
  <c r="Q42" i="25"/>
  <c r="P42" i="25"/>
  <c r="N42" i="25"/>
  <c r="M42" i="25"/>
  <c r="L42" i="25"/>
  <c r="K42" i="25"/>
  <c r="J42" i="25"/>
  <c r="H42" i="25"/>
  <c r="G42" i="25"/>
  <c r="F42" i="25"/>
  <c r="E42" i="25"/>
  <c r="D42" i="25"/>
  <c r="C42" i="25"/>
  <c r="B42" i="25"/>
  <c r="S41" i="25"/>
  <c r="R41" i="25"/>
  <c r="Q41" i="25"/>
  <c r="P41" i="25"/>
  <c r="N41" i="25"/>
  <c r="M41" i="25"/>
  <c r="L41" i="25"/>
  <c r="K41" i="25"/>
  <c r="J41" i="25"/>
  <c r="H41" i="25"/>
  <c r="G41" i="25"/>
  <c r="F41" i="25"/>
  <c r="E41" i="25"/>
  <c r="D41" i="25"/>
  <c r="C41" i="25"/>
  <c r="B41" i="25"/>
  <c r="S40" i="25"/>
  <c r="R40" i="25"/>
  <c r="Q40" i="25"/>
  <c r="P40" i="25"/>
  <c r="N40" i="25"/>
  <c r="M40" i="25"/>
  <c r="L40" i="25"/>
  <c r="K40" i="25"/>
  <c r="J40" i="25"/>
  <c r="H40" i="25"/>
  <c r="G40" i="25"/>
  <c r="F40" i="25"/>
  <c r="E40" i="25"/>
  <c r="D40" i="25"/>
  <c r="C40" i="25"/>
  <c r="B40" i="25"/>
  <c r="S39" i="25"/>
  <c r="R39" i="25"/>
  <c r="Q39" i="25"/>
  <c r="P39" i="25"/>
  <c r="N39" i="25"/>
  <c r="M39" i="25"/>
  <c r="L39" i="25"/>
  <c r="K39" i="25"/>
  <c r="J39" i="25"/>
  <c r="H39" i="25"/>
  <c r="G39" i="25"/>
  <c r="F39" i="25"/>
  <c r="E39" i="25"/>
  <c r="D39" i="25"/>
  <c r="C39" i="25"/>
  <c r="B39" i="25"/>
  <c r="S38" i="25"/>
  <c r="R38" i="25"/>
  <c r="Q38" i="25"/>
  <c r="P38" i="25"/>
  <c r="N38" i="25"/>
  <c r="M38" i="25"/>
  <c r="L38" i="25"/>
  <c r="K38" i="25"/>
  <c r="J38" i="25"/>
  <c r="H38" i="25"/>
  <c r="G38" i="25"/>
  <c r="F38" i="25"/>
  <c r="E38" i="25"/>
  <c r="D38" i="25"/>
  <c r="C38" i="25"/>
  <c r="B38" i="25"/>
  <c r="S37" i="25"/>
  <c r="R37" i="25"/>
  <c r="Q37" i="25"/>
  <c r="P37" i="25"/>
  <c r="N37" i="25"/>
  <c r="M37" i="25"/>
  <c r="L37" i="25"/>
  <c r="K37" i="25"/>
  <c r="J37" i="25"/>
  <c r="H37" i="25"/>
  <c r="G37" i="25"/>
  <c r="F37" i="25"/>
  <c r="E37" i="25"/>
  <c r="D37" i="25"/>
  <c r="C37" i="25"/>
  <c r="B37" i="25"/>
  <c r="S36" i="25"/>
  <c r="R36" i="25"/>
  <c r="Q36" i="25"/>
  <c r="P36" i="25"/>
  <c r="N36" i="25"/>
  <c r="M36" i="25"/>
  <c r="L36" i="25"/>
  <c r="K36" i="25"/>
  <c r="J36" i="25"/>
  <c r="H36" i="25"/>
  <c r="G36" i="25"/>
  <c r="F36" i="25"/>
  <c r="E36" i="25"/>
  <c r="D36" i="25"/>
  <c r="C36" i="25"/>
  <c r="B36" i="25"/>
  <c r="S35" i="25"/>
  <c r="R35" i="25"/>
  <c r="Q35" i="25"/>
  <c r="P35" i="25"/>
  <c r="N35" i="25"/>
  <c r="M35" i="25"/>
  <c r="L35" i="25"/>
  <c r="K35" i="25"/>
  <c r="J35" i="25"/>
  <c r="H35" i="25"/>
  <c r="G35" i="25"/>
  <c r="F35" i="25"/>
  <c r="E35" i="25"/>
  <c r="D35" i="25"/>
  <c r="C35" i="25"/>
  <c r="B35" i="25"/>
  <c r="S34" i="25"/>
  <c r="R34" i="25"/>
  <c r="Q34" i="25"/>
  <c r="P34" i="25"/>
  <c r="N34" i="25"/>
  <c r="M34" i="25"/>
  <c r="L34" i="25"/>
  <c r="K34" i="25"/>
  <c r="J34" i="25"/>
  <c r="H34" i="25"/>
  <c r="G34" i="25"/>
  <c r="F34" i="25"/>
  <c r="E34" i="25"/>
  <c r="D34" i="25"/>
  <c r="C34" i="25"/>
  <c r="B34" i="25"/>
  <c r="S33" i="25"/>
  <c r="R33" i="25"/>
  <c r="Q33" i="25"/>
  <c r="P33" i="25"/>
  <c r="N33" i="25"/>
  <c r="M33" i="25"/>
  <c r="L33" i="25"/>
  <c r="K33" i="25"/>
  <c r="J33" i="25"/>
  <c r="H33" i="25"/>
  <c r="G33" i="25"/>
  <c r="F33" i="25"/>
  <c r="E33" i="25"/>
  <c r="D33" i="25"/>
  <c r="C33" i="25"/>
  <c r="B33" i="25"/>
  <c r="S32" i="25"/>
  <c r="R32" i="25"/>
  <c r="Q32" i="25"/>
  <c r="P32" i="25"/>
  <c r="N32" i="25"/>
  <c r="M32" i="25"/>
  <c r="L32" i="25"/>
  <c r="K32" i="25"/>
  <c r="J32" i="25"/>
  <c r="H32" i="25"/>
  <c r="G32" i="25"/>
  <c r="F32" i="25"/>
  <c r="E32" i="25"/>
  <c r="D32" i="25"/>
  <c r="C32" i="25"/>
  <c r="B32" i="25"/>
  <c r="S31" i="25"/>
  <c r="R31" i="25"/>
  <c r="Q31" i="25"/>
  <c r="P31" i="25"/>
  <c r="N31" i="25"/>
  <c r="M31" i="25"/>
  <c r="L31" i="25"/>
  <c r="K31" i="25"/>
  <c r="J31" i="25"/>
  <c r="H31" i="25"/>
  <c r="G31" i="25"/>
  <c r="F31" i="25"/>
  <c r="E31" i="25"/>
  <c r="D31" i="25"/>
  <c r="C31" i="25"/>
  <c r="B31" i="25"/>
  <c r="S30" i="25"/>
  <c r="R30" i="25"/>
  <c r="Q30" i="25"/>
  <c r="P30" i="25"/>
  <c r="N30" i="25"/>
  <c r="M30" i="25"/>
  <c r="L30" i="25"/>
  <c r="K30" i="25"/>
  <c r="J30" i="25"/>
  <c r="H30" i="25"/>
  <c r="G30" i="25"/>
  <c r="F30" i="25"/>
  <c r="E30" i="25"/>
  <c r="D30" i="25"/>
  <c r="C30" i="25"/>
  <c r="B30" i="25"/>
  <c r="S29" i="25"/>
  <c r="R29" i="25"/>
  <c r="Q29" i="25"/>
  <c r="P29" i="25"/>
  <c r="N29" i="25"/>
  <c r="M29" i="25"/>
  <c r="L29" i="25"/>
  <c r="K29" i="25"/>
  <c r="J29" i="25"/>
  <c r="H29" i="25"/>
  <c r="G29" i="25"/>
  <c r="F29" i="25"/>
  <c r="E29" i="25"/>
  <c r="D29" i="25"/>
  <c r="C29" i="25"/>
  <c r="B29" i="25"/>
  <c r="S28" i="25"/>
  <c r="R28" i="25"/>
  <c r="Q28" i="25"/>
  <c r="P28" i="25"/>
  <c r="N28" i="25"/>
  <c r="M28" i="25"/>
  <c r="L28" i="25"/>
  <c r="K28" i="25"/>
  <c r="J28" i="25"/>
  <c r="H28" i="25"/>
  <c r="G28" i="25"/>
  <c r="F28" i="25"/>
  <c r="E28" i="25"/>
  <c r="D28" i="25"/>
  <c r="C28" i="25"/>
  <c r="B28" i="25"/>
  <c r="S27" i="25"/>
  <c r="R27" i="25"/>
  <c r="Q27" i="25"/>
  <c r="P27" i="25"/>
  <c r="N27" i="25"/>
  <c r="M27" i="25"/>
  <c r="L27" i="25"/>
  <c r="K27" i="25"/>
  <c r="J27" i="25"/>
  <c r="H27" i="25"/>
  <c r="G27" i="25"/>
  <c r="F27" i="25"/>
  <c r="E27" i="25"/>
  <c r="D27" i="25"/>
  <c r="C27" i="25"/>
  <c r="B27" i="25"/>
  <c r="S26" i="25"/>
  <c r="R26" i="25"/>
  <c r="Q26" i="25"/>
  <c r="P26" i="25"/>
  <c r="N26" i="25"/>
  <c r="M26" i="25"/>
  <c r="L26" i="25"/>
  <c r="K26" i="25"/>
  <c r="J26" i="25"/>
  <c r="H26" i="25"/>
  <c r="G26" i="25"/>
  <c r="F26" i="25"/>
  <c r="E26" i="25"/>
  <c r="D26" i="25"/>
  <c r="C26" i="25"/>
  <c r="B26" i="25"/>
  <c r="S25" i="25"/>
  <c r="R25" i="25"/>
  <c r="Q25" i="25"/>
  <c r="P25" i="25"/>
  <c r="N25" i="25"/>
  <c r="M25" i="25"/>
  <c r="L25" i="25"/>
  <c r="K25" i="25"/>
  <c r="J25" i="25"/>
  <c r="H25" i="25"/>
  <c r="G25" i="25"/>
  <c r="F25" i="25"/>
  <c r="E25" i="25"/>
  <c r="D25" i="25"/>
  <c r="C25" i="25"/>
  <c r="B25" i="25"/>
  <c r="S24" i="25"/>
  <c r="R24" i="25"/>
  <c r="Q24" i="25"/>
  <c r="P24" i="25"/>
  <c r="N24" i="25"/>
  <c r="M24" i="25"/>
  <c r="L24" i="25"/>
  <c r="K24" i="25"/>
  <c r="J24" i="25"/>
  <c r="H24" i="25"/>
  <c r="G24" i="25"/>
  <c r="F24" i="25"/>
  <c r="E24" i="25"/>
  <c r="D24" i="25"/>
  <c r="C24" i="25"/>
  <c r="B24" i="25"/>
  <c r="S23" i="25"/>
  <c r="R23" i="25"/>
  <c r="Q23" i="25"/>
  <c r="P23" i="25"/>
  <c r="N23" i="25"/>
  <c r="M23" i="25"/>
  <c r="L23" i="25"/>
  <c r="K23" i="25"/>
  <c r="J23" i="25"/>
  <c r="H23" i="25"/>
  <c r="G23" i="25"/>
  <c r="F23" i="25"/>
  <c r="E23" i="25"/>
  <c r="D23" i="25"/>
  <c r="C23" i="25"/>
  <c r="B23" i="25"/>
  <c r="S22" i="25"/>
  <c r="R22" i="25"/>
  <c r="Q22" i="25"/>
  <c r="P22" i="25"/>
  <c r="N22" i="25"/>
  <c r="M22" i="25"/>
  <c r="L22" i="25"/>
  <c r="K22" i="25"/>
  <c r="J22" i="25"/>
  <c r="H22" i="25"/>
  <c r="G22" i="25"/>
  <c r="F22" i="25"/>
  <c r="E22" i="25"/>
  <c r="D22" i="25"/>
  <c r="C22" i="25"/>
  <c r="B22" i="25"/>
  <c r="S21" i="25"/>
  <c r="R21" i="25"/>
  <c r="Q21" i="25"/>
  <c r="P21" i="25"/>
  <c r="N21" i="25"/>
  <c r="M21" i="25"/>
  <c r="L21" i="25"/>
  <c r="K21" i="25"/>
  <c r="J21" i="25"/>
  <c r="H21" i="25"/>
  <c r="G21" i="25"/>
  <c r="F21" i="25"/>
  <c r="E21" i="25"/>
  <c r="D21" i="25"/>
  <c r="C21" i="25"/>
  <c r="B21" i="25"/>
  <c r="S20" i="25"/>
  <c r="R20" i="25"/>
  <c r="Q20" i="25"/>
  <c r="P20" i="25"/>
  <c r="N20" i="25"/>
  <c r="M20" i="25"/>
  <c r="L20" i="25"/>
  <c r="K20" i="25"/>
  <c r="J20" i="25"/>
  <c r="H20" i="25"/>
  <c r="G20" i="25"/>
  <c r="F20" i="25"/>
  <c r="E20" i="25"/>
  <c r="D20" i="25"/>
  <c r="C20" i="25"/>
  <c r="B20" i="25"/>
  <c r="S19" i="25"/>
  <c r="R19" i="25"/>
  <c r="Q19" i="25"/>
  <c r="P19" i="25"/>
  <c r="N19" i="25"/>
  <c r="M19" i="25"/>
  <c r="L19" i="25"/>
  <c r="K19" i="25"/>
  <c r="J19" i="25"/>
  <c r="H19" i="25"/>
  <c r="G19" i="25"/>
  <c r="F19" i="25"/>
  <c r="E19" i="25"/>
  <c r="D19" i="25"/>
  <c r="C19" i="25"/>
  <c r="B19" i="25"/>
  <c r="S18" i="25"/>
  <c r="R18" i="25"/>
  <c r="Q18" i="25"/>
  <c r="P18" i="25"/>
  <c r="N18" i="25"/>
  <c r="M18" i="25"/>
  <c r="L18" i="25"/>
  <c r="K18" i="25"/>
  <c r="J18" i="25"/>
  <c r="H18" i="25"/>
  <c r="G18" i="25"/>
  <c r="F18" i="25"/>
  <c r="E18" i="25"/>
  <c r="D18" i="25"/>
  <c r="C18" i="25"/>
  <c r="B18" i="25"/>
  <c r="S17" i="25"/>
  <c r="R17" i="25"/>
  <c r="Q17" i="25"/>
  <c r="P17" i="25"/>
  <c r="N17" i="25"/>
  <c r="M17" i="25"/>
  <c r="L17" i="25"/>
  <c r="K17" i="25"/>
  <c r="J17" i="25"/>
  <c r="H17" i="25"/>
  <c r="G17" i="25"/>
  <c r="F17" i="25"/>
  <c r="E17" i="25"/>
  <c r="D17" i="25"/>
  <c r="C17" i="25"/>
  <c r="B17" i="25"/>
  <c r="S16" i="25"/>
  <c r="R16" i="25"/>
  <c r="Q16" i="25"/>
  <c r="P16" i="25"/>
  <c r="N16" i="25"/>
  <c r="M16" i="25"/>
  <c r="L16" i="25"/>
  <c r="K16" i="25"/>
  <c r="J16" i="25"/>
  <c r="H16" i="25"/>
  <c r="G16" i="25"/>
  <c r="F16" i="25"/>
  <c r="E16" i="25"/>
  <c r="D16" i="25"/>
  <c r="C16" i="25"/>
  <c r="B16" i="25"/>
  <c r="S15" i="25"/>
  <c r="R15" i="25"/>
  <c r="Q15" i="25"/>
  <c r="P15" i="25"/>
  <c r="N15" i="25"/>
  <c r="M15" i="25"/>
  <c r="L15" i="25"/>
  <c r="K15" i="25"/>
  <c r="J15" i="25"/>
  <c r="H15" i="25"/>
  <c r="G15" i="25"/>
  <c r="F15" i="25"/>
  <c r="E15" i="25"/>
  <c r="D15" i="25"/>
  <c r="C15" i="25"/>
  <c r="B15" i="25"/>
  <c r="S14" i="25"/>
  <c r="R14" i="25"/>
  <c r="Q14" i="25"/>
  <c r="P14" i="25"/>
  <c r="N14" i="25"/>
  <c r="M14" i="25"/>
  <c r="L14" i="25"/>
  <c r="K14" i="25"/>
  <c r="J14" i="25"/>
  <c r="H14" i="25"/>
  <c r="G14" i="25"/>
  <c r="F14" i="25"/>
  <c r="E14" i="25"/>
  <c r="D14" i="25"/>
  <c r="C14" i="25"/>
  <c r="B14" i="25"/>
  <c r="S13" i="25"/>
  <c r="R13" i="25"/>
  <c r="Q13" i="25"/>
  <c r="P13" i="25"/>
  <c r="N13" i="25"/>
  <c r="M13" i="25"/>
  <c r="L13" i="25"/>
  <c r="K13" i="25"/>
  <c r="J13" i="25"/>
  <c r="H13" i="25"/>
  <c r="G13" i="25"/>
  <c r="F13" i="25"/>
  <c r="E13" i="25"/>
  <c r="D13" i="25"/>
  <c r="C13" i="25"/>
  <c r="B13" i="25"/>
  <c r="S12" i="25"/>
  <c r="R12" i="25"/>
  <c r="Q12" i="25"/>
  <c r="P12" i="25"/>
  <c r="N12" i="25"/>
  <c r="M12" i="25"/>
  <c r="L12" i="25"/>
  <c r="K12" i="25"/>
  <c r="J12" i="25"/>
  <c r="H12" i="25"/>
  <c r="G12" i="25"/>
  <c r="F12" i="25"/>
  <c r="E12" i="25"/>
  <c r="D12" i="25"/>
  <c r="C12" i="25"/>
  <c r="B12" i="25"/>
  <c r="S11" i="25"/>
  <c r="R11" i="25"/>
  <c r="Q11" i="25"/>
  <c r="P11" i="25"/>
  <c r="N11" i="25"/>
  <c r="M11" i="25"/>
  <c r="L11" i="25"/>
  <c r="K11" i="25"/>
  <c r="J11" i="25"/>
  <c r="H11" i="25"/>
  <c r="G11" i="25"/>
  <c r="F11" i="25"/>
  <c r="E11" i="25"/>
  <c r="D11" i="25"/>
  <c r="C11" i="25"/>
  <c r="B11" i="25"/>
  <c r="S10" i="25"/>
  <c r="R10" i="25"/>
  <c r="Q10" i="25"/>
  <c r="P10" i="25"/>
  <c r="N10" i="25"/>
  <c r="M10" i="25"/>
  <c r="L10" i="25"/>
  <c r="K10" i="25"/>
  <c r="J10" i="25"/>
  <c r="H10" i="25"/>
  <c r="G10" i="25"/>
  <c r="F10" i="25"/>
  <c r="E10" i="25"/>
  <c r="D10" i="25"/>
  <c r="C10" i="25"/>
  <c r="B10" i="25"/>
  <c r="S9" i="25"/>
  <c r="R9" i="25"/>
  <c r="Q9" i="25"/>
  <c r="P9" i="25"/>
  <c r="N9" i="25"/>
  <c r="M9" i="25"/>
  <c r="L9" i="25"/>
  <c r="K9" i="25"/>
  <c r="J9" i="25"/>
  <c r="H9" i="25"/>
  <c r="G9" i="25"/>
  <c r="F9" i="25"/>
  <c r="E9" i="25"/>
  <c r="D9" i="25"/>
  <c r="C9" i="25"/>
  <c r="B9" i="25"/>
  <c r="S8" i="25"/>
  <c r="R8" i="25"/>
  <c r="Q8" i="25"/>
  <c r="P8" i="25"/>
  <c r="N8" i="25"/>
  <c r="M8" i="25"/>
  <c r="L8" i="25"/>
  <c r="K8" i="25"/>
  <c r="J8" i="25"/>
  <c r="H8" i="25"/>
  <c r="G8" i="25"/>
  <c r="F8" i="25"/>
  <c r="E8" i="25"/>
  <c r="D8" i="25"/>
  <c r="C8" i="25"/>
  <c r="B8" i="25"/>
  <c r="S7" i="25"/>
  <c r="R7" i="25"/>
  <c r="Q7" i="25"/>
  <c r="P7" i="25"/>
  <c r="N7" i="25"/>
  <c r="M7" i="25"/>
  <c r="L7" i="25"/>
  <c r="K7" i="25"/>
  <c r="J7" i="25"/>
  <c r="H7" i="25"/>
  <c r="G7" i="25"/>
  <c r="F7" i="25"/>
  <c r="E7" i="25"/>
  <c r="D7" i="25"/>
  <c r="C7" i="25"/>
  <c r="B7" i="25"/>
  <c r="S6" i="25"/>
  <c r="R6" i="25"/>
  <c r="Q6" i="25"/>
  <c r="P6" i="25"/>
  <c r="N6" i="25"/>
  <c r="M6" i="25"/>
  <c r="L6" i="25"/>
  <c r="K6" i="25"/>
  <c r="J6" i="25"/>
  <c r="H6" i="25"/>
  <c r="G6" i="25"/>
  <c r="F6" i="25"/>
  <c r="E6" i="25"/>
  <c r="D6" i="25"/>
  <c r="C6" i="25"/>
  <c r="B6" i="25"/>
  <c r="S5" i="25"/>
  <c r="R5" i="25"/>
  <c r="Q5" i="25"/>
  <c r="P5" i="25"/>
  <c r="N5" i="25"/>
  <c r="M5" i="25"/>
  <c r="L5" i="25"/>
  <c r="K5" i="25"/>
  <c r="J5" i="25"/>
  <c r="H5" i="25"/>
  <c r="G5" i="25"/>
  <c r="F5" i="25"/>
  <c r="E5" i="25"/>
  <c r="D5" i="25"/>
  <c r="C5" i="25"/>
  <c r="B5" i="25"/>
  <c r="S4" i="25"/>
  <c r="R4" i="25"/>
  <c r="Q4" i="25"/>
  <c r="P4" i="25"/>
  <c r="N4" i="25"/>
  <c r="M4" i="25"/>
  <c r="L4" i="25"/>
  <c r="K4" i="25"/>
  <c r="J4" i="25"/>
  <c r="H4" i="25"/>
  <c r="G4" i="25"/>
  <c r="F4" i="25"/>
  <c r="E4" i="25"/>
  <c r="D4" i="25"/>
  <c r="C4" i="25"/>
  <c r="B4" i="25"/>
  <c r="S3" i="25"/>
  <c r="R3" i="25"/>
  <c r="Q3" i="25"/>
  <c r="P3" i="25"/>
  <c r="N3" i="25"/>
  <c r="M3" i="25"/>
  <c r="L3" i="25"/>
  <c r="K3" i="25"/>
  <c r="J3" i="25"/>
  <c r="H3" i="25"/>
  <c r="G3" i="25"/>
  <c r="F3" i="25"/>
  <c r="E3" i="25"/>
  <c r="D3" i="25"/>
  <c r="C3" i="25"/>
  <c r="B3" i="25"/>
  <c r="S2" i="25"/>
  <c r="R2" i="25"/>
  <c r="Q2" i="25"/>
  <c r="P2" i="25"/>
  <c r="N2" i="25"/>
  <c r="M2" i="25"/>
  <c r="L2" i="25"/>
  <c r="K2" i="25"/>
  <c r="J2" i="25"/>
  <c r="H2" i="25"/>
  <c r="G2" i="25"/>
  <c r="F2" i="25"/>
  <c r="E2" i="25"/>
  <c r="D2" i="25"/>
  <c r="C2" i="25"/>
  <c r="B2" i="25"/>
  <c r="N3" i="22" l="1"/>
  <c r="N5" i="22"/>
  <c r="N6" i="22"/>
  <c r="N7" i="22"/>
  <c r="N8" i="22"/>
  <c r="N9" i="22"/>
  <c r="N10" i="22"/>
  <c r="N11" i="22"/>
  <c r="N12" i="22"/>
  <c r="N13" i="22"/>
  <c r="N14" i="22"/>
  <c r="N16" i="22"/>
  <c r="N17" i="22"/>
  <c r="N18" i="22"/>
  <c r="N19" i="22"/>
  <c r="N21" i="22"/>
  <c r="N22" i="22"/>
  <c r="N23" i="22"/>
  <c r="N24" i="22"/>
  <c r="N25" i="22"/>
  <c r="N26" i="22"/>
  <c r="N27" i="22"/>
  <c r="N28" i="22"/>
  <c r="N29" i="22"/>
  <c r="N31" i="22"/>
  <c r="N32" i="22"/>
  <c r="N33" i="22"/>
  <c r="N34" i="22"/>
  <c r="N35" i="22"/>
  <c r="N36" i="22"/>
  <c r="N37" i="22"/>
  <c r="N38" i="22"/>
  <c r="N39" i="22"/>
  <c r="N40" i="22"/>
  <c r="N41" i="22"/>
  <c r="N42" i="22"/>
  <c r="N43" i="22"/>
  <c r="N44" i="22"/>
  <c r="N45" i="22"/>
  <c r="N46" i="22"/>
  <c r="N47" i="22"/>
  <c r="N48" i="22"/>
  <c r="N49" i="22"/>
  <c r="N50" i="22"/>
  <c r="N51" i="22"/>
  <c r="N52" i="22"/>
  <c r="N54" i="22"/>
  <c r="N55" i="22"/>
  <c r="N56" i="22"/>
  <c r="N57" i="22"/>
  <c r="N58" i="22"/>
  <c r="N59" i="22"/>
  <c r="N60" i="22"/>
  <c r="N61" i="22"/>
  <c r="N62" i="22"/>
  <c r="N63" i="22"/>
  <c r="N64" i="22"/>
  <c r="N65" i="22"/>
  <c r="N66" i="22"/>
  <c r="N67" i="22"/>
  <c r="N68" i="22"/>
  <c r="N69" i="22"/>
  <c r="N70" i="22"/>
  <c r="N71" i="22"/>
  <c r="N72" i="22"/>
  <c r="N73" i="22"/>
  <c r="N74" i="22"/>
  <c r="N75" i="22"/>
  <c r="N76" i="22"/>
  <c r="N77" i="22"/>
  <c r="N78" i="22"/>
  <c r="N79" i="22"/>
  <c r="N80" i="22"/>
  <c r="N81" i="22"/>
  <c r="N82" i="22"/>
  <c r="N83" i="22"/>
  <c r="N84" i="22"/>
  <c r="N85" i="22"/>
  <c r="N86" i="22"/>
  <c r="N87" i="22"/>
  <c r="N88" i="22"/>
  <c r="N89" i="22"/>
  <c r="N90" i="22"/>
  <c r="N91" i="22"/>
  <c r="N92" i="22"/>
  <c r="N93" i="22"/>
  <c r="N94" i="22"/>
  <c r="N95" i="22"/>
  <c r="N96" i="22"/>
  <c r="N97" i="22"/>
  <c r="N98" i="22"/>
  <c r="N99" i="22"/>
  <c r="N100" i="22"/>
  <c r="S100" i="22"/>
  <c r="R100" i="22"/>
  <c r="Q100" i="22"/>
  <c r="P100" i="22"/>
  <c r="M100" i="22"/>
  <c r="L100" i="22"/>
  <c r="K100" i="22"/>
  <c r="J100" i="22"/>
  <c r="H100" i="22"/>
  <c r="G100" i="22"/>
  <c r="F100" i="22"/>
  <c r="E100" i="22"/>
  <c r="D100" i="22"/>
  <c r="C100" i="22"/>
  <c r="B100" i="22"/>
  <c r="S99" i="22"/>
  <c r="R99" i="22"/>
  <c r="Q99" i="22"/>
  <c r="P99" i="22"/>
  <c r="M99" i="22"/>
  <c r="L99" i="22"/>
  <c r="K99" i="22"/>
  <c r="J99" i="22"/>
  <c r="H99" i="22"/>
  <c r="G99" i="22"/>
  <c r="F99" i="22"/>
  <c r="E99" i="22"/>
  <c r="D99" i="22"/>
  <c r="C99" i="22"/>
  <c r="B99" i="22"/>
  <c r="S98" i="22"/>
  <c r="R98" i="22"/>
  <c r="Q98" i="22"/>
  <c r="P98" i="22"/>
  <c r="M98" i="22"/>
  <c r="L98" i="22"/>
  <c r="K98" i="22"/>
  <c r="J98" i="22"/>
  <c r="H98" i="22"/>
  <c r="G98" i="22"/>
  <c r="F98" i="22"/>
  <c r="E98" i="22"/>
  <c r="D98" i="22"/>
  <c r="C98" i="22"/>
  <c r="B98" i="22"/>
  <c r="S97" i="22"/>
  <c r="R97" i="22"/>
  <c r="Q97" i="22"/>
  <c r="P97" i="22"/>
  <c r="M97" i="22"/>
  <c r="L97" i="22"/>
  <c r="K97" i="22"/>
  <c r="J97" i="22"/>
  <c r="H97" i="22"/>
  <c r="G97" i="22"/>
  <c r="F97" i="22"/>
  <c r="E97" i="22"/>
  <c r="D97" i="22"/>
  <c r="C97" i="22"/>
  <c r="B97" i="22"/>
  <c r="S96" i="22"/>
  <c r="R96" i="22"/>
  <c r="Q96" i="22"/>
  <c r="P96" i="22"/>
  <c r="M96" i="22"/>
  <c r="L96" i="22"/>
  <c r="K96" i="22"/>
  <c r="J96" i="22"/>
  <c r="H96" i="22"/>
  <c r="G96" i="22"/>
  <c r="F96" i="22"/>
  <c r="E96" i="22"/>
  <c r="D96" i="22"/>
  <c r="C96" i="22"/>
  <c r="B96" i="22"/>
  <c r="S95" i="22"/>
  <c r="R95" i="22"/>
  <c r="Q95" i="22"/>
  <c r="P95" i="22"/>
  <c r="M95" i="22"/>
  <c r="L95" i="22"/>
  <c r="K95" i="22"/>
  <c r="J95" i="22"/>
  <c r="H95" i="22"/>
  <c r="G95" i="22"/>
  <c r="F95" i="22"/>
  <c r="E95" i="22"/>
  <c r="D95" i="22"/>
  <c r="C95" i="22"/>
  <c r="B95" i="22"/>
  <c r="S94" i="22"/>
  <c r="R94" i="22"/>
  <c r="Q94" i="22"/>
  <c r="P94" i="22"/>
  <c r="M94" i="22"/>
  <c r="L94" i="22"/>
  <c r="K94" i="22"/>
  <c r="J94" i="22"/>
  <c r="H94" i="22"/>
  <c r="G94" i="22"/>
  <c r="F94" i="22"/>
  <c r="E94" i="22"/>
  <c r="D94" i="22"/>
  <c r="C94" i="22"/>
  <c r="B94" i="22"/>
  <c r="S93" i="22"/>
  <c r="R93" i="22"/>
  <c r="Q93" i="22"/>
  <c r="P93" i="22"/>
  <c r="M93" i="22"/>
  <c r="L93" i="22"/>
  <c r="K93" i="22"/>
  <c r="J93" i="22"/>
  <c r="H93" i="22"/>
  <c r="G93" i="22"/>
  <c r="F93" i="22"/>
  <c r="E93" i="22"/>
  <c r="D93" i="22"/>
  <c r="C93" i="22"/>
  <c r="B93" i="22"/>
  <c r="S92" i="22"/>
  <c r="R92" i="22"/>
  <c r="Q92" i="22"/>
  <c r="P92" i="22"/>
  <c r="M92" i="22"/>
  <c r="L92" i="22"/>
  <c r="K92" i="22"/>
  <c r="J92" i="22"/>
  <c r="H92" i="22"/>
  <c r="G92" i="22"/>
  <c r="F92" i="22"/>
  <c r="E92" i="22"/>
  <c r="D92" i="22"/>
  <c r="C92" i="22"/>
  <c r="B92" i="22"/>
  <c r="S91" i="22"/>
  <c r="R91" i="22"/>
  <c r="Q91" i="22"/>
  <c r="P91" i="22"/>
  <c r="M91" i="22"/>
  <c r="L91" i="22"/>
  <c r="K91" i="22"/>
  <c r="J91" i="22"/>
  <c r="H91" i="22"/>
  <c r="G91" i="22"/>
  <c r="F91" i="22"/>
  <c r="E91" i="22"/>
  <c r="D91" i="22"/>
  <c r="C91" i="22"/>
  <c r="B91" i="22"/>
  <c r="S90" i="22"/>
  <c r="R90" i="22"/>
  <c r="Q90" i="22"/>
  <c r="P90" i="22"/>
  <c r="M90" i="22"/>
  <c r="L90" i="22"/>
  <c r="K90" i="22"/>
  <c r="J90" i="22"/>
  <c r="H90" i="22"/>
  <c r="G90" i="22"/>
  <c r="F90" i="22"/>
  <c r="E90" i="22"/>
  <c r="D90" i="22"/>
  <c r="C90" i="22"/>
  <c r="B90" i="22"/>
  <c r="S89" i="22"/>
  <c r="R89" i="22"/>
  <c r="Q89" i="22"/>
  <c r="P89" i="22"/>
  <c r="M89" i="22"/>
  <c r="L89" i="22"/>
  <c r="K89" i="22"/>
  <c r="J89" i="22"/>
  <c r="H89" i="22"/>
  <c r="G89" i="22"/>
  <c r="F89" i="22"/>
  <c r="E89" i="22"/>
  <c r="D89" i="22"/>
  <c r="C89" i="22"/>
  <c r="B89" i="22"/>
  <c r="S88" i="22"/>
  <c r="R88" i="22"/>
  <c r="Q88" i="22"/>
  <c r="P88" i="22"/>
  <c r="M88" i="22"/>
  <c r="L88" i="22"/>
  <c r="K88" i="22"/>
  <c r="J88" i="22"/>
  <c r="H88" i="22"/>
  <c r="G88" i="22"/>
  <c r="F88" i="22"/>
  <c r="E88" i="22"/>
  <c r="D88" i="22"/>
  <c r="C88" i="22"/>
  <c r="B88" i="22"/>
  <c r="S87" i="22"/>
  <c r="R87" i="22"/>
  <c r="Q87" i="22"/>
  <c r="P87" i="22"/>
  <c r="M87" i="22"/>
  <c r="L87" i="22"/>
  <c r="K87" i="22"/>
  <c r="J87" i="22"/>
  <c r="H87" i="22"/>
  <c r="G87" i="22"/>
  <c r="F87" i="22"/>
  <c r="E87" i="22"/>
  <c r="D87" i="22"/>
  <c r="C87" i="22"/>
  <c r="B87" i="22"/>
  <c r="S86" i="22"/>
  <c r="R86" i="22"/>
  <c r="Q86" i="22"/>
  <c r="P86" i="22"/>
  <c r="M86" i="22"/>
  <c r="L86" i="22"/>
  <c r="K86" i="22"/>
  <c r="J86" i="22"/>
  <c r="H86" i="22"/>
  <c r="G86" i="22"/>
  <c r="F86" i="22"/>
  <c r="E86" i="22"/>
  <c r="D86" i="22"/>
  <c r="C86" i="22"/>
  <c r="B86" i="22"/>
  <c r="S85" i="22"/>
  <c r="R85" i="22"/>
  <c r="Q85" i="22"/>
  <c r="P85" i="22"/>
  <c r="M85" i="22"/>
  <c r="L85" i="22"/>
  <c r="K85" i="22"/>
  <c r="J85" i="22"/>
  <c r="H85" i="22"/>
  <c r="G85" i="22"/>
  <c r="F85" i="22"/>
  <c r="E85" i="22"/>
  <c r="D85" i="22"/>
  <c r="C85" i="22"/>
  <c r="B85" i="22"/>
  <c r="S84" i="22"/>
  <c r="R84" i="22"/>
  <c r="Q84" i="22"/>
  <c r="P84" i="22"/>
  <c r="M84" i="22"/>
  <c r="L84" i="22"/>
  <c r="K84" i="22"/>
  <c r="J84" i="22"/>
  <c r="H84" i="22"/>
  <c r="G84" i="22"/>
  <c r="F84" i="22"/>
  <c r="E84" i="22"/>
  <c r="D84" i="22"/>
  <c r="C84" i="22"/>
  <c r="B84" i="22"/>
  <c r="S83" i="22"/>
  <c r="R83" i="22"/>
  <c r="Q83" i="22"/>
  <c r="P83" i="22"/>
  <c r="M83" i="22"/>
  <c r="L83" i="22"/>
  <c r="K83" i="22"/>
  <c r="J83" i="22"/>
  <c r="H83" i="22"/>
  <c r="G83" i="22"/>
  <c r="F83" i="22"/>
  <c r="E83" i="22"/>
  <c r="D83" i="22"/>
  <c r="C83" i="22"/>
  <c r="B83" i="22"/>
  <c r="S82" i="22"/>
  <c r="R82" i="22"/>
  <c r="Q82" i="22"/>
  <c r="P82" i="22"/>
  <c r="M82" i="22"/>
  <c r="L82" i="22"/>
  <c r="K82" i="22"/>
  <c r="J82" i="22"/>
  <c r="H82" i="22"/>
  <c r="G82" i="22"/>
  <c r="F82" i="22"/>
  <c r="E82" i="22"/>
  <c r="D82" i="22"/>
  <c r="C82" i="22"/>
  <c r="B82" i="22"/>
  <c r="S81" i="22"/>
  <c r="R81" i="22"/>
  <c r="Q81" i="22"/>
  <c r="P81" i="22"/>
  <c r="M81" i="22"/>
  <c r="L81" i="22"/>
  <c r="K81" i="22"/>
  <c r="J81" i="22"/>
  <c r="H81" i="22"/>
  <c r="G81" i="22"/>
  <c r="F81" i="22"/>
  <c r="E81" i="22"/>
  <c r="D81" i="22"/>
  <c r="C81" i="22"/>
  <c r="B81" i="22"/>
  <c r="S80" i="22"/>
  <c r="R80" i="22"/>
  <c r="Q80" i="22"/>
  <c r="P80" i="22"/>
  <c r="M80" i="22"/>
  <c r="L80" i="22"/>
  <c r="K80" i="22"/>
  <c r="J80" i="22"/>
  <c r="H80" i="22"/>
  <c r="G80" i="22"/>
  <c r="F80" i="22"/>
  <c r="E80" i="22"/>
  <c r="D80" i="22"/>
  <c r="C80" i="22"/>
  <c r="B80" i="22"/>
  <c r="S79" i="22"/>
  <c r="R79" i="22"/>
  <c r="Q79" i="22"/>
  <c r="P79" i="22"/>
  <c r="M79" i="22"/>
  <c r="L79" i="22"/>
  <c r="K79" i="22"/>
  <c r="J79" i="22"/>
  <c r="H79" i="22"/>
  <c r="G79" i="22"/>
  <c r="F79" i="22"/>
  <c r="E79" i="22"/>
  <c r="D79" i="22"/>
  <c r="C79" i="22"/>
  <c r="B79" i="22"/>
  <c r="S78" i="22"/>
  <c r="R78" i="22"/>
  <c r="Q78" i="22"/>
  <c r="P78" i="22"/>
  <c r="M78" i="22"/>
  <c r="L78" i="22"/>
  <c r="K78" i="22"/>
  <c r="J78" i="22"/>
  <c r="H78" i="22"/>
  <c r="G78" i="22"/>
  <c r="F78" i="22"/>
  <c r="E78" i="22"/>
  <c r="D78" i="22"/>
  <c r="C78" i="22"/>
  <c r="B78" i="22"/>
  <c r="S77" i="22"/>
  <c r="R77" i="22"/>
  <c r="Q77" i="22"/>
  <c r="P77" i="22"/>
  <c r="M77" i="22"/>
  <c r="L77" i="22"/>
  <c r="K77" i="22"/>
  <c r="J77" i="22"/>
  <c r="H77" i="22"/>
  <c r="G77" i="22"/>
  <c r="F77" i="22"/>
  <c r="E77" i="22"/>
  <c r="D77" i="22"/>
  <c r="C77" i="22"/>
  <c r="B77" i="22"/>
  <c r="S76" i="22"/>
  <c r="R76" i="22"/>
  <c r="Q76" i="22"/>
  <c r="P76" i="22"/>
  <c r="M76" i="22"/>
  <c r="L76" i="22"/>
  <c r="K76" i="22"/>
  <c r="J76" i="22"/>
  <c r="H76" i="22"/>
  <c r="G76" i="22"/>
  <c r="F76" i="22"/>
  <c r="E76" i="22"/>
  <c r="D76" i="22"/>
  <c r="C76" i="22"/>
  <c r="B76" i="22"/>
  <c r="S75" i="22"/>
  <c r="R75" i="22"/>
  <c r="Q75" i="22"/>
  <c r="P75" i="22"/>
  <c r="M75" i="22"/>
  <c r="L75" i="22"/>
  <c r="K75" i="22"/>
  <c r="J75" i="22"/>
  <c r="H75" i="22"/>
  <c r="G75" i="22"/>
  <c r="F75" i="22"/>
  <c r="E75" i="22"/>
  <c r="D75" i="22"/>
  <c r="C75" i="22"/>
  <c r="B75" i="22"/>
  <c r="S74" i="22"/>
  <c r="R74" i="22"/>
  <c r="Q74" i="22"/>
  <c r="P74" i="22"/>
  <c r="M74" i="22"/>
  <c r="L74" i="22"/>
  <c r="K74" i="22"/>
  <c r="J74" i="22"/>
  <c r="H74" i="22"/>
  <c r="G74" i="22"/>
  <c r="F74" i="22"/>
  <c r="E74" i="22"/>
  <c r="D74" i="22"/>
  <c r="C74" i="22"/>
  <c r="B74" i="22"/>
  <c r="S73" i="22"/>
  <c r="R73" i="22"/>
  <c r="Q73" i="22"/>
  <c r="P73" i="22"/>
  <c r="M73" i="22"/>
  <c r="L73" i="22"/>
  <c r="K73" i="22"/>
  <c r="J73" i="22"/>
  <c r="H73" i="22"/>
  <c r="G73" i="22"/>
  <c r="F73" i="22"/>
  <c r="E73" i="22"/>
  <c r="D73" i="22"/>
  <c r="C73" i="22"/>
  <c r="B73" i="22"/>
  <c r="S72" i="22"/>
  <c r="R72" i="22"/>
  <c r="Q72" i="22"/>
  <c r="P72" i="22"/>
  <c r="M72" i="22"/>
  <c r="L72" i="22"/>
  <c r="K72" i="22"/>
  <c r="J72" i="22"/>
  <c r="H72" i="22"/>
  <c r="G72" i="22"/>
  <c r="F72" i="22"/>
  <c r="E72" i="22"/>
  <c r="D72" i="22"/>
  <c r="C72" i="22"/>
  <c r="B72" i="22"/>
  <c r="S71" i="22"/>
  <c r="R71" i="22"/>
  <c r="Q71" i="22"/>
  <c r="P71" i="22"/>
  <c r="M71" i="22"/>
  <c r="L71" i="22"/>
  <c r="K71" i="22"/>
  <c r="J71" i="22"/>
  <c r="H71" i="22"/>
  <c r="G71" i="22"/>
  <c r="F71" i="22"/>
  <c r="E71" i="22"/>
  <c r="D71" i="22"/>
  <c r="C71" i="22"/>
  <c r="B71" i="22"/>
  <c r="S70" i="22"/>
  <c r="R70" i="22"/>
  <c r="Q70" i="22"/>
  <c r="P70" i="22"/>
  <c r="M70" i="22"/>
  <c r="L70" i="22"/>
  <c r="K70" i="22"/>
  <c r="J70" i="22"/>
  <c r="H70" i="22"/>
  <c r="G70" i="22"/>
  <c r="F70" i="22"/>
  <c r="E70" i="22"/>
  <c r="D70" i="22"/>
  <c r="C70" i="22"/>
  <c r="B70" i="22"/>
  <c r="S69" i="22"/>
  <c r="R69" i="22"/>
  <c r="Q69" i="22"/>
  <c r="P69" i="22"/>
  <c r="M69" i="22"/>
  <c r="L69" i="22"/>
  <c r="K69" i="22"/>
  <c r="J69" i="22"/>
  <c r="H69" i="22"/>
  <c r="G69" i="22"/>
  <c r="F69" i="22"/>
  <c r="E69" i="22"/>
  <c r="D69" i="22"/>
  <c r="C69" i="22"/>
  <c r="B69" i="22"/>
  <c r="S68" i="22"/>
  <c r="R68" i="22"/>
  <c r="Q68" i="22"/>
  <c r="P68" i="22"/>
  <c r="M68" i="22"/>
  <c r="L68" i="22"/>
  <c r="K68" i="22"/>
  <c r="J68" i="22"/>
  <c r="H68" i="22"/>
  <c r="G68" i="22"/>
  <c r="F68" i="22"/>
  <c r="E68" i="22"/>
  <c r="D68" i="22"/>
  <c r="C68" i="22"/>
  <c r="B68" i="22"/>
  <c r="S67" i="22"/>
  <c r="R67" i="22"/>
  <c r="Q67" i="22"/>
  <c r="P67" i="22"/>
  <c r="M67" i="22"/>
  <c r="L67" i="22"/>
  <c r="K67" i="22"/>
  <c r="J67" i="22"/>
  <c r="H67" i="22"/>
  <c r="G67" i="22"/>
  <c r="F67" i="22"/>
  <c r="E67" i="22"/>
  <c r="D67" i="22"/>
  <c r="C67" i="22"/>
  <c r="B67" i="22"/>
  <c r="S66" i="22"/>
  <c r="R66" i="22"/>
  <c r="Q66" i="22"/>
  <c r="P66" i="22"/>
  <c r="M66" i="22"/>
  <c r="L66" i="22"/>
  <c r="K66" i="22"/>
  <c r="J66" i="22"/>
  <c r="H66" i="22"/>
  <c r="G66" i="22"/>
  <c r="F66" i="22"/>
  <c r="E66" i="22"/>
  <c r="D66" i="22"/>
  <c r="C66" i="22"/>
  <c r="B66" i="22"/>
  <c r="S65" i="22"/>
  <c r="R65" i="22"/>
  <c r="Q65" i="22"/>
  <c r="P65" i="22"/>
  <c r="M65" i="22"/>
  <c r="L65" i="22"/>
  <c r="K65" i="22"/>
  <c r="J65" i="22"/>
  <c r="H65" i="22"/>
  <c r="G65" i="22"/>
  <c r="F65" i="22"/>
  <c r="E65" i="22"/>
  <c r="D65" i="22"/>
  <c r="C65" i="22"/>
  <c r="B65" i="22"/>
  <c r="S64" i="22"/>
  <c r="R64" i="22"/>
  <c r="Q64" i="22"/>
  <c r="P64" i="22"/>
  <c r="M64" i="22"/>
  <c r="L64" i="22"/>
  <c r="K64" i="22"/>
  <c r="J64" i="22"/>
  <c r="H64" i="22"/>
  <c r="G64" i="22"/>
  <c r="F64" i="22"/>
  <c r="E64" i="22"/>
  <c r="D64" i="22"/>
  <c r="C64" i="22"/>
  <c r="B64" i="22"/>
  <c r="S63" i="22"/>
  <c r="R63" i="22"/>
  <c r="Q63" i="22"/>
  <c r="P63" i="22"/>
  <c r="M63" i="22"/>
  <c r="L63" i="22"/>
  <c r="K63" i="22"/>
  <c r="J63" i="22"/>
  <c r="H63" i="22"/>
  <c r="G63" i="22"/>
  <c r="F63" i="22"/>
  <c r="E63" i="22"/>
  <c r="D63" i="22"/>
  <c r="C63" i="22"/>
  <c r="B63" i="22"/>
  <c r="S62" i="22"/>
  <c r="R62" i="22"/>
  <c r="Q62" i="22"/>
  <c r="P62" i="22"/>
  <c r="M62" i="22"/>
  <c r="L62" i="22"/>
  <c r="K62" i="22"/>
  <c r="J62" i="22"/>
  <c r="H62" i="22"/>
  <c r="G62" i="22"/>
  <c r="F62" i="22"/>
  <c r="E62" i="22"/>
  <c r="D62" i="22"/>
  <c r="C62" i="22"/>
  <c r="B62" i="22"/>
  <c r="S61" i="22"/>
  <c r="R61" i="22"/>
  <c r="Q61" i="22"/>
  <c r="P61" i="22"/>
  <c r="M61" i="22"/>
  <c r="L61" i="22"/>
  <c r="K61" i="22"/>
  <c r="J61" i="22"/>
  <c r="H61" i="22"/>
  <c r="G61" i="22"/>
  <c r="F61" i="22"/>
  <c r="E61" i="22"/>
  <c r="D61" i="22"/>
  <c r="C61" i="22"/>
  <c r="B61" i="22"/>
  <c r="S60" i="22"/>
  <c r="R60" i="22"/>
  <c r="Q60" i="22"/>
  <c r="P60" i="22"/>
  <c r="M60" i="22"/>
  <c r="L60" i="22"/>
  <c r="K60" i="22"/>
  <c r="J60" i="22"/>
  <c r="H60" i="22"/>
  <c r="G60" i="22"/>
  <c r="F60" i="22"/>
  <c r="E60" i="22"/>
  <c r="D60" i="22"/>
  <c r="C60" i="22"/>
  <c r="B60" i="22"/>
  <c r="S59" i="22"/>
  <c r="R59" i="22"/>
  <c r="Q59" i="22"/>
  <c r="P59" i="22"/>
  <c r="M59" i="22"/>
  <c r="L59" i="22"/>
  <c r="K59" i="22"/>
  <c r="J59" i="22"/>
  <c r="H59" i="22"/>
  <c r="G59" i="22"/>
  <c r="F59" i="22"/>
  <c r="E59" i="22"/>
  <c r="D59" i="22"/>
  <c r="C59" i="22"/>
  <c r="B59" i="22"/>
  <c r="S58" i="22"/>
  <c r="R58" i="22"/>
  <c r="Q58" i="22"/>
  <c r="P58" i="22"/>
  <c r="M58" i="22"/>
  <c r="L58" i="22"/>
  <c r="K58" i="22"/>
  <c r="J58" i="22"/>
  <c r="H58" i="22"/>
  <c r="G58" i="22"/>
  <c r="F58" i="22"/>
  <c r="E58" i="22"/>
  <c r="D58" i="22"/>
  <c r="C58" i="22"/>
  <c r="B58" i="22"/>
  <c r="S57" i="22"/>
  <c r="R57" i="22"/>
  <c r="Q57" i="22"/>
  <c r="P57" i="22"/>
  <c r="M57" i="22"/>
  <c r="L57" i="22"/>
  <c r="K57" i="22"/>
  <c r="J57" i="22"/>
  <c r="H57" i="22"/>
  <c r="G57" i="22"/>
  <c r="F57" i="22"/>
  <c r="E57" i="22"/>
  <c r="D57" i="22"/>
  <c r="C57" i="22"/>
  <c r="B57" i="22"/>
  <c r="S56" i="22"/>
  <c r="R56" i="22"/>
  <c r="Q56" i="22"/>
  <c r="P56" i="22"/>
  <c r="M56" i="22"/>
  <c r="L56" i="22"/>
  <c r="K56" i="22"/>
  <c r="J56" i="22"/>
  <c r="H56" i="22"/>
  <c r="G56" i="22"/>
  <c r="F56" i="22"/>
  <c r="E56" i="22"/>
  <c r="D56" i="22"/>
  <c r="C56" i="22"/>
  <c r="B56" i="22"/>
  <c r="S55" i="22"/>
  <c r="R55" i="22"/>
  <c r="Q55" i="22"/>
  <c r="P55" i="22"/>
  <c r="M55" i="22"/>
  <c r="L55" i="22"/>
  <c r="K55" i="22"/>
  <c r="J55" i="22"/>
  <c r="H55" i="22"/>
  <c r="G55" i="22"/>
  <c r="F55" i="22"/>
  <c r="E55" i="22"/>
  <c r="D55" i="22"/>
  <c r="C55" i="22"/>
  <c r="B55" i="22"/>
  <c r="S54" i="22"/>
  <c r="R54" i="22"/>
  <c r="Q54" i="22"/>
  <c r="P54" i="22"/>
  <c r="M54" i="22"/>
  <c r="L54" i="22"/>
  <c r="K54" i="22"/>
  <c r="J54" i="22"/>
  <c r="H54" i="22"/>
  <c r="G54" i="22"/>
  <c r="F54" i="22"/>
  <c r="E54" i="22"/>
  <c r="D54" i="22"/>
  <c r="C54" i="22"/>
  <c r="B54" i="22"/>
  <c r="S53" i="22"/>
  <c r="R53" i="22"/>
  <c r="Q53" i="22"/>
  <c r="P53" i="22"/>
  <c r="M53" i="22"/>
  <c r="L53" i="22"/>
  <c r="K53" i="22"/>
  <c r="J53" i="22"/>
  <c r="H53" i="22"/>
  <c r="G53" i="22"/>
  <c r="F53" i="22"/>
  <c r="E53" i="22"/>
  <c r="D53" i="22"/>
  <c r="C53" i="22"/>
  <c r="B53" i="22"/>
  <c r="S52" i="22"/>
  <c r="R52" i="22"/>
  <c r="Q52" i="22"/>
  <c r="P52" i="22"/>
  <c r="M52" i="22"/>
  <c r="L52" i="22"/>
  <c r="K52" i="22"/>
  <c r="J52" i="22"/>
  <c r="H52" i="22"/>
  <c r="G52" i="22"/>
  <c r="F52" i="22"/>
  <c r="E52" i="22"/>
  <c r="D52" i="22"/>
  <c r="C52" i="22"/>
  <c r="B52" i="22"/>
  <c r="S51" i="22"/>
  <c r="R51" i="22"/>
  <c r="Q51" i="22"/>
  <c r="P51" i="22"/>
  <c r="M51" i="22"/>
  <c r="L51" i="22"/>
  <c r="K51" i="22"/>
  <c r="J51" i="22"/>
  <c r="H51" i="22"/>
  <c r="G51" i="22"/>
  <c r="F51" i="22"/>
  <c r="E51" i="22"/>
  <c r="D51" i="22"/>
  <c r="C51" i="22"/>
  <c r="B51" i="22"/>
  <c r="S50" i="22"/>
  <c r="R50" i="22"/>
  <c r="Q50" i="22"/>
  <c r="P50" i="22"/>
  <c r="M50" i="22"/>
  <c r="L50" i="22"/>
  <c r="K50" i="22"/>
  <c r="J50" i="22"/>
  <c r="H50" i="22"/>
  <c r="G50" i="22"/>
  <c r="F50" i="22"/>
  <c r="E50" i="22"/>
  <c r="D50" i="22"/>
  <c r="C50" i="22"/>
  <c r="B50" i="22"/>
  <c r="S49" i="22"/>
  <c r="R49" i="22"/>
  <c r="Q49" i="22"/>
  <c r="P49" i="22"/>
  <c r="M49" i="22"/>
  <c r="L49" i="22"/>
  <c r="K49" i="22"/>
  <c r="J49" i="22"/>
  <c r="H49" i="22"/>
  <c r="G49" i="22"/>
  <c r="F49" i="22"/>
  <c r="E49" i="22"/>
  <c r="D49" i="22"/>
  <c r="C49" i="22"/>
  <c r="B49" i="22"/>
  <c r="S48" i="22"/>
  <c r="R48" i="22"/>
  <c r="Q48" i="22"/>
  <c r="P48" i="22"/>
  <c r="M48" i="22"/>
  <c r="L48" i="22"/>
  <c r="K48" i="22"/>
  <c r="J48" i="22"/>
  <c r="H48" i="22"/>
  <c r="G48" i="22"/>
  <c r="F48" i="22"/>
  <c r="E48" i="22"/>
  <c r="D48" i="22"/>
  <c r="C48" i="22"/>
  <c r="B48" i="22"/>
  <c r="S47" i="22"/>
  <c r="R47" i="22"/>
  <c r="Q47" i="22"/>
  <c r="P47" i="22"/>
  <c r="M47" i="22"/>
  <c r="L47" i="22"/>
  <c r="K47" i="22"/>
  <c r="J47" i="22"/>
  <c r="H47" i="22"/>
  <c r="G47" i="22"/>
  <c r="F47" i="22"/>
  <c r="E47" i="22"/>
  <c r="D47" i="22"/>
  <c r="C47" i="22"/>
  <c r="B47" i="22"/>
  <c r="S46" i="22"/>
  <c r="R46" i="22"/>
  <c r="Q46" i="22"/>
  <c r="P46" i="22"/>
  <c r="M46" i="22"/>
  <c r="L46" i="22"/>
  <c r="K46" i="22"/>
  <c r="J46" i="22"/>
  <c r="H46" i="22"/>
  <c r="G46" i="22"/>
  <c r="F46" i="22"/>
  <c r="E46" i="22"/>
  <c r="D46" i="22"/>
  <c r="C46" i="22"/>
  <c r="B46" i="22"/>
  <c r="S45" i="22"/>
  <c r="R45" i="22"/>
  <c r="Q45" i="22"/>
  <c r="P45" i="22"/>
  <c r="M45" i="22"/>
  <c r="L45" i="22"/>
  <c r="K45" i="22"/>
  <c r="J45" i="22"/>
  <c r="H45" i="22"/>
  <c r="G45" i="22"/>
  <c r="F45" i="22"/>
  <c r="E45" i="22"/>
  <c r="D45" i="22"/>
  <c r="C45" i="22"/>
  <c r="B45" i="22"/>
  <c r="S44" i="22"/>
  <c r="R44" i="22"/>
  <c r="Q44" i="22"/>
  <c r="P44" i="22"/>
  <c r="M44" i="22"/>
  <c r="L44" i="22"/>
  <c r="K44" i="22"/>
  <c r="J44" i="22"/>
  <c r="H44" i="22"/>
  <c r="G44" i="22"/>
  <c r="F44" i="22"/>
  <c r="E44" i="22"/>
  <c r="D44" i="22"/>
  <c r="C44" i="22"/>
  <c r="B44" i="22"/>
  <c r="S43" i="22"/>
  <c r="R43" i="22"/>
  <c r="Q43" i="22"/>
  <c r="P43" i="22"/>
  <c r="M43" i="22"/>
  <c r="L43" i="22"/>
  <c r="K43" i="22"/>
  <c r="J43" i="22"/>
  <c r="H43" i="22"/>
  <c r="G43" i="22"/>
  <c r="F43" i="22"/>
  <c r="E43" i="22"/>
  <c r="D43" i="22"/>
  <c r="C43" i="22"/>
  <c r="B43" i="22"/>
  <c r="S42" i="22"/>
  <c r="R42" i="22"/>
  <c r="Q42" i="22"/>
  <c r="P42" i="22"/>
  <c r="M42" i="22"/>
  <c r="L42" i="22"/>
  <c r="K42" i="22"/>
  <c r="J42" i="22"/>
  <c r="H42" i="22"/>
  <c r="G42" i="22"/>
  <c r="F42" i="22"/>
  <c r="E42" i="22"/>
  <c r="D42" i="22"/>
  <c r="C42" i="22"/>
  <c r="B42" i="22"/>
  <c r="S41" i="22"/>
  <c r="R41" i="22"/>
  <c r="Q41" i="22"/>
  <c r="P41" i="22"/>
  <c r="M41" i="22"/>
  <c r="L41" i="22"/>
  <c r="K41" i="22"/>
  <c r="J41" i="22"/>
  <c r="H41" i="22"/>
  <c r="G41" i="22"/>
  <c r="F41" i="22"/>
  <c r="E41" i="22"/>
  <c r="D41" i="22"/>
  <c r="C41" i="22"/>
  <c r="B41" i="22"/>
  <c r="S40" i="22"/>
  <c r="R40" i="22"/>
  <c r="Q40" i="22"/>
  <c r="P40" i="22"/>
  <c r="M40" i="22"/>
  <c r="L40" i="22"/>
  <c r="K40" i="22"/>
  <c r="J40" i="22"/>
  <c r="H40" i="22"/>
  <c r="G40" i="22"/>
  <c r="F40" i="22"/>
  <c r="E40" i="22"/>
  <c r="D40" i="22"/>
  <c r="C40" i="22"/>
  <c r="B40" i="22"/>
  <c r="S39" i="22"/>
  <c r="R39" i="22"/>
  <c r="Q39" i="22"/>
  <c r="P39" i="22"/>
  <c r="M39" i="22"/>
  <c r="L39" i="22"/>
  <c r="K39" i="22"/>
  <c r="J39" i="22"/>
  <c r="H39" i="22"/>
  <c r="G39" i="22"/>
  <c r="F39" i="22"/>
  <c r="E39" i="22"/>
  <c r="D39" i="22"/>
  <c r="C39" i="22"/>
  <c r="B39" i="22"/>
  <c r="S38" i="22"/>
  <c r="R38" i="22"/>
  <c r="Q38" i="22"/>
  <c r="P38" i="22"/>
  <c r="M38" i="22"/>
  <c r="L38" i="22"/>
  <c r="K38" i="22"/>
  <c r="J38" i="22"/>
  <c r="H38" i="22"/>
  <c r="G38" i="22"/>
  <c r="F38" i="22"/>
  <c r="E38" i="22"/>
  <c r="D38" i="22"/>
  <c r="C38" i="22"/>
  <c r="B38" i="22"/>
  <c r="S37" i="22"/>
  <c r="R37" i="22"/>
  <c r="Q37" i="22"/>
  <c r="P37" i="22"/>
  <c r="M37" i="22"/>
  <c r="L37" i="22"/>
  <c r="K37" i="22"/>
  <c r="J37" i="22"/>
  <c r="H37" i="22"/>
  <c r="G37" i="22"/>
  <c r="F37" i="22"/>
  <c r="E37" i="22"/>
  <c r="D37" i="22"/>
  <c r="C37" i="22"/>
  <c r="B37" i="22"/>
  <c r="S36" i="22"/>
  <c r="R36" i="22"/>
  <c r="Q36" i="22"/>
  <c r="P36" i="22"/>
  <c r="M36" i="22"/>
  <c r="L36" i="22"/>
  <c r="K36" i="22"/>
  <c r="J36" i="22"/>
  <c r="H36" i="22"/>
  <c r="G36" i="22"/>
  <c r="F36" i="22"/>
  <c r="E36" i="22"/>
  <c r="D36" i="22"/>
  <c r="C36" i="22"/>
  <c r="B36" i="22"/>
  <c r="S35" i="22"/>
  <c r="R35" i="22"/>
  <c r="Q35" i="22"/>
  <c r="P35" i="22"/>
  <c r="M35" i="22"/>
  <c r="L35" i="22"/>
  <c r="K35" i="22"/>
  <c r="J35" i="22"/>
  <c r="H35" i="22"/>
  <c r="G35" i="22"/>
  <c r="F35" i="22"/>
  <c r="E35" i="22"/>
  <c r="D35" i="22"/>
  <c r="C35" i="22"/>
  <c r="B35" i="22"/>
  <c r="S34" i="22"/>
  <c r="R34" i="22"/>
  <c r="Q34" i="22"/>
  <c r="P34" i="22"/>
  <c r="M34" i="22"/>
  <c r="L34" i="22"/>
  <c r="K34" i="22"/>
  <c r="J34" i="22"/>
  <c r="H34" i="22"/>
  <c r="G34" i="22"/>
  <c r="F34" i="22"/>
  <c r="E34" i="22"/>
  <c r="D34" i="22"/>
  <c r="C34" i="22"/>
  <c r="B34" i="22"/>
  <c r="S33" i="22"/>
  <c r="R33" i="22"/>
  <c r="Q33" i="22"/>
  <c r="P33" i="22"/>
  <c r="M33" i="22"/>
  <c r="L33" i="22"/>
  <c r="K33" i="22"/>
  <c r="J33" i="22"/>
  <c r="H33" i="22"/>
  <c r="G33" i="22"/>
  <c r="F33" i="22"/>
  <c r="E33" i="22"/>
  <c r="D33" i="22"/>
  <c r="C33" i="22"/>
  <c r="B33" i="22"/>
  <c r="S32" i="22"/>
  <c r="R32" i="22"/>
  <c r="Q32" i="22"/>
  <c r="P32" i="22"/>
  <c r="M32" i="22"/>
  <c r="L32" i="22"/>
  <c r="K32" i="22"/>
  <c r="J32" i="22"/>
  <c r="H32" i="22"/>
  <c r="G32" i="22"/>
  <c r="F32" i="22"/>
  <c r="E32" i="22"/>
  <c r="D32" i="22"/>
  <c r="C32" i="22"/>
  <c r="B32" i="22"/>
  <c r="S31" i="22"/>
  <c r="R31" i="22"/>
  <c r="Q31" i="22"/>
  <c r="P31" i="22"/>
  <c r="M31" i="22"/>
  <c r="L31" i="22"/>
  <c r="K31" i="22"/>
  <c r="J31" i="22"/>
  <c r="H31" i="22"/>
  <c r="G31" i="22"/>
  <c r="F31" i="22"/>
  <c r="E31" i="22"/>
  <c r="D31" i="22"/>
  <c r="C31" i="22"/>
  <c r="B31" i="22"/>
  <c r="S30" i="22"/>
  <c r="R30" i="22"/>
  <c r="Q30" i="22"/>
  <c r="P30" i="22"/>
  <c r="M30" i="22"/>
  <c r="L30" i="22"/>
  <c r="K30" i="22"/>
  <c r="J30" i="22"/>
  <c r="H30" i="22"/>
  <c r="G30" i="22"/>
  <c r="F30" i="22"/>
  <c r="E30" i="22"/>
  <c r="D30" i="22"/>
  <c r="C30" i="22"/>
  <c r="B30" i="22"/>
  <c r="S29" i="22"/>
  <c r="R29" i="22"/>
  <c r="Q29" i="22"/>
  <c r="P29" i="22"/>
  <c r="M29" i="22"/>
  <c r="L29" i="22"/>
  <c r="K29" i="22"/>
  <c r="J29" i="22"/>
  <c r="H29" i="22"/>
  <c r="G29" i="22"/>
  <c r="F29" i="22"/>
  <c r="E29" i="22"/>
  <c r="D29" i="22"/>
  <c r="C29" i="22"/>
  <c r="B29" i="22"/>
  <c r="S28" i="22"/>
  <c r="R28" i="22"/>
  <c r="Q28" i="22"/>
  <c r="P28" i="22"/>
  <c r="M28" i="22"/>
  <c r="L28" i="22"/>
  <c r="K28" i="22"/>
  <c r="J28" i="22"/>
  <c r="H28" i="22"/>
  <c r="G28" i="22"/>
  <c r="F28" i="22"/>
  <c r="E28" i="22"/>
  <c r="D28" i="22"/>
  <c r="C28" i="22"/>
  <c r="B28" i="22"/>
  <c r="S27" i="22"/>
  <c r="R27" i="22"/>
  <c r="Q27" i="22"/>
  <c r="P27" i="22"/>
  <c r="M27" i="22"/>
  <c r="L27" i="22"/>
  <c r="K27" i="22"/>
  <c r="J27" i="22"/>
  <c r="H27" i="22"/>
  <c r="G27" i="22"/>
  <c r="F27" i="22"/>
  <c r="E27" i="22"/>
  <c r="D27" i="22"/>
  <c r="C27" i="22"/>
  <c r="B27" i="22"/>
  <c r="S26" i="22"/>
  <c r="R26" i="22"/>
  <c r="Q26" i="22"/>
  <c r="P26" i="22"/>
  <c r="M26" i="22"/>
  <c r="L26" i="22"/>
  <c r="K26" i="22"/>
  <c r="J26" i="22"/>
  <c r="H26" i="22"/>
  <c r="G26" i="22"/>
  <c r="F26" i="22"/>
  <c r="E26" i="22"/>
  <c r="D26" i="22"/>
  <c r="C26" i="22"/>
  <c r="B26" i="22"/>
  <c r="S25" i="22"/>
  <c r="R25" i="22"/>
  <c r="Q25" i="22"/>
  <c r="P25" i="22"/>
  <c r="M25" i="22"/>
  <c r="L25" i="22"/>
  <c r="K25" i="22"/>
  <c r="J25" i="22"/>
  <c r="H25" i="22"/>
  <c r="G25" i="22"/>
  <c r="F25" i="22"/>
  <c r="E25" i="22"/>
  <c r="D25" i="22"/>
  <c r="C25" i="22"/>
  <c r="B25" i="22"/>
  <c r="S24" i="22"/>
  <c r="R24" i="22"/>
  <c r="Q24" i="22"/>
  <c r="P24" i="22"/>
  <c r="M24" i="22"/>
  <c r="L24" i="22"/>
  <c r="K24" i="22"/>
  <c r="J24" i="22"/>
  <c r="H24" i="22"/>
  <c r="G24" i="22"/>
  <c r="F24" i="22"/>
  <c r="E24" i="22"/>
  <c r="D24" i="22"/>
  <c r="C24" i="22"/>
  <c r="B24" i="22"/>
  <c r="S23" i="22"/>
  <c r="R23" i="22"/>
  <c r="Q23" i="22"/>
  <c r="P23" i="22"/>
  <c r="M23" i="22"/>
  <c r="L23" i="22"/>
  <c r="K23" i="22"/>
  <c r="J23" i="22"/>
  <c r="H23" i="22"/>
  <c r="G23" i="22"/>
  <c r="F23" i="22"/>
  <c r="E23" i="22"/>
  <c r="D23" i="22"/>
  <c r="C23" i="22"/>
  <c r="B23" i="22"/>
  <c r="S22" i="22"/>
  <c r="R22" i="22"/>
  <c r="Q22" i="22"/>
  <c r="P22" i="22"/>
  <c r="M22" i="22"/>
  <c r="L22" i="22"/>
  <c r="K22" i="22"/>
  <c r="J22" i="22"/>
  <c r="H22" i="22"/>
  <c r="G22" i="22"/>
  <c r="F22" i="22"/>
  <c r="E22" i="22"/>
  <c r="D22" i="22"/>
  <c r="C22" i="22"/>
  <c r="B22" i="22"/>
  <c r="S21" i="22"/>
  <c r="R21" i="22"/>
  <c r="Q21" i="22"/>
  <c r="P21" i="22"/>
  <c r="M21" i="22"/>
  <c r="L21" i="22"/>
  <c r="K21" i="22"/>
  <c r="J21" i="22"/>
  <c r="H21" i="22"/>
  <c r="G21" i="22"/>
  <c r="F21" i="22"/>
  <c r="E21" i="22"/>
  <c r="D21" i="22"/>
  <c r="C21" i="22"/>
  <c r="B21" i="22"/>
  <c r="S20" i="22"/>
  <c r="R20" i="22"/>
  <c r="Q20" i="22"/>
  <c r="P20" i="22"/>
  <c r="M20" i="22"/>
  <c r="L20" i="22"/>
  <c r="K20" i="22"/>
  <c r="J20" i="22"/>
  <c r="H20" i="22"/>
  <c r="G20" i="22"/>
  <c r="F20" i="22"/>
  <c r="E20" i="22"/>
  <c r="D20" i="22"/>
  <c r="C20" i="22"/>
  <c r="B20" i="22"/>
  <c r="S19" i="22"/>
  <c r="R19" i="22"/>
  <c r="Q19" i="22"/>
  <c r="P19" i="22"/>
  <c r="M19" i="22"/>
  <c r="L19" i="22"/>
  <c r="K19" i="22"/>
  <c r="J19" i="22"/>
  <c r="H19" i="22"/>
  <c r="G19" i="22"/>
  <c r="F19" i="22"/>
  <c r="E19" i="22"/>
  <c r="D19" i="22"/>
  <c r="C19" i="22"/>
  <c r="B19" i="22"/>
  <c r="S18" i="22"/>
  <c r="R18" i="22"/>
  <c r="Q18" i="22"/>
  <c r="P18" i="22"/>
  <c r="M18" i="22"/>
  <c r="L18" i="22"/>
  <c r="K18" i="22"/>
  <c r="J18" i="22"/>
  <c r="H18" i="22"/>
  <c r="G18" i="22"/>
  <c r="F18" i="22"/>
  <c r="E18" i="22"/>
  <c r="D18" i="22"/>
  <c r="C18" i="22"/>
  <c r="B18" i="22"/>
  <c r="S17" i="22"/>
  <c r="R17" i="22"/>
  <c r="Q17" i="22"/>
  <c r="P17" i="22"/>
  <c r="M17" i="22"/>
  <c r="L17" i="22"/>
  <c r="K17" i="22"/>
  <c r="J17" i="22"/>
  <c r="H17" i="22"/>
  <c r="G17" i="22"/>
  <c r="F17" i="22"/>
  <c r="E17" i="22"/>
  <c r="D17" i="22"/>
  <c r="C17" i="22"/>
  <c r="B17" i="22"/>
  <c r="S16" i="22"/>
  <c r="R16" i="22"/>
  <c r="Q16" i="22"/>
  <c r="P16" i="22"/>
  <c r="M16" i="22"/>
  <c r="L16" i="22"/>
  <c r="K16" i="22"/>
  <c r="J16" i="22"/>
  <c r="H16" i="22"/>
  <c r="G16" i="22"/>
  <c r="F16" i="22"/>
  <c r="E16" i="22"/>
  <c r="D16" i="22"/>
  <c r="C16" i="22"/>
  <c r="B16" i="22"/>
  <c r="S15" i="22"/>
  <c r="R15" i="22"/>
  <c r="Q15" i="22"/>
  <c r="P15" i="22"/>
  <c r="M15" i="22"/>
  <c r="L15" i="22"/>
  <c r="K15" i="22"/>
  <c r="J15" i="22"/>
  <c r="H15" i="22"/>
  <c r="G15" i="22"/>
  <c r="F15" i="22"/>
  <c r="E15" i="22"/>
  <c r="D15" i="22"/>
  <c r="C15" i="22"/>
  <c r="B15" i="22"/>
  <c r="S14" i="22"/>
  <c r="R14" i="22"/>
  <c r="Q14" i="22"/>
  <c r="P14" i="22"/>
  <c r="M14" i="22"/>
  <c r="L14" i="22"/>
  <c r="K14" i="22"/>
  <c r="J14" i="22"/>
  <c r="H14" i="22"/>
  <c r="G14" i="22"/>
  <c r="F14" i="22"/>
  <c r="E14" i="22"/>
  <c r="D14" i="22"/>
  <c r="C14" i="22"/>
  <c r="B14" i="22"/>
  <c r="S13" i="22"/>
  <c r="R13" i="22"/>
  <c r="Q13" i="22"/>
  <c r="P13" i="22"/>
  <c r="M13" i="22"/>
  <c r="L13" i="22"/>
  <c r="K13" i="22"/>
  <c r="J13" i="22"/>
  <c r="H13" i="22"/>
  <c r="G13" i="22"/>
  <c r="F13" i="22"/>
  <c r="E13" i="22"/>
  <c r="D13" i="22"/>
  <c r="C13" i="22"/>
  <c r="B13" i="22"/>
  <c r="S12" i="22"/>
  <c r="R12" i="22"/>
  <c r="Q12" i="22"/>
  <c r="P12" i="22"/>
  <c r="M12" i="22"/>
  <c r="L12" i="22"/>
  <c r="K12" i="22"/>
  <c r="J12" i="22"/>
  <c r="H12" i="22"/>
  <c r="G12" i="22"/>
  <c r="F12" i="22"/>
  <c r="E12" i="22"/>
  <c r="D12" i="22"/>
  <c r="C12" i="22"/>
  <c r="B12" i="22"/>
  <c r="S11" i="22"/>
  <c r="R11" i="22"/>
  <c r="Q11" i="22"/>
  <c r="P11" i="22"/>
  <c r="M11" i="22"/>
  <c r="L11" i="22"/>
  <c r="K11" i="22"/>
  <c r="J11" i="22"/>
  <c r="H11" i="22"/>
  <c r="G11" i="22"/>
  <c r="F11" i="22"/>
  <c r="E11" i="22"/>
  <c r="D11" i="22"/>
  <c r="C11" i="22"/>
  <c r="B11" i="22"/>
  <c r="S10" i="22"/>
  <c r="R10" i="22"/>
  <c r="Q10" i="22"/>
  <c r="P10" i="22"/>
  <c r="M10" i="22"/>
  <c r="L10" i="22"/>
  <c r="K10" i="22"/>
  <c r="J10" i="22"/>
  <c r="H10" i="22"/>
  <c r="G10" i="22"/>
  <c r="F10" i="22"/>
  <c r="E10" i="22"/>
  <c r="D10" i="22"/>
  <c r="C10" i="22"/>
  <c r="B10" i="22"/>
  <c r="S9" i="22"/>
  <c r="R9" i="22"/>
  <c r="Q9" i="22"/>
  <c r="P9" i="22"/>
  <c r="M9" i="22"/>
  <c r="L9" i="22"/>
  <c r="K9" i="22"/>
  <c r="J9" i="22"/>
  <c r="H9" i="22"/>
  <c r="G9" i="22"/>
  <c r="F9" i="22"/>
  <c r="E9" i="22"/>
  <c r="D9" i="22"/>
  <c r="C9" i="22"/>
  <c r="B9" i="22"/>
  <c r="S8" i="22"/>
  <c r="R8" i="22"/>
  <c r="Q8" i="22"/>
  <c r="P8" i="22"/>
  <c r="M8" i="22"/>
  <c r="L8" i="22"/>
  <c r="K8" i="22"/>
  <c r="J8" i="22"/>
  <c r="H8" i="22"/>
  <c r="G8" i="22"/>
  <c r="F8" i="22"/>
  <c r="E8" i="22"/>
  <c r="D8" i="22"/>
  <c r="C8" i="22"/>
  <c r="B8" i="22"/>
  <c r="S7" i="22"/>
  <c r="R7" i="22"/>
  <c r="Q7" i="22"/>
  <c r="P7" i="22"/>
  <c r="M7" i="22"/>
  <c r="L7" i="22"/>
  <c r="K7" i="22"/>
  <c r="J7" i="22"/>
  <c r="H7" i="22"/>
  <c r="G7" i="22"/>
  <c r="F7" i="22"/>
  <c r="E7" i="22"/>
  <c r="D7" i="22"/>
  <c r="C7" i="22"/>
  <c r="B7" i="22"/>
  <c r="S6" i="22"/>
  <c r="R6" i="22"/>
  <c r="Q6" i="22"/>
  <c r="P6" i="22"/>
  <c r="M6" i="22"/>
  <c r="L6" i="22"/>
  <c r="K6" i="22"/>
  <c r="J6" i="22"/>
  <c r="H6" i="22"/>
  <c r="G6" i="22"/>
  <c r="F6" i="22"/>
  <c r="E6" i="22"/>
  <c r="D6" i="22"/>
  <c r="C6" i="22"/>
  <c r="B6" i="22"/>
  <c r="S5" i="22"/>
  <c r="R5" i="22"/>
  <c r="Q5" i="22"/>
  <c r="P5" i="22"/>
  <c r="M5" i="22"/>
  <c r="L5" i="22"/>
  <c r="K5" i="22"/>
  <c r="J5" i="22"/>
  <c r="H5" i="22"/>
  <c r="G5" i="22"/>
  <c r="F5" i="22"/>
  <c r="E5" i="22"/>
  <c r="D5" i="22"/>
  <c r="C5" i="22"/>
  <c r="B5" i="22"/>
  <c r="S4" i="22"/>
  <c r="R4" i="22"/>
  <c r="Q4" i="22"/>
  <c r="P4" i="22"/>
  <c r="M4" i="22"/>
  <c r="L4" i="22"/>
  <c r="K4" i="22"/>
  <c r="J4" i="22"/>
  <c r="H4" i="22"/>
  <c r="G4" i="22"/>
  <c r="F4" i="22"/>
  <c r="E4" i="22"/>
  <c r="D4" i="22"/>
  <c r="C4" i="22"/>
  <c r="B4" i="22"/>
  <c r="S3" i="22"/>
  <c r="R3" i="22"/>
  <c r="Q3" i="22"/>
  <c r="P3" i="22"/>
  <c r="M3" i="22"/>
  <c r="L3" i="22"/>
  <c r="K3" i="22"/>
  <c r="J3" i="22"/>
  <c r="H3" i="22"/>
  <c r="G3" i="22"/>
  <c r="F3" i="22"/>
  <c r="E3" i="22"/>
  <c r="D3" i="22"/>
  <c r="C3" i="22"/>
  <c r="B3" i="22"/>
  <c r="S2" i="22"/>
  <c r="R2" i="22"/>
  <c r="Q2" i="22"/>
  <c r="P2" i="22"/>
  <c r="M2" i="22"/>
  <c r="L2" i="22"/>
  <c r="K2" i="22"/>
  <c r="J2" i="22"/>
  <c r="H2" i="22"/>
  <c r="G2" i="22"/>
  <c r="F2" i="22"/>
  <c r="E2" i="22"/>
  <c r="D2" i="22"/>
  <c r="C2" i="22"/>
  <c r="B2" i="22"/>
  <c r="S100" i="21"/>
  <c r="R100" i="21"/>
  <c r="Q100" i="21"/>
  <c r="P100" i="21"/>
  <c r="N100" i="21"/>
  <c r="M100" i="21"/>
  <c r="L100" i="21"/>
  <c r="K100" i="21"/>
  <c r="J100" i="21"/>
  <c r="H100" i="21"/>
  <c r="G100" i="21"/>
  <c r="F100" i="21"/>
  <c r="E100" i="21"/>
  <c r="D100" i="21"/>
  <c r="C100" i="21"/>
  <c r="B100" i="21"/>
  <c r="S99" i="21"/>
  <c r="R99" i="21"/>
  <c r="Q99" i="21"/>
  <c r="P99" i="21"/>
  <c r="N99" i="21"/>
  <c r="M99" i="21"/>
  <c r="L99" i="21"/>
  <c r="K99" i="21"/>
  <c r="J99" i="21"/>
  <c r="H99" i="21"/>
  <c r="G99" i="21"/>
  <c r="F99" i="21"/>
  <c r="E99" i="21"/>
  <c r="D99" i="21"/>
  <c r="C99" i="21"/>
  <c r="B99" i="21"/>
  <c r="S98" i="21"/>
  <c r="R98" i="21"/>
  <c r="Q98" i="21"/>
  <c r="P98" i="21"/>
  <c r="N98" i="21"/>
  <c r="M98" i="21"/>
  <c r="L98" i="21"/>
  <c r="K98" i="21"/>
  <c r="J98" i="21"/>
  <c r="H98" i="21"/>
  <c r="G98" i="21"/>
  <c r="F98" i="21"/>
  <c r="E98" i="21"/>
  <c r="D98" i="21"/>
  <c r="C98" i="21"/>
  <c r="B98" i="21"/>
  <c r="S97" i="21"/>
  <c r="R97" i="21"/>
  <c r="Q97" i="21"/>
  <c r="P97" i="21"/>
  <c r="N97" i="21"/>
  <c r="M97" i="21"/>
  <c r="L97" i="21"/>
  <c r="K97" i="21"/>
  <c r="J97" i="21"/>
  <c r="H97" i="21"/>
  <c r="G97" i="21"/>
  <c r="F97" i="21"/>
  <c r="E97" i="21"/>
  <c r="D97" i="21"/>
  <c r="C97" i="21"/>
  <c r="B97" i="21"/>
  <c r="S96" i="21"/>
  <c r="R96" i="21"/>
  <c r="Q96" i="21"/>
  <c r="P96" i="21"/>
  <c r="N96" i="21"/>
  <c r="M96" i="21"/>
  <c r="L96" i="21"/>
  <c r="K96" i="21"/>
  <c r="J96" i="21"/>
  <c r="H96" i="21"/>
  <c r="G96" i="21"/>
  <c r="F96" i="21"/>
  <c r="E96" i="21"/>
  <c r="D96" i="21"/>
  <c r="C96" i="21"/>
  <c r="B96" i="21"/>
  <c r="S95" i="21"/>
  <c r="R95" i="21"/>
  <c r="Q95" i="21"/>
  <c r="P95" i="21"/>
  <c r="N95" i="21"/>
  <c r="M95" i="21"/>
  <c r="L95" i="21"/>
  <c r="K95" i="21"/>
  <c r="J95" i="21"/>
  <c r="H95" i="21"/>
  <c r="G95" i="21"/>
  <c r="F95" i="21"/>
  <c r="E95" i="21"/>
  <c r="D95" i="21"/>
  <c r="C95" i="21"/>
  <c r="B95" i="21"/>
  <c r="S94" i="21"/>
  <c r="R94" i="21"/>
  <c r="Q94" i="21"/>
  <c r="P94" i="21"/>
  <c r="N94" i="21"/>
  <c r="M94" i="21"/>
  <c r="L94" i="21"/>
  <c r="K94" i="21"/>
  <c r="J94" i="21"/>
  <c r="H94" i="21"/>
  <c r="G94" i="21"/>
  <c r="F94" i="21"/>
  <c r="E94" i="21"/>
  <c r="D94" i="21"/>
  <c r="C94" i="21"/>
  <c r="B94" i="21"/>
  <c r="S93" i="21"/>
  <c r="R93" i="21"/>
  <c r="Q93" i="21"/>
  <c r="P93" i="21"/>
  <c r="N93" i="21"/>
  <c r="M93" i="21"/>
  <c r="L93" i="21"/>
  <c r="K93" i="21"/>
  <c r="J93" i="21"/>
  <c r="H93" i="21"/>
  <c r="G93" i="21"/>
  <c r="F93" i="21"/>
  <c r="E93" i="21"/>
  <c r="D93" i="21"/>
  <c r="C93" i="21"/>
  <c r="B93" i="21"/>
  <c r="S92" i="21"/>
  <c r="R92" i="21"/>
  <c r="Q92" i="21"/>
  <c r="P92" i="21"/>
  <c r="N92" i="21"/>
  <c r="M92" i="21"/>
  <c r="L92" i="21"/>
  <c r="K92" i="21"/>
  <c r="J92" i="21"/>
  <c r="H92" i="21"/>
  <c r="G92" i="21"/>
  <c r="F92" i="21"/>
  <c r="E92" i="21"/>
  <c r="D92" i="21"/>
  <c r="C92" i="21"/>
  <c r="B92" i="21"/>
  <c r="S91" i="21"/>
  <c r="R91" i="21"/>
  <c r="Q91" i="21"/>
  <c r="P91" i="21"/>
  <c r="N91" i="21"/>
  <c r="M91" i="21"/>
  <c r="L91" i="21"/>
  <c r="K91" i="21"/>
  <c r="J91" i="21"/>
  <c r="H91" i="21"/>
  <c r="G91" i="21"/>
  <c r="F91" i="21"/>
  <c r="E91" i="21"/>
  <c r="D91" i="21"/>
  <c r="C91" i="21"/>
  <c r="B91" i="21"/>
  <c r="S90" i="21"/>
  <c r="R90" i="21"/>
  <c r="Q90" i="21"/>
  <c r="P90" i="21"/>
  <c r="N90" i="21"/>
  <c r="M90" i="21"/>
  <c r="L90" i="21"/>
  <c r="K90" i="21"/>
  <c r="J90" i="21"/>
  <c r="H90" i="21"/>
  <c r="G90" i="21"/>
  <c r="F90" i="21"/>
  <c r="E90" i="21"/>
  <c r="D90" i="21"/>
  <c r="C90" i="21"/>
  <c r="B90" i="21"/>
  <c r="S89" i="21"/>
  <c r="R89" i="21"/>
  <c r="Q89" i="21"/>
  <c r="P89" i="21"/>
  <c r="N89" i="21"/>
  <c r="M89" i="21"/>
  <c r="L89" i="21"/>
  <c r="K89" i="21"/>
  <c r="J89" i="21"/>
  <c r="H89" i="21"/>
  <c r="G89" i="21"/>
  <c r="F89" i="21"/>
  <c r="E89" i="21"/>
  <c r="D89" i="21"/>
  <c r="C89" i="21"/>
  <c r="B89" i="21"/>
  <c r="S88" i="21"/>
  <c r="R88" i="21"/>
  <c r="Q88" i="21"/>
  <c r="P88" i="21"/>
  <c r="N88" i="21"/>
  <c r="M88" i="21"/>
  <c r="L88" i="21"/>
  <c r="K88" i="21"/>
  <c r="J88" i="21"/>
  <c r="H88" i="21"/>
  <c r="G88" i="21"/>
  <c r="F88" i="21"/>
  <c r="E88" i="21"/>
  <c r="D88" i="21"/>
  <c r="C88" i="21"/>
  <c r="B88" i="21"/>
  <c r="S87" i="21"/>
  <c r="R87" i="21"/>
  <c r="Q87" i="21"/>
  <c r="P87" i="21"/>
  <c r="N87" i="21"/>
  <c r="M87" i="21"/>
  <c r="L87" i="21"/>
  <c r="K87" i="21"/>
  <c r="J87" i="21"/>
  <c r="H87" i="21"/>
  <c r="G87" i="21"/>
  <c r="F87" i="21"/>
  <c r="E87" i="21"/>
  <c r="D87" i="21"/>
  <c r="C87" i="21"/>
  <c r="B87" i="21"/>
  <c r="S86" i="21"/>
  <c r="R86" i="21"/>
  <c r="Q86" i="21"/>
  <c r="P86" i="21"/>
  <c r="N86" i="21"/>
  <c r="M86" i="21"/>
  <c r="L86" i="21"/>
  <c r="K86" i="21"/>
  <c r="J86" i="21"/>
  <c r="H86" i="21"/>
  <c r="G86" i="21"/>
  <c r="F86" i="21"/>
  <c r="E86" i="21"/>
  <c r="D86" i="21"/>
  <c r="C86" i="21"/>
  <c r="B86" i="21"/>
  <c r="S85" i="21"/>
  <c r="R85" i="21"/>
  <c r="Q85" i="21"/>
  <c r="P85" i="21"/>
  <c r="N85" i="21"/>
  <c r="M85" i="21"/>
  <c r="L85" i="21"/>
  <c r="K85" i="21"/>
  <c r="J85" i="21"/>
  <c r="H85" i="21"/>
  <c r="G85" i="21"/>
  <c r="F85" i="21"/>
  <c r="E85" i="21"/>
  <c r="D85" i="21"/>
  <c r="C85" i="21"/>
  <c r="B85" i="21"/>
  <c r="S84" i="21"/>
  <c r="R84" i="21"/>
  <c r="Q84" i="21"/>
  <c r="P84" i="21"/>
  <c r="N84" i="21"/>
  <c r="M84" i="21"/>
  <c r="L84" i="21"/>
  <c r="K84" i="21"/>
  <c r="J84" i="21"/>
  <c r="H84" i="21"/>
  <c r="G84" i="21"/>
  <c r="F84" i="21"/>
  <c r="E84" i="21"/>
  <c r="D84" i="21"/>
  <c r="C84" i="21"/>
  <c r="B84" i="21"/>
  <c r="S83" i="21"/>
  <c r="R83" i="21"/>
  <c r="Q83" i="21"/>
  <c r="P83" i="21"/>
  <c r="N83" i="21"/>
  <c r="M83" i="21"/>
  <c r="L83" i="21"/>
  <c r="K83" i="21"/>
  <c r="J83" i="21"/>
  <c r="H83" i="21"/>
  <c r="G83" i="21"/>
  <c r="F83" i="21"/>
  <c r="E83" i="21"/>
  <c r="D83" i="21"/>
  <c r="C83" i="21"/>
  <c r="B83" i="21"/>
  <c r="S82" i="21"/>
  <c r="R82" i="21"/>
  <c r="Q82" i="21"/>
  <c r="P82" i="21"/>
  <c r="N82" i="21"/>
  <c r="M82" i="21"/>
  <c r="L82" i="21"/>
  <c r="K82" i="21"/>
  <c r="J82" i="21"/>
  <c r="H82" i="21"/>
  <c r="G82" i="21"/>
  <c r="F82" i="21"/>
  <c r="E82" i="21"/>
  <c r="D82" i="21"/>
  <c r="C82" i="21"/>
  <c r="B82" i="21"/>
  <c r="S81" i="21"/>
  <c r="R81" i="21"/>
  <c r="Q81" i="21"/>
  <c r="P81" i="21"/>
  <c r="N81" i="21"/>
  <c r="M81" i="21"/>
  <c r="L81" i="21"/>
  <c r="K81" i="21"/>
  <c r="J81" i="21"/>
  <c r="H81" i="21"/>
  <c r="G81" i="21"/>
  <c r="F81" i="21"/>
  <c r="E81" i="21"/>
  <c r="D81" i="21"/>
  <c r="C81" i="21"/>
  <c r="B81" i="21"/>
  <c r="S80" i="21"/>
  <c r="R80" i="21"/>
  <c r="Q80" i="21"/>
  <c r="P80" i="21"/>
  <c r="N80" i="21"/>
  <c r="M80" i="21"/>
  <c r="L80" i="21"/>
  <c r="K80" i="21"/>
  <c r="J80" i="21"/>
  <c r="H80" i="21"/>
  <c r="G80" i="21"/>
  <c r="F80" i="21"/>
  <c r="E80" i="21"/>
  <c r="D80" i="21"/>
  <c r="C80" i="21"/>
  <c r="B80" i="21"/>
  <c r="S79" i="21"/>
  <c r="R79" i="21"/>
  <c r="Q79" i="21"/>
  <c r="P79" i="21"/>
  <c r="N79" i="21"/>
  <c r="M79" i="21"/>
  <c r="L79" i="21"/>
  <c r="K79" i="21"/>
  <c r="J79" i="21"/>
  <c r="H79" i="21"/>
  <c r="G79" i="21"/>
  <c r="F79" i="21"/>
  <c r="E79" i="21"/>
  <c r="D79" i="21"/>
  <c r="C79" i="21"/>
  <c r="B79" i="21"/>
  <c r="S78" i="21"/>
  <c r="R78" i="21"/>
  <c r="Q78" i="21"/>
  <c r="P78" i="21"/>
  <c r="N78" i="21"/>
  <c r="M78" i="21"/>
  <c r="L78" i="21"/>
  <c r="K78" i="21"/>
  <c r="J78" i="21"/>
  <c r="H78" i="21"/>
  <c r="G78" i="21"/>
  <c r="F78" i="21"/>
  <c r="E78" i="21"/>
  <c r="D78" i="21"/>
  <c r="C78" i="21"/>
  <c r="B78" i="21"/>
  <c r="S77" i="21"/>
  <c r="R77" i="21"/>
  <c r="Q77" i="21"/>
  <c r="P77" i="21"/>
  <c r="N77" i="21"/>
  <c r="M77" i="21"/>
  <c r="L77" i="21"/>
  <c r="K77" i="21"/>
  <c r="J77" i="21"/>
  <c r="H77" i="21"/>
  <c r="G77" i="21"/>
  <c r="F77" i="21"/>
  <c r="E77" i="21"/>
  <c r="D77" i="21"/>
  <c r="C77" i="21"/>
  <c r="B77" i="21"/>
  <c r="S76" i="21"/>
  <c r="R76" i="21"/>
  <c r="Q76" i="21"/>
  <c r="P76" i="21"/>
  <c r="N76" i="21"/>
  <c r="M76" i="21"/>
  <c r="L76" i="21"/>
  <c r="K76" i="21"/>
  <c r="J76" i="21"/>
  <c r="H76" i="21"/>
  <c r="G76" i="21"/>
  <c r="F76" i="21"/>
  <c r="E76" i="21"/>
  <c r="D76" i="21"/>
  <c r="C76" i="21"/>
  <c r="B76" i="21"/>
  <c r="S75" i="21"/>
  <c r="R75" i="21"/>
  <c r="Q75" i="21"/>
  <c r="P75" i="21"/>
  <c r="N75" i="21"/>
  <c r="M75" i="21"/>
  <c r="L75" i="21"/>
  <c r="K75" i="21"/>
  <c r="J75" i="21"/>
  <c r="H75" i="21"/>
  <c r="G75" i="21"/>
  <c r="F75" i="21"/>
  <c r="E75" i="21"/>
  <c r="D75" i="21"/>
  <c r="C75" i="21"/>
  <c r="B75" i="21"/>
  <c r="S74" i="21"/>
  <c r="R74" i="21"/>
  <c r="Q74" i="21"/>
  <c r="P74" i="21"/>
  <c r="N74" i="21"/>
  <c r="M74" i="21"/>
  <c r="L74" i="21"/>
  <c r="K74" i="21"/>
  <c r="J74" i="21"/>
  <c r="H74" i="21"/>
  <c r="G74" i="21"/>
  <c r="F74" i="21"/>
  <c r="E74" i="21"/>
  <c r="D74" i="21"/>
  <c r="C74" i="21"/>
  <c r="B74" i="21"/>
  <c r="S73" i="21"/>
  <c r="R73" i="21"/>
  <c r="Q73" i="21"/>
  <c r="P73" i="21"/>
  <c r="N73" i="21"/>
  <c r="M73" i="21"/>
  <c r="L73" i="21"/>
  <c r="K73" i="21"/>
  <c r="J73" i="21"/>
  <c r="H73" i="21"/>
  <c r="G73" i="21"/>
  <c r="F73" i="21"/>
  <c r="E73" i="21"/>
  <c r="D73" i="21"/>
  <c r="C73" i="21"/>
  <c r="B73" i="21"/>
  <c r="S72" i="21"/>
  <c r="R72" i="21"/>
  <c r="Q72" i="21"/>
  <c r="P72" i="21"/>
  <c r="N72" i="21"/>
  <c r="M72" i="21"/>
  <c r="L72" i="21"/>
  <c r="K72" i="21"/>
  <c r="J72" i="21"/>
  <c r="H72" i="21"/>
  <c r="G72" i="21"/>
  <c r="F72" i="21"/>
  <c r="E72" i="21"/>
  <c r="D72" i="21"/>
  <c r="C72" i="21"/>
  <c r="B72" i="21"/>
  <c r="S71" i="21"/>
  <c r="R71" i="21"/>
  <c r="Q71" i="21"/>
  <c r="P71" i="21"/>
  <c r="N71" i="21"/>
  <c r="M71" i="21"/>
  <c r="L71" i="21"/>
  <c r="K71" i="21"/>
  <c r="J71" i="21"/>
  <c r="H71" i="21"/>
  <c r="G71" i="21"/>
  <c r="F71" i="21"/>
  <c r="E71" i="21"/>
  <c r="D71" i="21"/>
  <c r="C71" i="21"/>
  <c r="B71" i="21"/>
  <c r="S70" i="21"/>
  <c r="R70" i="21"/>
  <c r="Q70" i="21"/>
  <c r="P70" i="21"/>
  <c r="N70" i="21"/>
  <c r="M70" i="21"/>
  <c r="L70" i="21"/>
  <c r="K70" i="21"/>
  <c r="J70" i="21"/>
  <c r="H70" i="21"/>
  <c r="G70" i="21"/>
  <c r="F70" i="21"/>
  <c r="E70" i="21"/>
  <c r="D70" i="21"/>
  <c r="C70" i="21"/>
  <c r="B70" i="21"/>
  <c r="S69" i="21"/>
  <c r="R69" i="21"/>
  <c r="Q69" i="21"/>
  <c r="P69" i="21"/>
  <c r="N69" i="21"/>
  <c r="M69" i="21"/>
  <c r="L69" i="21"/>
  <c r="K69" i="21"/>
  <c r="J69" i="21"/>
  <c r="H69" i="21"/>
  <c r="G69" i="21"/>
  <c r="F69" i="21"/>
  <c r="E69" i="21"/>
  <c r="D69" i="21"/>
  <c r="C69" i="21"/>
  <c r="B69" i="21"/>
  <c r="S68" i="21"/>
  <c r="R68" i="21"/>
  <c r="Q68" i="21"/>
  <c r="P68" i="21"/>
  <c r="N68" i="21"/>
  <c r="M68" i="21"/>
  <c r="L68" i="21"/>
  <c r="K68" i="21"/>
  <c r="J68" i="21"/>
  <c r="H68" i="21"/>
  <c r="G68" i="21"/>
  <c r="F68" i="21"/>
  <c r="E68" i="21"/>
  <c r="D68" i="21"/>
  <c r="C68" i="21"/>
  <c r="B68" i="21"/>
  <c r="S67" i="21"/>
  <c r="R67" i="21"/>
  <c r="Q67" i="21"/>
  <c r="P67" i="21"/>
  <c r="N67" i="21"/>
  <c r="M67" i="21"/>
  <c r="L67" i="21"/>
  <c r="K67" i="21"/>
  <c r="J67" i="21"/>
  <c r="H67" i="21"/>
  <c r="G67" i="21"/>
  <c r="F67" i="21"/>
  <c r="E67" i="21"/>
  <c r="D67" i="21"/>
  <c r="C67" i="21"/>
  <c r="B67" i="21"/>
  <c r="S66" i="21"/>
  <c r="R66" i="21"/>
  <c r="Q66" i="21"/>
  <c r="P66" i="21"/>
  <c r="N66" i="21"/>
  <c r="M66" i="21"/>
  <c r="L66" i="21"/>
  <c r="K66" i="21"/>
  <c r="J66" i="21"/>
  <c r="H66" i="21"/>
  <c r="G66" i="21"/>
  <c r="F66" i="21"/>
  <c r="E66" i="21"/>
  <c r="D66" i="21"/>
  <c r="C66" i="21"/>
  <c r="B66" i="21"/>
  <c r="S65" i="21"/>
  <c r="R65" i="21"/>
  <c r="Q65" i="21"/>
  <c r="P65" i="21"/>
  <c r="N65" i="21"/>
  <c r="M65" i="21"/>
  <c r="L65" i="21"/>
  <c r="K65" i="21"/>
  <c r="J65" i="21"/>
  <c r="H65" i="21"/>
  <c r="G65" i="21"/>
  <c r="F65" i="21"/>
  <c r="E65" i="21"/>
  <c r="D65" i="21"/>
  <c r="C65" i="21"/>
  <c r="B65" i="21"/>
  <c r="S64" i="21"/>
  <c r="R64" i="21"/>
  <c r="Q64" i="21"/>
  <c r="P64" i="21"/>
  <c r="N64" i="21"/>
  <c r="M64" i="21"/>
  <c r="L64" i="21"/>
  <c r="K64" i="21"/>
  <c r="J64" i="21"/>
  <c r="H64" i="21"/>
  <c r="G64" i="21"/>
  <c r="F64" i="21"/>
  <c r="E64" i="21"/>
  <c r="D64" i="21"/>
  <c r="C64" i="21"/>
  <c r="B64" i="21"/>
  <c r="S63" i="21"/>
  <c r="R63" i="21"/>
  <c r="Q63" i="21"/>
  <c r="P63" i="21"/>
  <c r="N63" i="21"/>
  <c r="M63" i="21"/>
  <c r="L63" i="21"/>
  <c r="K63" i="21"/>
  <c r="J63" i="21"/>
  <c r="H63" i="21"/>
  <c r="G63" i="21"/>
  <c r="F63" i="21"/>
  <c r="E63" i="21"/>
  <c r="D63" i="21"/>
  <c r="C63" i="21"/>
  <c r="B63" i="21"/>
  <c r="S62" i="21"/>
  <c r="R62" i="21"/>
  <c r="Q62" i="21"/>
  <c r="P62" i="21"/>
  <c r="N62" i="21"/>
  <c r="M62" i="21"/>
  <c r="L62" i="21"/>
  <c r="K62" i="21"/>
  <c r="J62" i="21"/>
  <c r="H62" i="21"/>
  <c r="G62" i="21"/>
  <c r="F62" i="21"/>
  <c r="E62" i="21"/>
  <c r="D62" i="21"/>
  <c r="C62" i="21"/>
  <c r="B62" i="21"/>
  <c r="S61" i="21"/>
  <c r="R61" i="21"/>
  <c r="Q61" i="21"/>
  <c r="P61" i="21"/>
  <c r="N61" i="21"/>
  <c r="M61" i="21"/>
  <c r="L61" i="21"/>
  <c r="K61" i="21"/>
  <c r="J61" i="21"/>
  <c r="H61" i="21"/>
  <c r="G61" i="21"/>
  <c r="F61" i="21"/>
  <c r="E61" i="21"/>
  <c r="D61" i="21"/>
  <c r="C61" i="21"/>
  <c r="B61" i="21"/>
  <c r="S60" i="21"/>
  <c r="R60" i="21"/>
  <c r="Q60" i="21"/>
  <c r="P60" i="21"/>
  <c r="N60" i="21"/>
  <c r="M60" i="21"/>
  <c r="L60" i="21"/>
  <c r="K60" i="21"/>
  <c r="J60" i="21"/>
  <c r="H60" i="21"/>
  <c r="G60" i="21"/>
  <c r="F60" i="21"/>
  <c r="E60" i="21"/>
  <c r="D60" i="21"/>
  <c r="C60" i="21"/>
  <c r="B60" i="21"/>
  <c r="S59" i="21"/>
  <c r="R59" i="21"/>
  <c r="Q59" i="21"/>
  <c r="P59" i="21"/>
  <c r="N59" i="21"/>
  <c r="M59" i="21"/>
  <c r="L59" i="21"/>
  <c r="K59" i="21"/>
  <c r="J59" i="21"/>
  <c r="H59" i="21"/>
  <c r="G59" i="21"/>
  <c r="F59" i="21"/>
  <c r="E59" i="21"/>
  <c r="D59" i="21"/>
  <c r="C59" i="21"/>
  <c r="B59" i="21"/>
  <c r="S58" i="21"/>
  <c r="R58" i="21"/>
  <c r="Q58" i="21"/>
  <c r="P58" i="21"/>
  <c r="N58" i="21"/>
  <c r="M58" i="21"/>
  <c r="L58" i="21"/>
  <c r="K58" i="21"/>
  <c r="J58" i="21"/>
  <c r="H58" i="21"/>
  <c r="G58" i="21"/>
  <c r="F58" i="21"/>
  <c r="E58" i="21"/>
  <c r="D58" i="21"/>
  <c r="C58" i="21"/>
  <c r="B58" i="21"/>
  <c r="S57" i="21"/>
  <c r="R57" i="21"/>
  <c r="Q57" i="21"/>
  <c r="P57" i="21"/>
  <c r="N57" i="21"/>
  <c r="M57" i="21"/>
  <c r="L57" i="21"/>
  <c r="K57" i="21"/>
  <c r="J57" i="21"/>
  <c r="H57" i="21"/>
  <c r="G57" i="21"/>
  <c r="F57" i="21"/>
  <c r="E57" i="21"/>
  <c r="D57" i="21"/>
  <c r="C57" i="21"/>
  <c r="B57" i="21"/>
  <c r="S56" i="21"/>
  <c r="R56" i="21"/>
  <c r="Q56" i="21"/>
  <c r="P56" i="21"/>
  <c r="N56" i="21"/>
  <c r="M56" i="21"/>
  <c r="L56" i="21"/>
  <c r="K56" i="21"/>
  <c r="J56" i="21"/>
  <c r="H56" i="21"/>
  <c r="G56" i="21"/>
  <c r="F56" i="21"/>
  <c r="E56" i="21"/>
  <c r="D56" i="21"/>
  <c r="C56" i="21"/>
  <c r="B56" i="21"/>
  <c r="S55" i="21"/>
  <c r="R55" i="21"/>
  <c r="Q55" i="21"/>
  <c r="P55" i="21"/>
  <c r="N55" i="21"/>
  <c r="M55" i="21"/>
  <c r="L55" i="21"/>
  <c r="K55" i="21"/>
  <c r="J55" i="21"/>
  <c r="H55" i="21"/>
  <c r="G55" i="21"/>
  <c r="F55" i="21"/>
  <c r="E55" i="21"/>
  <c r="D55" i="21"/>
  <c r="C55" i="21"/>
  <c r="B55" i="21"/>
  <c r="S54" i="21"/>
  <c r="R54" i="21"/>
  <c r="Q54" i="21"/>
  <c r="P54" i="21"/>
  <c r="N54" i="21"/>
  <c r="M54" i="21"/>
  <c r="L54" i="21"/>
  <c r="K54" i="21"/>
  <c r="J54" i="21"/>
  <c r="H54" i="21"/>
  <c r="G54" i="21"/>
  <c r="F54" i="21"/>
  <c r="E54" i="21"/>
  <c r="D54" i="21"/>
  <c r="C54" i="21"/>
  <c r="B54" i="21"/>
  <c r="S53" i="21"/>
  <c r="R53" i="21"/>
  <c r="Q53" i="21"/>
  <c r="P53" i="21"/>
  <c r="N53" i="21"/>
  <c r="M53" i="21"/>
  <c r="L53" i="21"/>
  <c r="K53" i="21"/>
  <c r="J53" i="21"/>
  <c r="H53" i="21"/>
  <c r="G53" i="21"/>
  <c r="F53" i="21"/>
  <c r="E53" i="21"/>
  <c r="D53" i="21"/>
  <c r="C53" i="21"/>
  <c r="B53" i="21"/>
  <c r="S52" i="21"/>
  <c r="R52" i="21"/>
  <c r="Q52" i="21"/>
  <c r="P52" i="21"/>
  <c r="N52" i="21"/>
  <c r="M52" i="21"/>
  <c r="L52" i="21"/>
  <c r="K52" i="21"/>
  <c r="J52" i="21"/>
  <c r="H52" i="21"/>
  <c r="G52" i="21"/>
  <c r="F52" i="21"/>
  <c r="E52" i="21"/>
  <c r="D52" i="21"/>
  <c r="C52" i="21"/>
  <c r="B52" i="21"/>
  <c r="S51" i="21"/>
  <c r="R51" i="21"/>
  <c r="Q51" i="21"/>
  <c r="P51" i="21"/>
  <c r="N51" i="21"/>
  <c r="M51" i="21"/>
  <c r="L51" i="21"/>
  <c r="K51" i="21"/>
  <c r="J51" i="21"/>
  <c r="H51" i="21"/>
  <c r="G51" i="21"/>
  <c r="F51" i="21"/>
  <c r="E51" i="21"/>
  <c r="D51" i="21"/>
  <c r="C51" i="21"/>
  <c r="B51" i="21"/>
  <c r="S50" i="21"/>
  <c r="R50" i="21"/>
  <c r="Q50" i="21"/>
  <c r="P50" i="21"/>
  <c r="N50" i="21"/>
  <c r="M50" i="21"/>
  <c r="L50" i="21"/>
  <c r="K50" i="21"/>
  <c r="J50" i="21"/>
  <c r="H50" i="21"/>
  <c r="G50" i="21"/>
  <c r="F50" i="21"/>
  <c r="E50" i="21"/>
  <c r="D50" i="21"/>
  <c r="C50" i="21"/>
  <c r="B50" i="21"/>
  <c r="S49" i="21"/>
  <c r="R49" i="21"/>
  <c r="Q49" i="21"/>
  <c r="P49" i="21"/>
  <c r="N49" i="21"/>
  <c r="M49" i="21"/>
  <c r="L49" i="21"/>
  <c r="K49" i="21"/>
  <c r="J49" i="21"/>
  <c r="H49" i="21"/>
  <c r="G49" i="21"/>
  <c r="F49" i="21"/>
  <c r="E49" i="21"/>
  <c r="D49" i="21"/>
  <c r="C49" i="21"/>
  <c r="B49" i="21"/>
  <c r="S48" i="21"/>
  <c r="R48" i="21"/>
  <c r="Q48" i="21"/>
  <c r="P48" i="21"/>
  <c r="N48" i="21"/>
  <c r="M48" i="21"/>
  <c r="L48" i="21"/>
  <c r="K48" i="21"/>
  <c r="J48" i="21"/>
  <c r="H48" i="21"/>
  <c r="G48" i="21"/>
  <c r="F48" i="21"/>
  <c r="E48" i="21"/>
  <c r="D48" i="21"/>
  <c r="C48" i="21"/>
  <c r="B48" i="21"/>
  <c r="S47" i="21"/>
  <c r="R47" i="21"/>
  <c r="Q47" i="21"/>
  <c r="P47" i="21"/>
  <c r="N47" i="21"/>
  <c r="M47" i="21"/>
  <c r="L47" i="21"/>
  <c r="K47" i="21"/>
  <c r="J47" i="21"/>
  <c r="H47" i="21"/>
  <c r="G47" i="21"/>
  <c r="F47" i="21"/>
  <c r="E47" i="21"/>
  <c r="D47" i="21"/>
  <c r="C47" i="21"/>
  <c r="B47" i="21"/>
  <c r="S46" i="21"/>
  <c r="R46" i="21"/>
  <c r="Q46" i="21"/>
  <c r="P46" i="21"/>
  <c r="N46" i="21"/>
  <c r="M46" i="21"/>
  <c r="L46" i="21"/>
  <c r="K46" i="21"/>
  <c r="J46" i="21"/>
  <c r="H46" i="21"/>
  <c r="G46" i="21"/>
  <c r="F46" i="21"/>
  <c r="E46" i="21"/>
  <c r="D46" i="21"/>
  <c r="C46" i="21"/>
  <c r="B46" i="21"/>
  <c r="S45" i="21"/>
  <c r="R45" i="21"/>
  <c r="Q45" i="21"/>
  <c r="P45" i="21"/>
  <c r="N45" i="21"/>
  <c r="M45" i="21"/>
  <c r="L45" i="21"/>
  <c r="K45" i="21"/>
  <c r="J45" i="21"/>
  <c r="H45" i="21"/>
  <c r="G45" i="21"/>
  <c r="F45" i="21"/>
  <c r="E45" i="21"/>
  <c r="D45" i="21"/>
  <c r="C45" i="21"/>
  <c r="B45" i="21"/>
  <c r="S44" i="21"/>
  <c r="R44" i="21"/>
  <c r="Q44" i="21"/>
  <c r="P44" i="21"/>
  <c r="N44" i="21"/>
  <c r="M44" i="21"/>
  <c r="L44" i="21"/>
  <c r="K44" i="21"/>
  <c r="J44" i="21"/>
  <c r="H44" i="21"/>
  <c r="G44" i="21"/>
  <c r="F44" i="21"/>
  <c r="E44" i="21"/>
  <c r="D44" i="21"/>
  <c r="C44" i="21"/>
  <c r="B44" i="21"/>
  <c r="S43" i="21"/>
  <c r="R43" i="21"/>
  <c r="Q43" i="21"/>
  <c r="P43" i="21"/>
  <c r="N43" i="21"/>
  <c r="M43" i="21"/>
  <c r="L43" i="21"/>
  <c r="K43" i="21"/>
  <c r="J43" i="21"/>
  <c r="H43" i="21"/>
  <c r="G43" i="21"/>
  <c r="F43" i="21"/>
  <c r="E43" i="21"/>
  <c r="D43" i="21"/>
  <c r="C43" i="21"/>
  <c r="B43" i="21"/>
  <c r="S42" i="21"/>
  <c r="R42" i="21"/>
  <c r="Q42" i="21"/>
  <c r="P42" i="21"/>
  <c r="N42" i="21"/>
  <c r="M42" i="21"/>
  <c r="L42" i="21"/>
  <c r="K42" i="21"/>
  <c r="J42" i="21"/>
  <c r="H42" i="21"/>
  <c r="G42" i="21"/>
  <c r="F42" i="21"/>
  <c r="E42" i="21"/>
  <c r="D42" i="21"/>
  <c r="C42" i="21"/>
  <c r="B42" i="21"/>
  <c r="S41" i="21"/>
  <c r="R41" i="21"/>
  <c r="Q41" i="21"/>
  <c r="P41" i="21"/>
  <c r="N41" i="21"/>
  <c r="M41" i="21"/>
  <c r="L41" i="21"/>
  <c r="K41" i="21"/>
  <c r="J41" i="21"/>
  <c r="H41" i="21"/>
  <c r="G41" i="21"/>
  <c r="F41" i="21"/>
  <c r="E41" i="21"/>
  <c r="D41" i="21"/>
  <c r="C41" i="21"/>
  <c r="B41" i="21"/>
  <c r="S40" i="21"/>
  <c r="R40" i="21"/>
  <c r="Q40" i="21"/>
  <c r="P40" i="21"/>
  <c r="N40" i="21"/>
  <c r="M40" i="21"/>
  <c r="L40" i="21"/>
  <c r="K40" i="21"/>
  <c r="J40" i="21"/>
  <c r="H40" i="21"/>
  <c r="G40" i="21"/>
  <c r="F40" i="21"/>
  <c r="E40" i="21"/>
  <c r="D40" i="21"/>
  <c r="C40" i="21"/>
  <c r="B40" i="21"/>
  <c r="S39" i="21"/>
  <c r="R39" i="21"/>
  <c r="Q39" i="21"/>
  <c r="P39" i="21"/>
  <c r="N39" i="21"/>
  <c r="M39" i="21"/>
  <c r="L39" i="21"/>
  <c r="K39" i="21"/>
  <c r="J39" i="21"/>
  <c r="H39" i="21"/>
  <c r="G39" i="21"/>
  <c r="F39" i="21"/>
  <c r="E39" i="21"/>
  <c r="D39" i="21"/>
  <c r="C39" i="21"/>
  <c r="B39" i="21"/>
  <c r="S38" i="21"/>
  <c r="R38" i="21"/>
  <c r="Q38" i="21"/>
  <c r="P38" i="21"/>
  <c r="N38" i="21"/>
  <c r="M38" i="21"/>
  <c r="L38" i="21"/>
  <c r="K38" i="21"/>
  <c r="J38" i="21"/>
  <c r="H38" i="21"/>
  <c r="G38" i="21"/>
  <c r="F38" i="21"/>
  <c r="E38" i="21"/>
  <c r="D38" i="21"/>
  <c r="C38" i="21"/>
  <c r="B38" i="21"/>
  <c r="S37" i="21"/>
  <c r="R37" i="21"/>
  <c r="Q37" i="21"/>
  <c r="P37" i="21"/>
  <c r="N37" i="21"/>
  <c r="M37" i="21"/>
  <c r="L37" i="21"/>
  <c r="K37" i="21"/>
  <c r="J37" i="21"/>
  <c r="H37" i="21"/>
  <c r="G37" i="21"/>
  <c r="F37" i="21"/>
  <c r="E37" i="21"/>
  <c r="D37" i="21"/>
  <c r="C37" i="21"/>
  <c r="B37" i="21"/>
  <c r="S36" i="21"/>
  <c r="R36" i="21"/>
  <c r="Q36" i="21"/>
  <c r="P36" i="21"/>
  <c r="N36" i="21"/>
  <c r="M36" i="21"/>
  <c r="L36" i="21"/>
  <c r="K36" i="21"/>
  <c r="J36" i="21"/>
  <c r="H36" i="21"/>
  <c r="G36" i="21"/>
  <c r="F36" i="21"/>
  <c r="E36" i="21"/>
  <c r="D36" i="21"/>
  <c r="C36" i="21"/>
  <c r="B36" i="21"/>
  <c r="S35" i="21"/>
  <c r="R35" i="21"/>
  <c r="Q35" i="21"/>
  <c r="P35" i="21"/>
  <c r="N35" i="21"/>
  <c r="M35" i="21"/>
  <c r="L35" i="21"/>
  <c r="K35" i="21"/>
  <c r="J35" i="21"/>
  <c r="H35" i="21"/>
  <c r="G35" i="21"/>
  <c r="F35" i="21"/>
  <c r="E35" i="21"/>
  <c r="D35" i="21"/>
  <c r="C35" i="21"/>
  <c r="B35" i="21"/>
  <c r="S34" i="21"/>
  <c r="R34" i="21"/>
  <c r="Q34" i="21"/>
  <c r="P34" i="21"/>
  <c r="N34" i="21"/>
  <c r="M34" i="21"/>
  <c r="L34" i="21"/>
  <c r="K34" i="21"/>
  <c r="J34" i="21"/>
  <c r="H34" i="21"/>
  <c r="G34" i="21"/>
  <c r="F34" i="21"/>
  <c r="E34" i="21"/>
  <c r="D34" i="21"/>
  <c r="C34" i="21"/>
  <c r="B34" i="21"/>
  <c r="S33" i="21"/>
  <c r="R33" i="21"/>
  <c r="Q33" i="21"/>
  <c r="P33" i="21"/>
  <c r="N33" i="21"/>
  <c r="M33" i="21"/>
  <c r="L33" i="21"/>
  <c r="K33" i="21"/>
  <c r="J33" i="21"/>
  <c r="H33" i="21"/>
  <c r="G33" i="21"/>
  <c r="F33" i="21"/>
  <c r="E33" i="21"/>
  <c r="D33" i="21"/>
  <c r="C33" i="21"/>
  <c r="B33" i="21"/>
  <c r="S32" i="21"/>
  <c r="R32" i="21"/>
  <c r="Q32" i="21"/>
  <c r="P32" i="21"/>
  <c r="N32" i="21"/>
  <c r="M32" i="21"/>
  <c r="L32" i="21"/>
  <c r="K32" i="21"/>
  <c r="J32" i="21"/>
  <c r="H32" i="21"/>
  <c r="G32" i="21"/>
  <c r="F32" i="21"/>
  <c r="E32" i="21"/>
  <c r="D32" i="21"/>
  <c r="C32" i="21"/>
  <c r="B32" i="21"/>
  <c r="S31" i="21"/>
  <c r="R31" i="21"/>
  <c r="Q31" i="21"/>
  <c r="P31" i="21"/>
  <c r="N31" i="21"/>
  <c r="M31" i="21"/>
  <c r="L31" i="21"/>
  <c r="K31" i="21"/>
  <c r="J31" i="21"/>
  <c r="H31" i="21"/>
  <c r="G31" i="21"/>
  <c r="F31" i="21"/>
  <c r="E31" i="21"/>
  <c r="D31" i="21"/>
  <c r="C31" i="21"/>
  <c r="B31" i="21"/>
  <c r="S30" i="21"/>
  <c r="R30" i="21"/>
  <c r="Q30" i="21"/>
  <c r="P30" i="21"/>
  <c r="N30" i="21"/>
  <c r="M30" i="21"/>
  <c r="L30" i="21"/>
  <c r="K30" i="21"/>
  <c r="J30" i="21"/>
  <c r="H30" i="21"/>
  <c r="G30" i="21"/>
  <c r="F30" i="21"/>
  <c r="E30" i="21"/>
  <c r="D30" i="21"/>
  <c r="C30" i="21"/>
  <c r="B30" i="21"/>
  <c r="S29" i="21"/>
  <c r="R29" i="21"/>
  <c r="Q29" i="21"/>
  <c r="P29" i="21"/>
  <c r="N29" i="21"/>
  <c r="M29" i="21"/>
  <c r="L29" i="21"/>
  <c r="K29" i="21"/>
  <c r="J29" i="21"/>
  <c r="H29" i="21"/>
  <c r="G29" i="21"/>
  <c r="F29" i="21"/>
  <c r="E29" i="21"/>
  <c r="D29" i="21"/>
  <c r="C29" i="21"/>
  <c r="B29" i="21"/>
  <c r="S28" i="21"/>
  <c r="R28" i="21"/>
  <c r="Q28" i="21"/>
  <c r="P28" i="21"/>
  <c r="N28" i="21"/>
  <c r="M28" i="21"/>
  <c r="L28" i="21"/>
  <c r="K28" i="21"/>
  <c r="J28" i="21"/>
  <c r="H28" i="21"/>
  <c r="G28" i="21"/>
  <c r="F28" i="21"/>
  <c r="E28" i="21"/>
  <c r="D28" i="21"/>
  <c r="C28" i="21"/>
  <c r="B28" i="21"/>
  <c r="S27" i="21"/>
  <c r="R27" i="21"/>
  <c r="Q27" i="21"/>
  <c r="P27" i="21"/>
  <c r="N27" i="21"/>
  <c r="M27" i="21"/>
  <c r="L27" i="21"/>
  <c r="K27" i="21"/>
  <c r="J27" i="21"/>
  <c r="H27" i="21"/>
  <c r="G27" i="21"/>
  <c r="F27" i="21"/>
  <c r="E27" i="21"/>
  <c r="D27" i="21"/>
  <c r="C27" i="21"/>
  <c r="B27" i="21"/>
  <c r="S26" i="21"/>
  <c r="R26" i="21"/>
  <c r="Q26" i="21"/>
  <c r="P26" i="21"/>
  <c r="N26" i="21"/>
  <c r="M26" i="21"/>
  <c r="L26" i="21"/>
  <c r="K26" i="21"/>
  <c r="J26" i="21"/>
  <c r="H26" i="21"/>
  <c r="G26" i="21"/>
  <c r="F26" i="21"/>
  <c r="E26" i="21"/>
  <c r="D26" i="21"/>
  <c r="C26" i="21"/>
  <c r="B26" i="21"/>
  <c r="S25" i="21"/>
  <c r="R25" i="21"/>
  <c r="Q25" i="21"/>
  <c r="P25" i="21"/>
  <c r="N25" i="21"/>
  <c r="M25" i="21"/>
  <c r="L25" i="21"/>
  <c r="K25" i="21"/>
  <c r="J25" i="21"/>
  <c r="H25" i="21"/>
  <c r="G25" i="21"/>
  <c r="F25" i="21"/>
  <c r="E25" i="21"/>
  <c r="D25" i="21"/>
  <c r="C25" i="21"/>
  <c r="B25" i="21"/>
  <c r="S24" i="21"/>
  <c r="R24" i="21"/>
  <c r="Q24" i="21"/>
  <c r="P24" i="21"/>
  <c r="N24" i="21"/>
  <c r="M24" i="21"/>
  <c r="L24" i="21"/>
  <c r="K24" i="21"/>
  <c r="J24" i="21"/>
  <c r="H24" i="21"/>
  <c r="G24" i="21"/>
  <c r="F24" i="21"/>
  <c r="E24" i="21"/>
  <c r="D24" i="21"/>
  <c r="C24" i="21"/>
  <c r="B24" i="21"/>
  <c r="S23" i="21"/>
  <c r="R23" i="21"/>
  <c r="Q23" i="21"/>
  <c r="P23" i="21"/>
  <c r="N23" i="21"/>
  <c r="M23" i="21"/>
  <c r="L23" i="21"/>
  <c r="K23" i="21"/>
  <c r="J23" i="21"/>
  <c r="H23" i="21"/>
  <c r="G23" i="21"/>
  <c r="F23" i="21"/>
  <c r="E23" i="21"/>
  <c r="D23" i="21"/>
  <c r="C23" i="21"/>
  <c r="B23" i="21"/>
  <c r="S22" i="21"/>
  <c r="R22" i="21"/>
  <c r="Q22" i="21"/>
  <c r="P22" i="21"/>
  <c r="N22" i="21"/>
  <c r="M22" i="21"/>
  <c r="L22" i="21"/>
  <c r="K22" i="21"/>
  <c r="J22" i="21"/>
  <c r="H22" i="21"/>
  <c r="G22" i="21"/>
  <c r="F22" i="21"/>
  <c r="E22" i="21"/>
  <c r="D22" i="21"/>
  <c r="C22" i="21"/>
  <c r="B22" i="21"/>
  <c r="S21" i="21"/>
  <c r="R21" i="21"/>
  <c r="Q21" i="21"/>
  <c r="P21" i="21"/>
  <c r="N21" i="21"/>
  <c r="M21" i="21"/>
  <c r="L21" i="21"/>
  <c r="K21" i="21"/>
  <c r="J21" i="21"/>
  <c r="H21" i="21"/>
  <c r="G21" i="21"/>
  <c r="F21" i="21"/>
  <c r="E21" i="21"/>
  <c r="D21" i="21"/>
  <c r="C21" i="21"/>
  <c r="B21" i="21"/>
  <c r="S20" i="21"/>
  <c r="R20" i="21"/>
  <c r="Q20" i="21"/>
  <c r="P20" i="21"/>
  <c r="N20" i="21"/>
  <c r="M20" i="21"/>
  <c r="L20" i="21"/>
  <c r="K20" i="21"/>
  <c r="J20" i="21"/>
  <c r="H20" i="21"/>
  <c r="G20" i="21"/>
  <c r="F20" i="21"/>
  <c r="E20" i="21"/>
  <c r="D20" i="21"/>
  <c r="C20" i="21"/>
  <c r="B20" i="21"/>
  <c r="S19" i="21"/>
  <c r="R19" i="21"/>
  <c r="Q19" i="21"/>
  <c r="P19" i="21"/>
  <c r="N19" i="21"/>
  <c r="M19" i="21"/>
  <c r="L19" i="21"/>
  <c r="K19" i="21"/>
  <c r="J19" i="21"/>
  <c r="H19" i="21"/>
  <c r="G19" i="21"/>
  <c r="F19" i="21"/>
  <c r="E19" i="21"/>
  <c r="D19" i="21"/>
  <c r="C19" i="21"/>
  <c r="B19" i="21"/>
  <c r="S18" i="21"/>
  <c r="R18" i="21"/>
  <c r="Q18" i="21"/>
  <c r="P18" i="21"/>
  <c r="N18" i="21"/>
  <c r="M18" i="21"/>
  <c r="L18" i="21"/>
  <c r="K18" i="21"/>
  <c r="J18" i="21"/>
  <c r="H18" i="21"/>
  <c r="G18" i="21"/>
  <c r="F18" i="21"/>
  <c r="E18" i="21"/>
  <c r="D18" i="21"/>
  <c r="C18" i="21"/>
  <c r="B18" i="21"/>
  <c r="S17" i="21"/>
  <c r="R17" i="21"/>
  <c r="Q17" i="21"/>
  <c r="P17" i="21"/>
  <c r="N17" i="21"/>
  <c r="M17" i="21"/>
  <c r="L17" i="21"/>
  <c r="K17" i="21"/>
  <c r="J17" i="21"/>
  <c r="H17" i="21"/>
  <c r="G17" i="21"/>
  <c r="F17" i="21"/>
  <c r="E17" i="21"/>
  <c r="D17" i="21"/>
  <c r="C17" i="21"/>
  <c r="B17" i="21"/>
  <c r="S16" i="21"/>
  <c r="R16" i="21"/>
  <c r="Q16" i="21"/>
  <c r="P16" i="21"/>
  <c r="N16" i="21"/>
  <c r="M16" i="21"/>
  <c r="L16" i="21"/>
  <c r="K16" i="21"/>
  <c r="J16" i="21"/>
  <c r="H16" i="21"/>
  <c r="G16" i="21"/>
  <c r="F16" i="21"/>
  <c r="E16" i="21"/>
  <c r="D16" i="21"/>
  <c r="C16" i="21"/>
  <c r="B16" i="21"/>
  <c r="S15" i="21"/>
  <c r="R15" i="21"/>
  <c r="Q15" i="21"/>
  <c r="P15" i="21"/>
  <c r="N15" i="21"/>
  <c r="M15" i="21"/>
  <c r="L15" i="21"/>
  <c r="K15" i="21"/>
  <c r="J15" i="21"/>
  <c r="H15" i="21"/>
  <c r="G15" i="21"/>
  <c r="F15" i="21"/>
  <c r="E15" i="21"/>
  <c r="D15" i="21"/>
  <c r="C15" i="21"/>
  <c r="B15" i="21"/>
  <c r="S14" i="21"/>
  <c r="R14" i="21"/>
  <c r="Q14" i="21"/>
  <c r="P14" i="21"/>
  <c r="N14" i="21"/>
  <c r="M14" i="21"/>
  <c r="L14" i="21"/>
  <c r="K14" i="21"/>
  <c r="J14" i="21"/>
  <c r="H14" i="21"/>
  <c r="G14" i="21"/>
  <c r="F14" i="21"/>
  <c r="E14" i="21"/>
  <c r="D14" i="21"/>
  <c r="C14" i="21"/>
  <c r="B14" i="21"/>
  <c r="S13" i="21"/>
  <c r="R13" i="21"/>
  <c r="Q13" i="21"/>
  <c r="P13" i="21"/>
  <c r="N13" i="21"/>
  <c r="M13" i="21"/>
  <c r="L13" i="21"/>
  <c r="K13" i="21"/>
  <c r="J13" i="21"/>
  <c r="H13" i="21"/>
  <c r="G13" i="21"/>
  <c r="F13" i="21"/>
  <c r="E13" i="21"/>
  <c r="D13" i="21"/>
  <c r="C13" i="21"/>
  <c r="B13" i="21"/>
  <c r="S12" i="21"/>
  <c r="R12" i="21"/>
  <c r="Q12" i="21"/>
  <c r="P12" i="21"/>
  <c r="N12" i="21"/>
  <c r="M12" i="21"/>
  <c r="L12" i="21"/>
  <c r="K12" i="21"/>
  <c r="J12" i="21"/>
  <c r="H12" i="21"/>
  <c r="G12" i="21"/>
  <c r="F12" i="21"/>
  <c r="E12" i="21"/>
  <c r="D12" i="21"/>
  <c r="C12" i="21"/>
  <c r="B12" i="21"/>
  <c r="S11" i="21"/>
  <c r="R11" i="21"/>
  <c r="Q11" i="21"/>
  <c r="P11" i="21"/>
  <c r="N11" i="21"/>
  <c r="M11" i="21"/>
  <c r="L11" i="21"/>
  <c r="K11" i="21"/>
  <c r="J11" i="21"/>
  <c r="H11" i="21"/>
  <c r="G11" i="21"/>
  <c r="F11" i="21"/>
  <c r="E11" i="21"/>
  <c r="D11" i="21"/>
  <c r="C11" i="21"/>
  <c r="B11" i="21"/>
  <c r="S10" i="21"/>
  <c r="R10" i="21"/>
  <c r="Q10" i="21"/>
  <c r="P10" i="21"/>
  <c r="N10" i="21"/>
  <c r="M10" i="21"/>
  <c r="L10" i="21"/>
  <c r="K10" i="21"/>
  <c r="J10" i="21"/>
  <c r="H10" i="21"/>
  <c r="G10" i="21"/>
  <c r="F10" i="21"/>
  <c r="E10" i="21"/>
  <c r="D10" i="21"/>
  <c r="C10" i="21"/>
  <c r="B10" i="21"/>
  <c r="S9" i="21"/>
  <c r="R9" i="21"/>
  <c r="Q9" i="21"/>
  <c r="P9" i="21"/>
  <c r="N9" i="21"/>
  <c r="M9" i="21"/>
  <c r="L9" i="21"/>
  <c r="K9" i="21"/>
  <c r="J9" i="21"/>
  <c r="H9" i="21"/>
  <c r="G9" i="21"/>
  <c r="F9" i="21"/>
  <c r="E9" i="21"/>
  <c r="D9" i="21"/>
  <c r="C9" i="21"/>
  <c r="B9" i="21"/>
  <c r="S8" i="21"/>
  <c r="R8" i="21"/>
  <c r="Q8" i="21"/>
  <c r="P8" i="21"/>
  <c r="N8" i="21"/>
  <c r="M8" i="21"/>
  <c r="L8" i="21"/>
  <c r="K8" i="21"/>
  <c r="J8" i="21"/>
  <c r="H8" i="21"/>
  <c r="G8" i="21"/>
  <c r="F8" i="21"/>
  <c r="E8" i="21"/>
  <c r="D8" i="21"/>
  <c r="C8" i="21"/>
  <c r="B8" i="21"/>
  <c r="S7" i="21"/>
  <c r="R7" i="21"/>
  <c r="Q7" i="21"/>
  <c r="P7" i="21"/>
  <c r="N7" i="21"/>
  <c r="M7" i="21"/>
  <c r="L7" i="21"/>
  <c r="K7" i="21"/>
  <c r="J7" i="21"/>
  <c r="H7" i="21"/>
  <c r="G7" i="21"/>
  <c r="F7" i="21"/>
  <c r="E7" i="21"/>
  <c r="D7" i="21"/>
  <c r="C7" i="21"/>
  <c r="B7" i="21"/>
  <c r="S6" i="21"/>
  <c r="R6" i="21"/>
  <c r="Q6" i="21"/>
  <c r="P6" i="21"/>
  <c r="N6" i="21"/>
  <c r="M6" i="21"/>
  <c r="L6" i="21"/>
  <c r="K6" i="21"/>
  <c r="J6" i="21"/>
  <c r="H6" i="21"/>
  <c r="G6" i="21"/>
  <c r="F6" i="21"/>
  <c r="E6" i="21"/>
  <c r="D6" i="21"/>
  <c r="C6" i="21"/>
  <c r="B6" i="21"/>
  <c r="S5" i="21"/>
  <c r="R5" i="21"/>
  <c r="Q5" i="21"/>
  <c r="P5" i="21"/>
  <c r="N5" i="21"/>
  <c r="M5" i="21"/>
  <c r="L5" i="21"/>
  <c r="K5" i="21"/>
  <c r="J5" i="21"/>
  <c r="H5" i="21"/>
  <c r="G5" i="21"/>
  <c r="F5" i="21"/>
  <c r="E5" i="21"/>
  <c r="D5" i="21"/>
  <c r="C5" i="21"/>
  <c r="B5" i="21"/>
  <c r="S4" i="21"/>
  <c r="R4" i="21"/>
  <c r="Q4" i="21"/>
  <c r="P4" i="21"/>
  <c r="N4" i="21"/>
  <c r="M4" i="21"/>
  <c r="L4" i="21"/>
  <c r="K4" i="21"/>
  <c r="J4" i="21"/>
  <c r="H4" i="21"/>
  <c r="G4" i="21"/>
  <c r="F4" i="21"/>
  <c r="E4" i="21"/>
  <c r="D4" i="21"/>
  <c r="C4" i="21"/>
  <c r="B4" i="21"/>
  <c r="S3" i="21"/>
  <c r="R3" i="21"/>
  <c r="Q3" i="21"/>
  <c r="P3" i="21"/>
  <c r="N3" i="21"/>
  <c r="M3" i="21"/>
  <c r="L3" i="21"/>
  <c r="K3" i="21"/>
  <c r="J3" i="21"/>
  <c r="H3" i="21"/>
  <c r="G3" i="21"/>
  <c r="F3" i="21"/>
  <c r="E3" i="21"/>
  <c r="D3" i="21"/>
  <c r="C3" i="21"/>
  <c r="B3" i="21"/>
  <c r="S2" i="21"/>
  <c r="R2" i="21"/>
  <c r="Q2" i="21"/>
  <c r="P2" i="21"/>
  <c r="N2" i="21"/>
  <c r="M2" i="21"/>
  <c r="L2" i="21"/>
  <c r="K2" i="21"/>
  <c r="J2" i="21"/>
  <c r="H2" i="21"/>
  <c r="G2" i="21"/>
  <c r="F2" i="21"/>
  <c r="E2" i="21"/>
  <c r="D2" i="21"/>
  <c r="C2" i="21"/>
  <c r="B2" i="21"/>
  <c r="S100" i="20"/>
  <c r="R100" i="20"/>
  <c r="Q100" i="20"/>
  <c r="P100" i="20"/>
  <c r="N100" i="20"/>
  <c r="M100" i="20"/>
  <c r="L100" i="20"/>
  <c r="K100" i="20"/>
  <c r="J100" i="20"/>
  <c r="H100" i="20"/>
  <c r="G100" i="20"/>
  <c r="F100" i="20"/>
  <c r="E100" i="20"/>
  <c r="D100" i="20"/>
  <c r="C100" i="20"/>
  <c r="B100" i="20"/>
  <c r="S99" i="20"/>
  <c r="R99" i="20"/>
  <c r="Q99" i="20"/>
  <c r="P99" i="20"/>
  <c r="N99" i="20"/>
  <c r="M99" i="20"/>
  <c r="L99" i="20"/>
  <c r="K99" i="20"/>
  <c r="J99" i="20"/>
  <c r="H99" i="20"/>
  <c r="G99" i="20"/>
  <c r="F99" i="20"/>
  <c r="E99" i="20"/>
  <c r="D99" i="20"/>
  <c r="C99" i="20"/>
  <c r="B99" i="20"/>
  <c r="S98" i="20"/>
  <c r="R98" i="20"/>
  <c r="Q98" i="20"/>
  <c r="P98" i="20"/>
  <c r="N98" i="20"/>
  <c r="M98" i="20"/>
  <c r="L98" i="20"/>
  <c r="K98" i="20"/>
  <c r="J98" i="20"/>
  <c r="H98" i="20"/>
  <c r="G98" i="20"/>
  <c r="F98" i="20"/>
  <c r="E98" i="20"/>
  <c r="D98" i="20"/>
  <c r="C98" i="20"/>
  <c r="B98" i="20"/>
  <c r="S97" i="20"/>
  <c r="R97" i="20"/>
  <c r="Q97" i="20"/>
  <c r="P97" i="20"/>
  <c r="N97" i="20"/>
  <c r="M97" i="20"/>
  <c r="L97" i="20"/>
  <c r="K97" i="20"/>
  <c r="J97" i="20"/>
  <c r="H97" i="20"/>
  <c r="G97" i="20"/>
  <c r="F97" i="20"/>
  <c r="E97" i="20"/>
  <c r="D97" i="20"/>
  <c r="C97" i="20"/>
  <c r="B97" i="20"/>
  <c r="S96" i="20"/>
  <c r="R96" i="20"/>
  <c r="Q96" i="20"/>
  <c r="P96" i="20"/>
  <c r="N96" i="20"/>
  <c r="M96" i="20"/>
  <c r="L96" i="20"/>
  <c r="K96" i="20"/>
  <c r="J96" i="20"/>
  <c r="H96" i="20"/>
  <c r="G96" i="20"/>
  <c r="F96" i="20"/>
  <c r="E96" i="20"/>
  <c r="D96" i="20"/>
  <c r="C96" i="20"/>
  <c r="B96" i="20"/>
  <c r="S95" i="20"/>
  <c r="R95" i="20"/>
  <c r="Q95" i="20"/>
  <c r="P95" i="20"/>
  <c r="N95" i="20"/>
  <c r="M95" i="20"/>
  <c r="L95" i="20"/>
  <c r="K95" i="20"/>
  <c r="J95" i="20"/>
  <c r="H95" i="20"/>
  <c r="G95" i="20"/>
  <c r="F95" i="20"/>
  <c r="E95" i="20"/>
  <c r="D95" i="20"/>
  <c r="C95" i="20"/>
  <c r="B95" i="20"/>
  <c r="S94" i="20"/>
  <c r="R94" i="20"/>
  <c r="Q94" i="20"/>
  <c r="P94" i="20"/>
  <c r="N94" i="20"/>
  <c r="M94" i="20"/>
  <c r="L94" i="20"/>
  <c r="K94" i="20"/>
  <c r="J94" i="20"/>
  <c r="H94" i="20"/>
  <c r="G94" i="20"/>
  <c r="F94" i="20"/>
  <c r="E94" i="20"/>
  <c r="D94" i="20"/>
  <c r="C94" i="20"/>
  <c r="B94" i="20"/>
  <c r="S93" i="20"/>
  <c r="R93" i="20"/>
  <c r="Q93" i="20"/>
  <c r="P93" i="20"/>
  <c r="N93" i="20"/>
  <c r="M93" i="20"/>
  <c r="L93" i="20"/>
  <c r="K93" i="20"/>
  <c r="J93" i="20"/>
  <c r="H93" i="20"/>
  <c r="G93" i="20"/>
  <c r="F93" i="20"/>
  <c r="E93" i="20"/>
  <c r="D93" i="20"/>
  <c r="C93" i="20"/>
  <c r="B93" i="20"/>
  <c r="S92" i="20"/>
  <c r="R92" i="20"/>
  <c r="Q92" i="20"/>
  <c r="P92" i="20"/>
  <c r="N92" i="20"/>
  <c r="M92" i="20"/>
  <c r="L92" i="20"/>
  <c r="K92" i="20"/>
  <c r="J92" i="20"/>
  <c r="H92" i="20"/>
  <c r="G92" i="20"/>
  <c r="F92" i="20"/>
  <c r="E92" i="20"/>
  <c r="D92" i="20"/>
  <c r="C92" i="20"/>
  <c r="B92" i="20"/>
  <c r="S91" i="20"/>
  <c r="R91" i="20"/>
  <c r="Q91" i="20"/>
  <c r="P91" i="20"/>
  <c r="N91" i="20"/>
  <c r="M91" i="20"/>
  <c r="L91" i="20"/>
  <c r="K91" i="20"/>
  <c r="J91" i="20"/>
  <c r="H91" i="20"/>
  <c r="G91" i="20"/>
  <c r="F91" i="20"/>
  <c r="E91" i="20"/>
  <c r="D91" i="20"/>
  <c r="C91" i="20"/>
  <c r="B91" i="20"/>
  <c r="S90" i="20"/>
  <c r="R90" i="20"/>
  <c r="Q90" i="20"/>
  <c r="P90" i="20"/>
  <c r="N90" i="20"/>
  <c r="M90" i="20"/>
  <c r="L90" i="20"/>
  <c r="K90" i="20"/>
  <c r="J90" i="20"/>
  <c r="H90" i="20"/>
  <c r="G90" i="20"/>
  <c r="F90" i="20"/>
  <c r="E90" i="20"/>
  <c r="D90" i="20"/>
  <c r="C90" i="20"/>
  <c r="B90" i="20"/>
  <c r="S89" i="20"/>
  <c r="R89" i="20"/>
  <c r="Q89" i="20"/>
  <c r="P89" i="20"/>
  <c r="N89" i="20"/>
  <c r="M89" i="20"/>
  <c r="L89" i="20"/>
  <c r="K89" i="20"/>
  <c r="J89" i="20"/>
  <c r="H89" i="20"/>
  <c r="G89" i="20"/>
  <c r="F89" i="20"/>
  <c r="E89" i="20"/>
  <c r="D89" i="20"/>
  <c r="C89" i="20"/>
  <c r="B89" i="20"/>
  <c r="S88" i="20"/>
  <c r="R88" i="20"/>
  <c r="Q88" i="20"/>
  <c r="P88" i="20"/>
  <c r="N88" i="20"/>
  <c r="M88" i="20"/>
  <c r="L88" i="20"/>
  <c r="K88" i="20"/>
  <c r="J88" i="20"/>
  <c r="H88" i="20"/>
  <c r="G88" i="20"/>
  <c r="F88" i="20"/>
  <c r="E88" i="20"/>
  <c r="D88" i="20"/>
  <c r="C88" i="20"/>
  <c r="B88" i="20"/>
  <c r="S87" i="20"/>
  <c r="R87" i="20"/>
  <c r="Q87" i="20"/>
  <c r="P87" i="20"/>
  <c r="N87" i="20"/>
  <c r="M87" i="20"/>
  <c r="L87" i="20"/>
  <c r="K87" i="20"/>
  <c r="J87" i="20"/>
  <c r="H87" i="20"/>
  <c r="G87" i="20"/>
  <c r="F87" i="20"/>
  <c r="E87" i="20"/>
  <c r="D87" i="20"/>
  <c r="C87" i="20"/>
  <c r="B87" i="20"/>
  <c r="S86" i="20"/>
  <c r="R86" i="20"/>
  <c r="Q86" i="20"/>
  <c r="P86" i="20"/>
  <c r="N86" i="20"/>
  <c r="M86" i="20"/>
  <c r="L86" i="20"/>
  <c r="K86" i="20"/>
  <c r="J86" i="20"/>
  <c r="H86" i="20"/>
  <c r="G86" i="20"/>
  <c r="F86" i="20"/>
  <c r="E86" i="20"/>
  <c r="D86" i="20"/>
  <c r="C86" i="20"/>
  <c r="B86" i="20"/>
  <c r="S85" i="20"/>
  <c r="R85" i="20"/>
  <c r="Q85" i="20"/>
  <c r="P85" i="20"/>
  <c r="N85" i="20"/>
  <c r="M85" i="20"/>
  <c r="L85" i="20"/>
  <c r="K85" i="20"/>
  <c r="J85" i="20"/>
  <c r="H85" i="20"/>
  <c r="G85" i="20"/>
  <c r="F85" i="20"/>
  <c r="E85" i="20"/>
  <c r="D85" i="20"/>
  <c r="C85" i="20"/>
  <c r="B85" i="20"/>
  <c r="S84" i="20"/>
  <c r="R84" i="20"/>
  <c r="Q84" i="20"/>
  <c r="P84" i="20"/>
  <c r="N84" i="20"/>
  <c r="M84" i="20"/>
  <c r="L84" i="20"/>
  <c r="K84" i="20"/>
  <c r="J84" i="20"/>
  <c r="H84" i="20"/>
  <c r="G84" i="20"/>
  <c r="F84" i="20"/>
  <c r="E84" i="20"/>
  <c r="D84" i="20"/>
  <c r="C84" i="20"/>
  <c r="B84" i="20"/>
  <c r="S83" i="20"/>
  <c r="R83" i="20"/>
  <c r="Q83" i="20"/>
  <c r="P83" i="20"/>
  <c r="N83" i="20"/>
  <c r="M83" i="20"/>
  <c r="L83" i="20"/>
  <c r="K83" i="20"/>
  <c r="J83" i="20"/>
  <c r="H83" i="20"/>
  <c r="G83" i="20"/>
  <c r="F83" i="20"/>
  <c r="E83" i="20"/>
  <c r="D83" i="20"/>
  <c r="C83" i="20"/>
  <c r="B83" i="20"/>
  <c r="S82" i="20"/>
  <c r="R82" i="20"/>
  <c r="Q82" i="20"/>
  <c r="P82" i="20"/>
  <c r="N82" i="20"/>
  <c r="M82" i="20"/>
  <c r="L82" i="20"/>
  <c r="K82" i="20"/>
  <c r="J82" i="20"/>
  <c r="H82" i="20"/>
  <c r="G82" i="20"/>
  <c r="F82" i="20"/>
  <c r="E82" i="20"/>
  <c r="D82" i="20"/>
  <c r="C82" i="20"/>
  <c r="B82" i="20"/>
  <c r="S81" i="20"/>
  <c r="R81" i="20"/>
  <c r="Q81" i="20"/>
  <c r="P81" i="20"/>
  <c r="N81" i="20"/>
  <c r="M81" i="20"/>
  <c r="L81" i="20"/>
  <c r="K81" i="20"/>
  <c r="J81" i="20"/>
  <c r="H81" i="20"/>
  <c r="G81" i="20"/>
  <c r="F81" i="20"/>
  <c r="E81" i="20"/>
  <c r="D81" i="20"/>
  <c r="C81" i="20"/>
  <c r="B81" i="20"/>
  <c r="S80" i="20"/>
  <c r="R80" i="20"/>
  <c r="Q80" i="20"/>
  <c r="P80" i="20"/>
  <c r="N80" i="20"/>
  <c r="M80" i="20"/>
  <c r="L80" i="20"/>
  <c r="K80" i="20"/>
  <c r="J80" i="20"/>
  <c r="H80" i="20"/>
  <c r="G80" i="20"/>
  <c r="F80" i="20"/>
  <c r="E80" i="20"/>
  <c r="D80" i="20"/>
  <c r="C80" i="20"/>
  <c r="B80" i="20"/>
  <c r="S79" i="20"/>
  <c r="R79" i="20"/>
  <c r="Q79" i="20"/>
  <c r="P79" i="20"/>
  <c r="N79" i="20"/>
  <c r="M79" i="20"/>
  <c r="L79" i="20"/>
  <c r="K79" i="20"/>
  <c r="J79" i="20"/>
  <c r="H79" i="20"/>
  <c r="G79" i="20"/>
  <c r="F79" i="20"/>
  <c r="E79" i="20"/>
  <c r="D79" i="20"/>
  <c r="C79" i="20"/>
  <c r="B79" i="20"/>
  <c r="S78" i="20"/>
  <c r="R78" i="20"/>
  <c r="Q78" i="20"/>
  <c r="P78" i="20"/>
  <c r="N78" i="20"/>
  <c r="M78" i="20"/>
  <c r="L78" i="20"/>
  <c r="K78" i="20"/>
  <c r="J78" i="20"/>
  <c r="H78" i="20"/>
  <c r="G78" i="20"/>
  <c r="F78" i="20"/>
  <c r="E78" i="20"/>
  <c r="D78" i="20"/>
  <c r="C78" i="20"/>
  <c r="B78" i="20"/>
  <c r="S77" i="20"/>
  <c r="R77" i="20"/>
  <c r="Q77" i="20"/>
  <c r="P77" i="20"/>
  <c r="N77" i="20"/>
  <c r="M77" i="20"/>
  <c r="L77" i="20"/>
  <c r="K77" i="20"/>
  <c r="J77" i="20"/>
  <c r="H77" i="20"/>
  <c r="G77" i="20"/>
  <c r="F77" i="20"/>
  <c r="E77" i="20"/>
  <c r="D77" i="20"/>
  <c r="C77" i="20"/>
  <c r="B77" i="20"/>
  <c r="S76" i="20"/>
  <c r="R76" i="20"/>
  <c r="Q76" i="20"/>
  <c r="P76" i="20"/>
  <c r="N76" i="20"/>
  <c r="M76" i="20"/>
  <c r="L76" i="20"/>
  <c r="K76" i="20"/>
  <c r="J76" i="20"/>
  <c r="H76" i="20"/>
  <c r="G76" i="20"/>
  <c r="F76" i="20"/>
  <c r="E76" i="20"/>
  <c r="D76" i="20"/>
  <c r="C76" i="20"/>
  <c r="B76" i="20"/>
  <c r="S75" i="20"/>
  <c r="R75" i="20"/>
  <c r="Q75" i="20"/>
  <c r="P75" i="20"/>
  <c r="N75" i="20"/>
  <c r="M75" i="20"/>
  <c r="L75" i="20"/>
  <c r="K75" i="20"/>
  <c r="J75" i="20"/>
  <c r="H75" i="20"/>
  <c r="G75" i="20"/>
  <c r="F75" i="20"/>
  <c r="E75" i="20"/>
  <c r="D75" i="20"/>
  <c r="C75" i="20"/>
  <c r="B75" i="20"/>
  <c r="S74" i="20"/>
  <c r="R74" i="20"/>
  <c r="Q74" i="20"/>
  <c r="P74" i="20"/>
  <c r="N74" i="20"/>
  <c r="M74" i="20"/>
  <c r="L74" i="20"/>
  <c r="K74" i="20"/>
  <c r="J74" i="20"/>
  <c r="H74" i="20"/>
  <c r="G74" i="20"/>
  <c r="F74" i="20"/>
  <c r="E74" i="20"/>
  <c r="D74" i="20"/>
  <c r="C74" i="20"/>
  <c r="B74" i="20"/>
  <c r="S73" i="20"/>
  <c r="R73" i="20"/>
  <c r="Q73" i="20"/>
  <c r="P73" i="20"/>
  <c r="N73" i="20"/>
  <c r="M73" i="20"/>
  <c r="L73" i="20"/>
  <c r="K73" i="20"/>
  <c r="J73" i="20"/>
  <c r="H73" i="20"/>
  <c r="G73" i="20"/>
  <c r="F73" i="20"/>
  <c r="E73" i="20"/>
  <c r="D73" i="20"/>
  <c r="C73" i="20"/>
  <c r="B73" i="20"/>
  <c r="S72" i="20"/>
  <c r="R72" i="20"/>
  <c r="Q72" i="20"/>
  <c r="P72" i="20"/>
  <c r="N72" i="20"/>
  <c r="M72" i="20"/>
  <c r="L72" i="20"/>
  <c r="K72" i="20"/>
  <c r="J72" i="20"/>
  <c r="H72" i="20"/>
  <c r="G72" i="20"/>
  <c r="F72" i="20"/>
  <c r="E72" i="20"/>
  <c r="D72" i="20"/>
  <c r="C72" i="20"/>
  <c r="B72" i="20"/>
  <c r="S71" i="20"/>
  <c r="R71" i="20"/>
  <c r="Q71" i="20"/>
  <c r="P71" i="20"/>
  <c r="N71" i="20"/>
  <c r="M71" i="20"/>
  <c r="L71" i="20"/>
  <c r="K71" i="20"/>
  <c r="J71" i="20"/>
  <c r="H71" i="20"/>
  <c r="G71" i="20"/>
  <c r="F71" i="20"/>
  <c r="E71" i="20"/>
  <c r="D71" i="20"/>
  <c r="C71" i="20"/>
  <c r="B71" i="20"/>
  <c r="S70" i="20"/>
  <c r="R70" i="20"/>
  <c r="Q70" i="20"/>
  <c r="P70" i="20"/>
  <c r="N70" i="20"/>
  <c r="M70" i="20"/>
  <c r="L70" i="20"/>
  <c r="K70" i="20"/>
  <c r="J70" i="20"/>
  <c r="H70" i="20"/>
  <c r="G70" i="20"/>
  <c r="F70" i="20"/>
  <c r="E70" i="20"/>
  <c r="D70" i="20"/>
  <c r="C70" i="20"/>
  <c r="B70" i="20"/>
  <c r="S69" i="20"/>
  <c r="R69" i="20"/>
  <c r="Q69" i="20"/>
  <c r="P69" i="20"/>
  <c r="N69" i="20"/>
  <c r="M69" i="20"/>
  <c r="L69" i="20"/>
  <c r="K69" i="20"/>
  <c r="J69" i="20"/>
  <c r="H69" i="20"/>
  <c r="G69" i="20"/>
  <c r="F69" i="20"/>
  <c r="E69" i="20"/>
  <c r="D69" i="20"/>
  <c r="C69" i="20"/>
  <c r="B69" i="20"/>
  <c r="S68" i="20"/>
  <c r="R68" i="20"/>
  <c r="Q68" i="20"/>
  <c r="P68" i="20"/>
  <c r="N68" i="20"/>
  <c r="M68" i="20"/>
  <c r="L68" i="20"/>
  <c r="K68" i="20"/>
  <c r="J68" i="20"/>
  <c r="H68" i="20"/>
  <c r="G68" i="20"/>
  <c r="F68" i="20"/>
  <c r="E68" i="20"/>
  <c r="D68" i="20"/>
  <c r="C68" i="20"/>
  <c r="B68" i="20"/>
  <c r="S67" i="20"/>
  <c r="R67" i="20"/>
  <c r="Q67" i="20"/>
  <c r="P67" i="20"/>
  <c r="N67" i="20"/>
  <c r="M67" i="20"/>
  <c r="L67" i="20"/>
  <c r="K67" i="20"/>
  <c r="J67" i="20"/>
  <c r="H67" i="20"/>
  <c r="G67" i="20"/>
  <c r="F67" i="20"/>
  <c r="E67" i="20"/>
  <c r="D67" i="20"/>
  <c r="C67" i="20"/>
  <c r="B67" i="20"/>
  <c r="S66" i="20"/>
  <c r="R66" i="20"/>
  <c r="Q66" i="20"/>
  <c r="P66" i="20"/>
  <c r="N66" i="20"/>
  <c r="M66" i="20"/>
  <c r="L66" i="20"/>
  <c r="K66" i="20"/>
  <c r="J66" i="20"/>
  <c r="H66" i="20"/>
  <c r="G66" i="20"/>
  <c r="F66" i="20"/>
  <c r="E66" i="20"/>
  <c r="D66" i="20"/>
  <c r="C66" i="20"/>
  <c r="B66" i="20"/>
  <c r="S65" i="20"/>
  <c r="R65" i="20"/>
  <c r="Q65" i="20"/>
  <c r="P65" i="20"/>
  <c r="N65" i="20"/>
  <c r="M65" i="20"/>
  <c r="L65" i="20"/>
  <c r="K65" i="20"/>
  <c r="J65" i="20"/>
  <c r="H65" i="20"/>
  <c r="G65" i="20"/>
  <c r="F65" i="20"/>
  <c r="E65" i="20"/>
  <c r="D65" i="20"/>
  <c r="C65" i="20"/>
  <c r="B65" i="20"/>
  <c r="S64" i="20"/>
  <c r="R64" i="20"/>
  <c r="Q64" i="20"/>
  <c r="P64" i="20"/>
  <c r="N64" i="20"/>
  <c r="M64" i="20"/>
  <c r="L64" i="20"/>
  <c r="K64" i="20"/>
  <c r="J64" i="20"/>
  <c r="H64" i="20"/>
  <c r="G64" i="20"/>
  <c r="F64" i="20"/>
  <c r="E64" i="20"/>
  <c r="D64" i="20"/>
  <c r="C64" i="20"/>
  <c r="B64" i="20"/>
  <c r="S63" i="20"/>
  <c r="R63" i="20"/>
  <c r="Q63" i="20"/>
  <c r="P63" i="20"/>
  <c r="N63" i="20"/>
  <c r="M63" i="20"/>
  <c r="L63" i="20"/>
  <c r="K63" i="20"/>
  <c r="J63" i="20"/>
  <c r="H63" i="20"/>
  <c r="G63" i="20"/>
  <c r="F63" i="20"/>
  <c r="E63" i="20"/>
  <c r="D63" i="20"/>
  <c r="C63" i="20"/>
  <c r="B63" i="20"/>
  <c r="S62" i="20"/>
  <c r="R62" i="20"/>
  <c r="Q62" i="20"/>
  <c r="P62" i="20"/>
  <c r="N62" i="20"/>
  <c r="M62" i="20"/>
  <c r="L62" i="20"/>
  <c r="K62" i="20"/>
  <c r="J62" i="20"/>
  <c r="H62" i="20"/>
  <c r="G62" i="20"/>
  <c r="F62" i="20"/>
  <c r="E62" i="20"/>
  <c r="D62" i="20"/>
  <c r="C62" i="20"/>
  <c r="B62" i="20"/>
  <c r="S61" i="20"/>
  <c r="R61" i="20"/>
  <c r="Q61" i="20"/>
  <c r="P61" i="20"/>
  <c r="N61" i="20"/>
  <c r="M61" i="20"/>
  <c r="L61" i="20"/>
  <c r="K61" i="20"/>
  <c r="J61" i="20"/>
  <c r="H61" i="20"/>
  <c r="G61" i="20"/>
  <c r="F61" i="20"/>
  <c r="E61" i="20"/>
  <c r="D61" i="20"/>
  <c r="C61" i="20"/>
  <c r="B61" i="20"/>
  <c r="S60" i="20"/>
  <c r="R60" i="20"/>
  <c r="Q60" i="20"/>
  <c r="P60" i="20"/>
  <c r="N60" i="20"/>
  <c r="M60" i="20"/>
  <c r="L60" i="20"/>
  <c r="K60" i="20"/>
  <c r="J60" i="20"/>
  <c r="H60" i="20"/>
  <c r="G60" i="20"/>
  <c r="F60" i="20"/>
  <c r="E60" i="20"/>
  <c r="D60" i="20"/>
  <c r="C60" i="20"/>
  <c r="B60" i="20"/>
  <c r="S59" i="20"/>
  <c r="R59" i="20"/>
  <c r="Q59" i="20"/>
  <c r="P59" i="20"/>
  <c r="N59" i="20"/>
  <c r="M59" i="20"/>
  <c r="L59" i="20"/>
  <c r="K59" i="20"/>
  <c r="J59" i="20"/>
  <c r="H59" i="20"/>
  <c r="G59" i="20"/>
  <c r="F59" i="20"/>
  <c r="E59" i="20"/>
  <c r="D59" i="20"/>
  <c r="C59" i="20"/>
  <c r="B59" i="20"/>
  <c r="S58" i="20"/>
  <c r="R58" i="20"/>
  <c r="Q58" i="20"/>
  <c r="P58" i="20"/>
  <c r="N58" i="20"/>
  <c r="M58" i="20"/>
  <c r="L58" i="20"/>
  <c r="K58" i="20"/>
  <c r="J58" i="20"/>
  <c r="H58" i="20"/>
  <c r="G58" i="20"/>
  <c r="F58" i="20"/>
  <c r="E58" i="20"/>
  <c r="D58" i="20"/>
  <c r="C58" i="20"/>
  <c r="B58" i="20"/>
  <c r="S57" i="20"/>
  <c r="R57" i="20"/>
  <c r="Q57" i="20"/>
  <c r="P57" i="20"/>
  <c r="N57" i="20"/>
  <c r="M57" i="20"/>
  <c r="L57" i="20"/>
  <c r="K57" i="20"/>
  <c r="J57" i="20"/>
  <c r="H57" i="20"/>
  <c r="G57" i="20"/>
  <c r="F57" i="20"/>
  <c r="E57" i="20"/>
  <c r="D57" i="20"/>
  <c r="C57" i="20"/>
  <c r="B57" i="20"/>
  <c r="S56" i="20"/>
  <c r="R56" i="20"/>
  <c r="Q56" i="20"/>
  <c r="P56" i="20"/>
  <c r="N56" i="20"/>
  <c r="M56" i="20"/>
  <c r="L56" i="20"/>
  <c r="K56" i="20"/>
  <c r="J56" i="20"/>
  <c r="H56" i="20"/>
  <c r="G56" i="20"/>
  <c r="F56" i="20"/>
  <c r="E56" i="20"/>
  <c r="D56" i="20"/>
  <c r="C56" i="20"/>
  <c r="B56" i="20"/>
  <c r="S55" i="20"/>
  <c r="R55" i="20"/>
  <c r="Q55" i="20"/>
  <c r="P55" i="20"/>
  <c r="N55" i="20"/>
  <c r="M55" i="20"/>
  <c r="L55" i="20"/>
  <c r="K55" i="20"/>
  <c r="J55" i="20"/>
  <c r="H55" i="20"/>
  <c r="G55" i="20"/>
  <c r="F55" i="20"/>
  <c r="E55" i="20"/>
  <c r="D55" i="20"/>
  <c r="C55" i="20"/>
  <c r="B55" i="20"/>
  <c r="S54" i="20"/>
  <c r="R54" i="20"/>
  <c r="Q54" i="20"/>
  <c r="P54" i="20"/>
  <c r="N54" i="20"/>
  <c r="M54" i="20"/>
  <c r="L54" i="20"/>
  <c r="K54" i="20"/>
  <c r="J54" i="20"/>
  <c r="H54" i="20"/>
  <c r="G54" i="20"/>
  <c r="F54" i="20"/>
  <c r="E54" i="20"/>
  <c r="D54" i="20"/>
  <c r="C54" i="20"/>
  <c r="B54" i="20"/>
  <c r="S53" i="20"/>
  <c r="R53" i="20"/>
  <c r="Q53" i="20"/>
  <c r="P53" i="20"/>
  <c r="N53" i="20"/>
  <c r="M53" i="20"/>
  <c r="L53" i="20"/>
  <c r="K53" i="20"/>
  <c r="J53" i="20"/>
  <c r="H53" i="20"/>
  <c r="G53" i="20"/>
  <c r="F53" i="20"/>
  <c r="E53" i="20"/>
  <c r="D53" i="20"/>
  <c r="C53" i="20"/>
  <c r="B53" i="20"/>
  <c r="S52" i="20"/>
  <c r="R52" i="20"/>
  <c r="Q52" i="20"/>
  <c r="P52" i="20"/>
  <c r="N52" i="20"/>
  <c r="M52" i="20"/>
  <c r="L52" i="20"/>
  <c r="K52" i="20"/>
  <c r="J52" i="20"/>
  <c r="H52" i="20"/>
  <c r="G52" i="20"/>
  <c r="F52" i="20"/>
  <c r="E52" i="20"/>
  <c r="D52" i="20"/>
  <c r="C52" i="20"/>
  <c r="B52" i="20"/>
  <c r="S51" i="20"/>
  <c r="R51" i="20"/>
  <c r="Q51" i="20"/>
  <c r="P51" i="20"/>
  <c r="N51" i="20"/>
  <c r="M51" i="20"/>
  <c r="L51" i="20"/>
  <c r="K51" i="20"/>
  <c r="J51" i="20"/>
  <c r="H51" i="20"/>
  <c r="G51" i="20"/>
  <c r="F51" i="20"/>
  <c r="E51" i="20"/>
  <c r="D51" i="20"/>
  <c r="C51" i="20"/>
  <c r="B51" i="20"/>
  <c r="S50" i="20"/>
  <c r="R50" i="20"/>
  <c r="Q50" i="20"/>
  <c r="P50" i="20"/>
  <c r="N50" i="20"/>
  <c r="M50" i="20"/>
  <c r="L50" i="20"/>
  <c r="K50" i="20"/>
  <c r="J50" i="20"/>
  <c r="H50" i="20"/>
  <c r="G50" i="20"/>
  <c r="F50" i="20"/>
  <c r="E50" i="20"/>
  <c r="D50" i="20"/>
  <c r="C50" i="20"/>
  <c r="B50" i="20"/>
  <c r="S49" i="20"/>
  <c r="R49" i="20"/>
  <c r="Q49" i="20"/>
  <c r="P49" i="20"/>
  <c r="N49" i="20"/>
  <c r="M49" i="20"/>
  <c r="L49" i="20"/>
  <c r="K49" i="20"/>
  <c r="J49" i="20"/>
  <c r="H49" i="20"/>
  <c r="G49" i="20"/>
  <c r="F49" i="20"/>
  <c r="E49" i="20"/>
  <c r="D49" i="20"/>
  <c r="C49" i="20"/>
  <c r="B49" i="20"/>
  <c r="S48" i="20"/>
  <c r="R48" i="20"/>
  <c r="Q48" i="20"/>
  <c r="P48" i="20"/>
  <c r="N48" i="20"/>
  <c r="M48" i="20"/>
  <c r="L48" i="20"/>
  <c r="K48" i="20"/>
  <c r="J48" i="20"/>
  <c r="H48" i="20"/>
  <c r="G48" i="20"/>
  <c r="F48" i="20"/>
  <c r="E48" i="20"/>
  <c r="D48" i="20"/>
  <c r="C48" i="20"/>
  <c r="B48" i="20"/>
  <c r="S47" i="20"/>
  <c r="R47" i="20"/>
  <c r="Q47" i="20"/>
  <c r="P47" i="20"/>
  <c r="N47" i="20"/>
  <c r="M47" i="20"/>
  <c r="L47" i="20"/>
  <c r="K47" i="20"/>
  <c r="J47" i="20"/>
  <c r="H47" i="20"/>
  <c r="G47" i="20"/>
  <c r="F47" i="20"/>
  <c r="E47" i="20"/>
  <c r="D47" i="20"/>
  <c r="C47" i="20"/>
  <c r="B47" i="20"/>
  <c r="S46" i="20"/>
  <c r="R46" i="20"/>
  <c r="Q46" i="20"/>
  <c r="P46" i="20"/>
  <c r="N46" i="20"/>
  <c r="M46" i="20"/>
  <c r="L46" i="20"/>
  <c r="K46" i="20"/>
  <c r="J46" i="20"/>
  <c r="H46" i="20"/>
  <c r="G46" i="20"/>
  <c r="F46" i="20"/>
  <c r="E46" i="20"/>
  <c r="D46" i="20"/>
  <c r="C46" i="20"/>
  <c r="B46" i="20"/>
  <c r="S45" i="20"/>
  <c r="R45" i="20"/>
  <c r="Q45" i="20"/>
  <c r="P45" i="20"/>
  <c r="N45" i="20"/>
  <c r="M45" i="20"/>
  <c r="L45" i="20"/>
  <c r="K45" i="20"/>
  <c r="J45" i="20"/>
  <c r="H45" i="20"/>
  <c r="G45" i="20"/>
  <c r="F45" i="20"/>
  <c r="E45" i="20"/>
  <c r="D45" i="20"/>
  <c r="C45" i="20"/>
  <c r="B45" i="20"/>
  <c r="S44" i="20"/>
  <c r="R44" i="20"/>
  <c r="Q44" i="20"/>
  <c r="P44" i="20"/>
  <c r="N44" i="20"/>
  <c r="M44" i="20"/>
  <c r="L44" i="20"/>
  <c r="K44" i="20"/>
  <c r="J44" i="20"/>
  <c r="H44" i="20"/>
  <c r="G44" i="20"/>
  <c r="F44" i="20"/>
  <c r="E44" i="20"/>
  <c r="D44" i="20"/>
  <c r="C44" i="20"/>
  <c r="B44" i="20"/>
  <c r="S43" i="20"/>
  <c r="R43" i="20"/>
  <c r="Q43" i="20"/>
  <c r="P43" i="20"/>
  <c r="N43" i="20"/>
  <c r="M43" i="20"/>
  <c r="L43" i="20"/>
  <c r="K43" i="20"/>
  <c r="J43" i="20"/>
  <c r="H43" i="20"/>
  <c r="G43" i="20"/>
  <c r="F43" i="20"/>
  <c r="E43" i="20"/>
  <c r="D43" i="20"/>
  <c r="C43" i="20"/>
  <c r="B43" i="20"/>
  <c r="S42" i="20"/>
  <c r="R42" i="20"/>
  <c r="Q42" i="20"/>
  <c r="P42" i="20"/>
  <c r="N42" i="20"/>
  <c r="M42" i="20"/>
  <c r="L42" i="20"/>
  <c r="K42" i="20"/>
  <c r="J42" i="20"/>
  <c r="H42" i="20"/>
  <c r="G42" i="20"/>
  <c r="F42" i="20"/>
  <c r="E42" i="20"/>
  <c r="D42" i="20"/>
  <c r="C42" i="20"/>
  <c r="B42" i="20"/>
  <c r="S41" i="20"/>
  <c r="R41" i="20"/>
  <c r="Q41" i="20"/>
  <c r="P41" i="20"/>
  <c r="N41" i="20"/>
  <c r="M41" i="20"/>
  <c r="L41" i="20"/>
  <c r="K41" i="20"/>
  <c r="J41" i="20"/>
  <c r="H41" i="20"/>
  <c r="G41" i="20"/>
  <c r="F41" i="20"/>
  <c r="E41" i="20"/>
  <c r="D41" i="20"/>
  <c r="C41" i="20"/>
  <c r="B41" i="20"/>
  <c r="S40" i="20"/>
  <c r="R40" i="20"/>
  <c r="Q40" i="20"/>
  <c r="P40" i="20"/>
  <c r="N40" i="20"/>
  <c r="M40" i="20"/>
  <c r="L40" i="20"/>
  <c r="K40" i="20"/>
  <c r="J40" i="20"/>
  <c r="H40" i="20"/>
  <c r="G40" i="20"/>
  <c r="F40" i="20"/>
  <c r="E40" i="20"/>
  <c r="D40" i="20"/>
  <c r="C40" i="20"/>
  <c r="B40" i="20"/>
  <c r="S39" i="20"/>
  <c r="R39" i="20"/>
  <c r="Q39" i="20"/>
  <c r="P39" i="20"/>
  <c r="N39" i="20"/>
  <c r="M39" i="20"/>
  <c r="L39" i="20"/>
  <c r="K39" i="20"/>
  <c r="J39" i="20"/>
  <c r="H39" i="20"/>
  <c r="G39" i="20"/>
  <c r="F39" i="20"/>
  <c r="E39" i="20"/>
  <c r="D39" i="20"/>
  <c r="C39" i="20"/>
  <c r="B39" i="20"/>
  <c r="S38" i="20"/>
  <c r="R38" i="20"/>
  <c r="Q38" i="20"/>
  <c r="P38" i="20"/>
  <c r="N38" i="20"/>
  <c r="M38" i="20"/>
  <c r="L38" i="20"/>
  <c r="K38" i="20"/>
  <c r="J38" i="20"/>
  <c r="H38" i="20"/>
  <c r="G38" i="20"/>
  <c r="F38" i="20"/>
  <c r="E38" i="20"/>
  <c r="D38" i="20"/>
  <c r="C38" i="20"/>
  <c r="B38" i="20"/>
  <c r="S37" i="20"/>
  <c r="R37" i="20"/>
  <c r="Q37" i="20"/>
  <c r="P37" i="20"/>
  <c r="N37" i="20"/>
  <c r="M37" i="20"/>
  <c r="L37" i="20"/>
  <c r="K37" i="20"/>
  <c r="J37" i="20"/>
  <c r="H37" i="20"/>
  <c r="G37" i="20"/>
  <c r="F37" i="20"/>
  <c r="E37" i="20"/>
  <c r="D37" i="20"/>
  <c r="C37" i="20"/>
  <c r="B37" i="20"/>
  <c r="S36" i="20"/>
  <c r="R36" i="20"/>
  <c r="Q36" i="20"/>
  <c r="P36" i="20"/>
  <c r="N36" i="20"/>
  <c r="M36" i="20"/>
  <c r="L36" i="20"/>
  <c r="K36" i="20"/>
  <c r="J36" i="20"/>
  <c r="H36" i="20"/>
  <c r="G36" i="20"/>
  <c r="F36" i="20"/>
  <c r="E36" i="20"/>
  <c r="D36" i="20"/>
  <c r="C36" i="20"/>
  <c r="B36" i="20"/>
  <c r="S35" i="20"/>
  <c r="R35" i="20"/>
  <c r="Q35" i="20"/>
  <c r="P35" i="20"/>
  <c r="N35" i="20"/>
  <c r="M35" i="20"/>
  <c r="L35" i="20"/>
  <c r="K35" i="20"/>
  <c r="J35" i="20"/>
  <c r="H35" i="20"/>
  <c r="G35" i="20"/>
  <c r="F35" i="20"/>
  <c r="E35" i="20"/>
  <c r="D35" i="20"/>
  <c r="C35" i="20"/>
  <c r="B35" i="20"/>
  <c r="S34" i="20"/>
  <c r="R34" i="20"/>
  <c r="Q34" i="20"/>
  <c r="P34" i="20"/>
  <c r="N34" i="20"/>
  <c r="M34" i="20"/>
  <c r="L34" i="20"/>
  <c r="K34" i="20"/>
  <c r="J34" i="20"/>
  <c r="H34" i="20"/>
  <c r="G34" i="20"/>
  <c r="F34" i="20"/>
  <c r="E34" i="20"/>
  <c r="D34" i="20"/>
  <c r="C34" i="20"/>
  <c r="B34" i="20"/>
  <c r="S33" i="20"/>
  <c r="R33" i="20"/>
  <c r="Q33" i="20"/>
  <c r="P33" i="20"/>
  <c r="N33" i="20"/>
  <c r="M33" i="20"/>
  <c r="L33" i="20"/>
  <c r="K33" i="20"/>
  <c r="J33" i="20"/>
  <c r="H33" i="20"/>
  <c r="G33" i="20"/>
  <c r="F33" i="20"/>
  <c r="E33" i="20"/>
  <c r="D33" i="20"/>
  <c r="C33" i="20"/>
  <c r="B33" i="20"/>
  <c r="S32" i="20"/>
  <c r="R32" i="20"/>
  <c r="Q32" i="20"/>
  <c r="P32" i="20"/>
  <c r="N32" i="20"/>
  <c r="M32" i="20"/>
  <c r="L32" i="20"/>
  <c r="K32" i="20"/>
  <c r="J32" i="20"/>
  <c r="H32" i="20"/>
  <c r="G32" i="20"/>
  <c r="F32" i="20"/>
  <c r="E32" i="20"/>
  <c r="D32" i="20"/>
  <c r="C32" i="20"/>
  <c r="B32" i="20"/>
  <c r="S31" i="20"/>
  <c r="R31" i="20"/>
  <c r="Q31" i="20"/>
  <c r="P31" i="20"/>
  <c r="N31" i="20"/>
  <c r="M31" i="20"/>
  <c r="L31" i="20"/>
  <c r="K31" i="20"/>
  <c r="J31" i="20"/>
  <c r="H31" i="20"/>
  <c r="G31" i="20"/>
  <c r="F31" i="20"/>
  <c r="E31" i="20"/>
  <c r="D31" i="20"/>
  <c r="C31" i="20"/>
  <c r="B31" i="20"/>
  <c r="S30" i="20"/>
  <c r="R30" i="20"/>
  <c r="Q30" i="20"/>
  <c r="P30" i="20"/>
  <c r="N30" i="20"/>
  <c r="M30" i="20"/>
  <c r="L30" i="20"/>
  <c r="K30" i="20"/>
  <c r="J30" i="20"/>
  <c r="H30" i="20"/>
  <c r="G30" i="20"/>
  <c r="F30" i="20"/>
  <c r="E30" i="20"/>
  <c r="D30" i="20"/>
  <c r="C30" i="20"/>
  <c r="B30" i="20"/>
  <c r="S29" i="20"/>
  <c r="R29" i="20"/>
  <c r="Q29" i="20"/>
  <c r="P29" i="20"/>
  <c r="N29" i="20"/>
  <c r="M29" i="20"/>
  <c r="L29" i="20"/>
  <c r="K29" i="20"/>
  <c r="J29" i="20"/>
  <c r="H29" i="20"/>
  <c r="G29" i="20"/>
  <c r="F29" i="20"/>
  <c r="E29" i="20"/>
  <c r="D29" i="20"/>
  <c r="C29" i="20"/>
  <c r="B29" i="20"/>
  <c r="S28" i="20"/>
  <c r="R28" i="20"/>
  <c r="Q28" i="20"/>
  <c r="P28" i="20"/>
  <c r="N28" i="20"/>
  <c r="M28" i="20"/>
  <c r="L28" i="20"/>
  <c r="K28" i="20"/>
  <c r="J28" i="20"/>
  <c r="H28" i="20"/>
  <c r="G28" i="20"/>
  <c r="F28" i="20"/>
  <c r="E28" i="20"/>
  <c r="D28" i="20"/>
  <c r="C28" i="20"/>
  <c r="B28" i="20"/>
  <c r="S27" i="20"/>
  <c r="R27" i="20"/>
  <c r="Q27" i="20"/>
  <c r="P27" i="20"/>
  <c r="N27" i="20"/>
  <c r="M27" i="20"/>
  <c r="L27" i="20"/>
  <c r="K27" i="20"/>
  <c r="J27" i="20"/>
  <c r="H27" i="20"/>
  <c r="G27" i="20"/>
  <c r="F27" i="20"/>
  <c r="E27" i="20"/>
  <c r="D27" i="20"/>
  <c r="C27" i="20"/>
  <c r="B27" i="20"/>
  <c r="S26" i="20"/>
  <c r="R26" i="20"/>
  <c r="Q26" i="20"/>
  <c r="P26" i="20"/>
  <c r="N26" i="20"/>
  <c r="M26" i="20"/>
  <c r="L26" i="20"/>
  <c r="K26" i="20"/>
  <c r="J26" i="20"/>
  <c r="H26" i="20"/>
  <c r="G26" i="20"/>
  <c r="F26" i="20"/>
  <c r="E26" i="20"/>
  <c r="D26" i="20"/>
  <c r="C26" i="20"/>
  <c r="B26" i="20"/>
  <c r="S25" i="20"/>
  <c r="R25" i="20"/>
  <c r="Q25" i="20"/>
  <c r="P25" i="20"/>
  <c r="N25" i="20"/>
  <c r="M25" i="20"/>
  <c r="L25" i="20"/>
  <c r="K25" i="20"/>
  <c r="J25" i="20"/>
  <c r="H25" i="20"/>
  <c r="G25" i="20"/>
  <c r="F25" i="20"/>
  <c r="E25" i="20"/>
  <c r="D25" i="20"/>
  <c r="C25" i="20"/>
  <c r="B25" i="20"/>
  <c r="S24" i="20"/>
  <c r="R24" i="20"/>
  <c r="Q24" i="20"/>
  <c r="P24" i="20"/>
  <c r="N24" i="20"/>
  <c r="M24" i="20"/>
  <c r="L24" i="20"/>
  <c r="K24" i="20"/>
  <c r="J24" i="20"/>
  <c r="H24" i="20"/>
  <c r="G24" i="20"/>
  <c r="F24" i="20"/>
  <c r="E24" i="20"/>
  <c r="D24" i="20"/>
  <c r="C24" i="20"/>
  <c r="B24" i="20"/>
  <c r="S23" i="20"/>
  <c r="R23" i="20"/>
  <c r="Q23" i="20"/>
  <c r="P23" i="20"/>
  <c r="N23" i="20"/>
  <c r="M23" i="20"/>
  <c r="L23" i="20"/>
  <c r="K23" i="20"/>
  <c r="J23" i="20"/>
  <c r="H23" i="20"/>
  <c r="G23" i="20"/>
  <c r="F23" i="20"/>
  <c r="E23" i="20"/>
  <c r="D23" i="20"/>
  <c r="C23" i="20"/>
  <c r="B23" i="20"/>
  <c r="S22" i="20"/>
  <c r="R22" i="20"/>
  <c r="Q22" i="20"/>
  <c r="P22" i="20"/>
  <c r="N22" i="20"/>
  <c r="M22" i="20"/>
  <c r="L22" i="20"/>
  <c r="K22" i="20"/>
  <c r="J22" i="20"/>
  <c r="H22" i="20"/>
  <c r="G22" i="20"/>
  <c r="F22" i="20"/>
  <c r="E22" i="20"/>
  <c r="D22" i="20"/>
  <c r="C22" i="20"/>
  <c r="B22" i="20"/>
  <c r="S21" i="20"/>
  <c r="R21" i="20"/>
  <c r="Q21" i="20"/>
  <c r="P21" i="20"/>
  <c r="N21" i="20"/>
  <c r="M21" i="20"/>
  <c r="L21" i="20"/>
  <c r="K21" i="20"/>
  <c r="J21" i="20"/>
  <c r="H21" i="20"/>
  <c r="G21" i="20"/>
  <c r="F21" i="20"/>
  <c r="E21" i="20"/>
  <c r="D21" i="20"/>
  <c r="C21" i="20"/>
  <c r="B21" i="20"/>
  <c r="S20" i="20"/>
  <c r="R20" i="20"/>
  <c r="Q20" i="20"/>
  <c r="P20" i="20"/>
  <c r="N20" i="20"/>
  <c r="M20" i="20"/>
  <c r="L20" i="20"/>
  <c r="K20" i="20"/>
  <c r="J20" i="20"/>
  <c r="H20" i="20"/>
  <c r="G20" i="20"/>
  <c r="F20" i="20"/>
  <c r="E20" i="20"/>
  <c r="D20" i="20"/>
  <c r="C20" i="20"/>
  <c r="B20" i="20"/>
  <c r="S19" i="20"/>
  <c r="R19" i="20"/>
  <c r="Q19" i="20"/>
  <c r="P19" i="20"/>
  <c r="N19" i="20"/>
  <c r="M19" i="20"/>
  <c r="L19" i="20"/>
  <c r="K19" i="20"/>
  <c r="J19" i="20"/>
  <c r="H19" i="20"/>
  <c r="G19" i="20"/>
  <c r="F19" i="20"/>
  <c r="E19" i="20"/>
  <c r="D19" i="20"/>
  <c r="C19" i="20"/>
  <c r="B19" i="20"/>
  <c r="S18" i="20"/>
  <c r="R18" i="20"/>
  <c r="Q18" i="20"/>
  <c r="P18" i="20"/>
  <c r="N18" i="20"/>
  <c r="M18" i="20"/>
  <c r="L18" i="20"/>
  <c r="K18" i="20"/>
  <c r="J18" i="20"/>
  <c r="H18" i="20"/>
  <c r="G18" i="20"/>
  <c r="F18" i="20"/>
  <c r="E18" i="20"/>
  <c r="D18" i="20"/>
  <c r="C18" i="20"/>
  <c r="B18" i="20"/>
  <c r="S17" i="20"/>
  <c r="R17" i="20"/>
  <c r="Q17" i="20"/>
  <c r="P17" i="20"/>
  <c r="N17" i="20"/>
  <c r="M17" i="20"/>
  <c r="L17" i="20"/>
  <c r="K17" i="20"/>
  <c r="J17" i="20"/>
  <c r="H17" i="20"/>
  <c r="G17" i="20"/>
  <c r="F17" i="20"/>
  <c r="E17" i="20"/>
  <c r="D17" i="20"/>
  <c r="C17" i="20"/>
  <c r="B17" i="20"/>
  <c r="S16" i="20"/>
  <c r="R16" i="20"/>
  <c r="Q16" i="20"/>
  <c r="P16" i="20"/>
  <c r="N16" i="20"/>
  <c r="M16" i="20"/>
  <c r="L16" i="20"/>
  <c r="K16" i="20"/>
  <c r="J16" i="20"/>
  <c r="H16" i="20"/>
  <c r="G16" i="20"/>
  <c r="F16" i="20"/>
  <c r="E16" i="20"/>
  <c r="D16" i="20"/>
  <c r="C16" i="20"/>
  <c r="B16" i="20"/>
  <c r="S15" i="20"/>
  <c r="R15" i="20"/>
  <c r="Q15" i="20"/>
  <c r="P15" i="20"/>
  <c r="N15" i="20"/>
  <c r="M15" i="20"/>
  <c r="L15" i="20"/>
  <c r="K15" i="20"/>
  <c r="J15" i="20"/>
  <c r="H15" i="20"/>
  <c r="G15" i="20"/>
  <c r="F15" i="20"/>
  <c r="E15" i="20"/>
  <c r="D15" i="20"/>
  <c r="C15" i="20"/>
  <c r="B15" i="20"/>
  <c r="S14" i="20"/>
  <c r="R14" i="20"/>
  <c r="Q14" i="20"/>
  <c r="P14" i="20"/>
  <c r="N14" i="20"/>
  <c r="M14" i="20"/>
  <c r="L14" i="20"/>
  <c r="K14" i="20"/>
  <c r="J14" i="20"/>
  <c r="H14" i="20"/>
  <c r="G14" i="20"/>
  <c r="F14" i="20"/>
  <c r="E14" i="20"/>
  <c r="D14" i="20"/>
  <c r="C14" i="20"/>
  <c r="B14" i="20"/>
  <c r="S13" i="20"/>
  <c r="R13" i="20"/>
  <c r="Q13" i="20"/>
  <c r="P13" i="20"/>
  <c r="N13" i="20"/>
  <c r="M13" i="20"/>
  <c r="L13" i="20"/>
  <c r="K13" i="20"/>
  <c r="J13" i="20"/>
  <c r="H13" i="20"/>
  <c r="G13" i="20"/>
  <c r="F13" i="20"/>
  <c r="E13" i="20"/>
  <c r="D13" i="20"/>
  <c r="C13" i="20"/>
  <c r="B13" i="20"/>
  <c r="S12" i="20"/>
  <c r="R12" i="20"/>
  <c r="Q12" i="20"/>
  <c r="P12" i="20"/>
  <c r="N12" i="20"/>
  <c r="M12" i="20"/>
  <c r="L12" i="20"/>
  <c r="K12" i="20"/>
  <c r="J12" i="20"/>
  <c r="H12" i="20"/>
  <c r="G12" i="20"/>
  <c r="F12" i="20"/>
  <c r="E12" i="20"/>
  <c r="D12" i="20"/>
  <c r="C12" i="20"/>
  <c r="B12" i="20"/>
  <c r="S11" i="20"/>
  <c r="R11" i="20"/>
  <c r="Q11" i="20"/>
  <c r="P11" i="20"/>
  <c r="N11" i="20"/>
  <c r="M11" i="20"/>
  <c r="L11" i="20"/>
  <c r="K11" i="20"/>
  <c r="J11" i="20"/>
  <c r="H11" i="20"/>
  <c r="G11" i="20"/>
  <c r="F11" i="20"/>
  <c r="E11" i="20"/>
  <c r="D11" i="20"/>
  <c r="C11" i="20"/>
  <c r="B11" i="20"/>
  <c r="S10" i="20"/>
  <c r="R10" i="20"/>
  <c r="Q10" i="20"/>
  <c r="P10" i="20"/>
  <c r="N10" i="20"/>
  <c r="M10" i="20"/>
  <c r="L10" i="20"/>
  <c r="K10" i="20"/>
  <c r="J10" i="20"/>
  <c r="H10" i="20"/>
  <c r="G10" i="20"/>
  <c r="F10" i="20"/>
  <c r="E10" i="20"/>
  <c r="D10" i="20"/>
  <c r="C10" i="20"/>
  <c r="B10" i="20"/>
  <c r="S9" i="20"/>
  <c r="R9" i="20"/>
  <c r="Q9" i="20"/>
  <c r="P9" i="20"/>
  <c r="N9" i="20"/>
  <c r="M9" i="20"/>
  <c r="L9" i="20"/>
  <c r="K9" i="20"/>
  <c r="J9" i="20"/>
  <c r="H9" i="20"/>
  <c r="G9" i="20"/>
  <c r="F9" i="20"/>
  <c r="E9" i="20"/>
  <c r="D9" i="20"/>
  <c r="C9" i="20"/>
  <c r="B9" i="20"/>
  <c r="S8" i="20"/>
  <c r="R8" i="20"/>
  <c r="Q8" i="20"/>
  <c r="P8" i="20"/>
  <c r="N8" i="20"/>
  <c r="M8" i="20"/>
  <c r="L8" i="20"/>
  <c r="K8" i="20"/>
  <c r="J8" i="20"/>
  <c r="H8" i="20"/>
  <c r="G8" i="20"/>
  <c r="F8" i="20"/>
  <c r="E8" i="20"/>
  <c r="D8" i="20"/>
  <c r="C8" i="20"/>
  <c r="B8" i="20"/>
  <c r="S7" i="20"/>
  <c r="R7" i="20"/>
  <c r="Q7" i="20"/>
  <c r="P7" i="20"/>
  <c r="N7" i="20"/>
  <c r="M7" i="20"/>
  <c r="L7" i="20"/>
  <c r="K7" i="20"/>
  <c r="J7" i="20"/>
  <c r="H7" i="20"/>
  <c r="G7" i="20"/>
  <c r="F7" i="20"/>
  <c r="E7" i="20"/>
  <c r="D7" i="20"/>
  <c r="C7" i="20"/>
  <c r="B7" i="20"/>
  <c r="S6" i="20"/>
  <c r="R6" i="20"/>
  <c r="Q6" i="20"/>
  <c r="P6" i="20"/>
  <c r="N6" i="20"/>
  <c r="M6" i="20"/>
  <c r="L6" i="20"/>
  <c r="K6" i="20"/>
  <c r="J6" i="20"/>
  <c r="H6" i="20"/>
  <c r="G6" i="20"/>
  <c r="F6" i="20"/>
  <c r="E6" i="20"/>
  <c r="D6" i="20"/>
  <c r="C6" i="20"/>
  <c r="B6" i="20"/>
  <c r="S5" i="20"/>
  <c r="R5" i="20"/>
  <c r="Q5" i="20"/>
  <c r="P5" i="20"/>
  <c r="N5" i="20"/>
  <c r="M5" i="20"/>
  <c r="L5" i="20"/>
  <c r="K5" i="20"/>
  <c r="J5" i="20"/>
  <c r="H5" i="20"/>
  <c r="G5" i="20"/>
  <c r="F5" i="20"/>
  <c r="E5" i="20"/>
  <c r="D5" i="20"/>
  <c r="C5" i="20"/>
  <c r="B5" i="20"/>
  <c r="S4" i="20"/>
  <c r="R4" i="20"/>
  <c r="Q4" i="20"/>
  <c r="P4" i="20"/>
  <c r="N4" i="20"/>
  <c r="M4" i="20"/>
  <c r="L4" i="20"/>
  <c r="K4" i="20"/>
  <c r="J4" i="20"/>
  <c r="H4" i="20"/>
  <c r="G4" i="20"/>
  <c r="F4" i="20"/>
  <c r="E4" i="20"/>
  <c r="D4" i="20"/>
  <c r="C4" i="20"/>
  <c r="B4" i="20"/>
  <c r="S3" i="20"/>
  <c r="R3" i="20"/>
  <c r="Q3" i="20"/>
  <c r="P3" i="20"/>
  <c r="N3" i="20"/>
  <c r="M3" i="20"/>
  <c r="L3" i="20"/>
  <c r="K3" i="20"/>
  <c r="J3" i="20"/>
  <c r="H3" i="20"/>
  <c r="G3" i="20"/>
  <c r="F3" i="20"/>
  <c r="E3" i="20"/>
  <c r="D3" i="20"/>
  <c r="C3" i="20"/>
  <c r="B3" i="20"/>
  <c r="S2" i="20"/>
  <c r="R2" i="20"/>
  <c r="Q2" i="20"/>
  <c r="P2" i="20"/>
  <c r="N2" i="20"/>
  <c r="M2" i="20"/>
  <c r="L2" i="20"/>
  <c r="K2" i="20"/>
  <c r="J2" i="20"/>
  <c r="H2" i="20"/>
  <c r="G2" i="20"/>
  <c r="F2" i="20"/>
  <c r="E2" i="20"/>
  <c r="D2" i="20"/>
  <c r="C2" i="20"/>
  <c r="B2" i="20"/>
  <c r="I90" i="14"/>
  <c r="I91" i="14"/>
  <c r="I92" i="14"/>
  <c r="I93" i="14"/>
  <c r="I94" i="14"/>
  <c r="I95" i="14"/>
  <c r="I96" i="14"/>
  <c r="I97" i="14"/>
  <c r="I98" i="14"/>
  <c r="I99" i="14"/>
  <c r="I100" i="14"/>
  <c r="N3" i="14"/>
  <c r="N4" i="14"/>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83" i="14"/>
  <c r="N84" i="14"/>
  <c r="N85" i="14"/>
  <c r="N86" i="14"/>
  <c r="N87" i="14"/>
  <c r="N88" i="14"/>
  <c r="N89" i="14"/>
  <c r="N90" i="14"/>
  <c r="N91" i="14"/>
  <c r="N92" i="14"/>
  <c r="N93" i="14"/>
  <c r="N94" i="14"/>
  <c r="N95" i="14"/>
  <c r="N96" i="14"/>
  <c r="N97" i="14"/>
  <c r="N98" i="14"/>
  <c r="N99" i="14"/>
  <c r="N100" i="14"/>
  <c r="N2" i="14"/>
  <c r="L3" i="14"/>
  <c r="L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2" i="14"/>
  <c r="M3" i="14"/>
  <c r="M4" i="14"/>
  <c r="M5" i="14"/>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2" i="14"/>
  <c r="J100" i="14"/>
  <c r="J3" i="14"/>
  <c r="J4" i="14"/>
  <c r="J5" i="14"/>
  <c r="J6" i="14"/>
  <c r="J7" i="14"/>
  <c r="J8" i="14"/>
  <c r="J9" i="14"/>
  <c r="J10" i="14"/>
  <c r="J11" i="14"/>
  <c r="J12" i="14"/>
  <c r="J13" i="14"/>
  <c r="J14" i="14"/>
  <c r="J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57" i="14"/>
  <c r="J58" i="14"/>
  <c r="J59" i="14"/>
  <c r="J60" i="14"/>
  <c r="J61" i="14"/>
  <c r="J62" i="14"/>
  <c r="J63" i="14"/>
  <c r="J64" i="14"/>
  <c r="J65" i="14"/>
  <c r="J66" i="14"/>
  <c r="J67" i="14"/>
  <c r="J68" i="14"/>
  <c r="J69" i="14"/>
  <c r="J70" i="14"/>
  <c r="J71" i="14"/>
  <c r="J72" i="14"/>
  <c r="J73" i="14"/>
  <c r="J74" i="14"/>
  <c r="J75" i="14"/>
  <c r="J76" i="14"/>
  <c r="J77" i="14"/>
  <c r="J78" i="14"/>
  <c r="J79" i="14"/>
  <c r="J80" i="14"/>
  <c r="J81" i="14"/>
  <c r="J82" i="14"/>
  <c r="J83" i="14"/>
  <c r="J84" i="14"/>
  <c r="J85" i="14"/>
  <c r="J86" i="14"/>
  <c r="J87" i="14"/>
  <c r="J88" i="14"/>
  <c r="J89" i="14"/>
  <c r="J90" i="14"/>
  <c r="J91" i="14"/>
  <c r="J92" i="14"/>
  <c r="J93" i="14"/>
  <c r="J94" i="14"/>
  <c r="J95" i="14"/>
  <c r="J96" i="14"/>
  <c r="J97" i="14"/>
  <c r="J98" i="14"/>
  <c r="J99" i="14"/>
  <c r="J2" i="14"/>
  <c r="B61" i="14"/>
  <c r="C61" i="14"/>
  <c r="D61" i="14"/>
  <c r="E61" i="14"/>
  <c r="F61" i="14"/>
  <c r="G61" i="14"/>
  <c r="H61" i="14"/>
  <c r="P61" i="14"/>
  <c r="Q61" i="14"/>
  <c r="R61" i="14"/>
  <c r="S61" i="14"/>
  <c r="B62" i="14"/>
  <c r="C62" i="14"/>
  <c r="D62" i="14"/>
  <c r="E62" i="14"/>
  <c r="F62" i="14"/>
  <c r="G62" i="14"/>
  <c r="H62" i="14"/>
  <c r="P62" i="14"/>
  <c r="Q62" i="14"/>
  <c r="R62" i="14"/>
  <c r="S62" i="14"/>
  <c r="B63" i="14"/>
  <c r="C63" i="14"/>
  <c r="D63" i="14"/>
  <c r="E63" i="14"/>
  <c r="F63" i="14"/>
  <c r="G63" i="14"/>
  <c r="H63" i="14"/>
  <c r="P63" i="14"/>
  <c r="Q63" i="14"/>
  <c r="R63" i="14"/>
  <c r="S63" i="14"/>
  <c r="B64" i="14"/>
  <c r="C64" i="14"/>
  <c r="D64" i="14"/>
  <c r="E64" i="14"/>
  <c r="F64" i="14"/>
  <c r="G64" i="14"/>
  <c r="H64" i="14"/>
  <c r="P64" i="14"/>
  <c r="Q64" i="14"/>
  <c r="R64" i="14"/>
  <c r="S64" i="14"/>
  <c r="B65" i="14"/>
  <c r="C65" i="14"/>
  <c r="D65" i="14"/>
  <c r="E65" i="14"/>
  <c r="F65" i="14"/>
  <c r="G65" i="14"/>
  <c r="H65" i="14"/>
  <c r="P65" i="14"/>
  <c r="Q65" i="14"/>
  <c r="R65" i="14"/>
  <c r="S65" i="14"/>
  <c r="B66" i="14"/>
  <c r="C66" i="14"/>
  <c r="D66" i="14"/>
  <c r="E66" i="14"/>
  <c r="F66" i="14"/>
  <c r="G66" i="14"/>
  <c r="H66" i="14"/>
  <c r="P66" i="14"/>
  <c r="Q66" i="14"/>
  <c r="R66" i="14"/>
  <c r="S66" i="14"/>
  <c r="B67" i="14"/>
  <c r="C67" i="14"/>
  <c r="D67" i="14"/>
  <c r="E67" i="14"/>
  <c r="F67" i="14"/>
  <c r="G67" i="14"/>
  <c r="H67" i="14"/>
  <c r="P67" i="14"/>
  <c r="Q67" i="14"/>
  <c r="R67" i="14"/>
  <c r="S67" i="14"/>
  <c r="B68" i="14"/>
  <c r="C68" i="14"/>
  <c r="D68" i="14"/>
  <c r="E68" i="14"/>
  <c r="F68" i="14"/>
  <c r="G68" i="14"/>
  <c r="H68" i="14"/>
  <c r="P68" i="14"/>
  <c r="Q68" i="14"/>
  <c r="R68" i="14"/>
  <c r="S68" i="14"/>
  <c r="B69" i="14"/>
  <c r="C69" i="14"/>
  <c r="D69" i="14"/>
  <c r="E69" i="14"/>
  <c r="F69" i="14"/>
  <c r="G69" i="14"/>
  <c r="H69" i="14"/>
  <c r="P69" i="14"/>
  <c r="Q69" i="14"/>
  <c r="R69" i="14"/>
  <c r="S69" i="14"/>
  <c r="B70" i="14"/>
  <c r="C70" i="14"/>
  <c r="D70" i="14"/>
  <c r="E70" i="14"/>
  <c r="F70" i="14"/>
  <c r="G70" i="14"/>
  <c r="H70" i="14"/>
  <c r="P70" i="14"/>
  <c r="Q70" i="14"/>
  <c r="R70" i="14"/>
  <c r="S70" i="14"/>
  <c r="B71" i="14"/>
  <c r="C71" i="14"/>
  <c r="D71" i="14"/>
  <c r="E71" i="14"/>
  <c r="F71" i="14"/>
  <c r="G71" i="14"/>
  <c r="H71" i="14"/>
  <c r="P71" i="14"/>
  <c r="Q71" i="14"/>
  <c r="R71" i="14"/>
  <c r="S71" i="14"/>
  <c r="B72" i="14"/>
  <c r="C72" i="14"/>
  <c r="D72" i="14"/>
  <c r="E72" i="14"/>
  <c r="F72" i="14"/>
  <c r="G72" i="14"/>
  <c r="H72" i="14"/>
  <c r="P72" i="14"/>
  <c r="Q72" i="14"/>
  <c r="R72" i="14"/>
  <c r="S72" i="14"/>
  <c r="B73" i="14"/>
  <c r="C73" i="14"/>
  <c r="D73" i="14"/>
  <c r="E73" i="14"/>
  <c r="F73" i="14"/>
  <c r="G73" i="14"/>
  <c r="H73" i="14"/>
  <c r="P73" i="14"/>
  <c r="Q73" i="14"/>
  <c r="R73" i="14"/>
  <c r="S73" i="14"/>
  <c r="B74" i="14"/>
  <c r="C74" i="14"/>
  <c r="D74" i="14"/>
  <c r="E74" i="14"/>
  <c r="F74" i="14"/>
  <c r="G74" i="14"/>
  <c r="H74" i="14"/>
  <c r="P74" i="14"/>
  <c r="Q74" i="14"/>
  <c r="R74" i="14"/>
  <c r="S74" i="14"/>
  <c r="B75" i="14"/>
  <c r="C75" i="14"/>
  <c r="D75" i="14"/>
  <c r="E75" i="14"/>
  <c r="F75" i="14"/>
  <c r="G75" i="14"/>
  <c r="H75" i="14"/>
  <c r="P75" i="14"/>
  <c r="Q75" i="14"/>
  <c r="R75" i="14"/>
  <c r="S75" i="14"/>
  <c r="B76" i="14"/>
  <c r="C76" i="14"/>
  <c r="D76" i="14"/>
  <c r="E76" i="14"/>
  <c r="F76" i="14"/>
  <c r="G76" i="14"/>
  <c r="H76" i="14"/>
  <c r="P76" i="14"/>
  <c r="Q76" i="14"/>
  <c r="R76" i="14"/>
  <c r="S76" i="14"/>
  <c r="B77" i="14"/>
  <c r="C77" i="14"/>
  <c r="D77" i="14"/>
  <c r="E77" i="14"/>
  <c r="F77" i="14"/>
  <c r="G77" i="14"/>
  <c r="H77" i="14"/>
  <c r="P77" i="14"/>
  <c r="Q77" i="14"/>
  <c r="R77" i="14"/>
  <c r="S77" i="14"/>
  <c r="B78" i="14"/>
  <c r="C78" i="14"/>
  <c r="D78" i="14"/>
  <c r="E78" i="14"/>
  <c r="F78" i="14"/>
  <c r="G78" i="14"/>
  <c r="H78" i="14"/>
  <c r="P78" i="14"/>
  <c r="Q78" i="14"/>
  <c r="R78" i="14"/>
  <c r="S78" i="14"/>
  <c r="B79" i="14"/>
  <c r="C79" i="14"/>
  <c r="D79" i="14"/>
  <c r="E79" i="14"/>
  <c r="F79" i="14"/>
  <c r="G79" i="14"/>
  <c r="H79" i="14"/>
  <c r="P79" i="14"/>
  <c r="Q79" i="14"/>
  <c r="R79" i="14"/>
  <c r="S79" i="14"/>
  <c r="B80" i="14"/>
  <c r="C80" i="14"/>
  <c r="D80" i="14"/>
  <c r="E80" i="14"/>
  <c r="F80" i="14"/>
  <c r="G80" i="14"/>
  <c r="H80" i="14"/>
  <c r="P80" i="14"/>
  <c r="Q80" i="14"/>
  <c r="R80" i="14"/>
  <c r="S80" i="14"/>
  <c r="B81" i="14"/>
  <c r="C81" i="14"/>
  <c r="D81" i="14"/>
  <c r="E81" i="14"/>
  <c r="F81" i="14"/>
  <c r="G81" i="14"/>
  <c r="H81" i="14"/>
  <c r="P81" i="14"/>
  <c r="Q81" i="14"/>
  <c r="R81" i="14"/>
  <c r="S81" i="14"/>
  <c r="B82" i="14"/>
  <c r="C82" i="14"/>
  <c r="D82" i="14"/>
  <c r="E82" i="14"/>
  <c r="F82" i="14"/>
  <c r="G82" i="14"/>
  <c r="H82" i="14"/>
  <c r="P82" i="14"/>
  <c r="Q82" i="14"/>
  <c r="R82" i="14"/>
  <c r="S82" i="14"/>
  <c r="B83" i="14"/>
  <c r="C83" i="14"/>
  <c r="D83" i="14"/>
  <c r="E83" i="14"/>
  <c r="F83" i="14"/>
  <c r="G83" i="14"/>
  <c r="H83" i="14"/>
  <c r="P83" i="14"/>
  <c r="Q83" i="14"/>
  <c r="R83" i="14"/>
  <c r="S83" i="14"/>
  <c r="B84" i="14"/>
  <c r="C84" i="14"/>
  <c r="D84" i="14"/>
  <c r="E84" i="14"/>
  <c r="F84" i="14"/>
  <c r="G84" i="14"/>
  <c r="H84" i="14"/>
  <c r="P84" i="14"/>
  <c r="Q84" i="14"/>
  <c r="R84" i="14"/>
  <c r="S84" i="14"/>
  <c r="B85" i="14"/>
  <c r="C85" i="14"/>
  <c r="D85" i="14"/>
  <c r="E85" i="14"/>
  <c r="F85" i="14"/>
  <c r="G85" i="14"/>
  <c r="H85" i="14"/>
  <c r="P85" i="14"/>
  <c r="Q85" i="14"/>
  <c r="R85" i="14"/>
  <c r="S85" i="14"/>
  <c r="B86" i="14"/>
  <c r="C86" i="14"/>
  <c r="D86" i="14"/>
  <c r="E86" i="14"/>
  <c r="F86" i="14"/>
  <c r="G86" i="14"/>
  <c r="H86" i="14"/>
  <c r="P86" i="14"/>
  <c r="Q86" i="14"/>
  <c r="R86" i="14"/>
  <c r="S86" i="14"/>
  <c r="B87" i="14"/>
  <c r="C87" i="14"/>
  <c r="D87" i="14"/>
  <c r="E87" i="14"/>
  <c r="F87" i="14"/>
  <c r="G87" i="14"/>
  <c r="H87" i="14"/>
  <c r="P87" i="14"/>
  <c r="Q87" i="14"/>
  <c r="R87" i="14"/>
  <c r="S87" i="14"/>
  <c r="B88" i="14"/>
  <c r="C88" i="14"/>
  <c r="D88" i="14"/>
  <c r="E88" i="14"/>
  <c r="F88" i="14"/>
  <c r="G88" i="14"/>
  <c r="H88" i="14"/>
  <c r="P88" i="14"/>
  <c r="Q88" i="14"/>
  <c r="R88" i="14"/>
  <c r="S88" i="14"/>
  <c r="B89" i="14"/>
  <c r="C89" i="14"/>
  <c r="D89" i="14"/>
  <c r="E89" i="14"/>
  <c r="F89" i="14"/>
  <c r="G89" i="14"/>
  <c r="H89" i="14"/>
  <c r="P89" i="14"/>
  <c r="Q89" i="14"/>
  <c r="R89" i="14"/>
  <c r="S89" i="14"/>
  <c r="B90" i="14"/>
  <c r="C90" i="14"/>
  <c r="D90" i="14"/>
  <c r="E90" i="14"/>
  <c r="F90" i="14"/>
  <c r="G90" i="14"/>
  <c r="H90" i="14"/>
  <c r="P90" i="14"/>
  <c r="Q90" i="14"/>
  <c r="R90" i="14"/>
  <c r="S90" i="14"/>
  <c r="B91" i="14"/>
  <c r="C91" i="14"/>
  <c r="D91" i="14"/>
  <c r="E91" i="14"/>
  <c r="F91" i="14"/>
  <c r="G91" i="14"/>
  <c r="H91" i="14"/>
  <c r="P91" i="14"/>
  <c r="Q91" i="14"/>
  <c r="R91" i="14"/>
  <c r="S91" i="14"/>
  <c r="B92" i="14"/>
  <c r="C92" i="14"/>
  <c r="D92" i="14"/>
  <c r="E92" i="14"/>
  <c r="F92" i="14"/>
  <c r="G92" i="14"/>
  <c r="H92" i="14"/>
  <c r="P92" i="14"/>
  <c r="Q92" i="14"/>
  <c r="R92" i="14"/>
  <c r="S92" i="14"/>
  <c r="B93" i="14"/>
  <c r="C93" i="14"/>
  <c r="D93" i="14"/>
  <c r="E93" i="14"/>
  <c r="F93" i="14"/>
  <c r="G93" i="14"/>
  <c r="H93" i="14"/>
  <c r="P93" i="14"/>
  <c r="Q93" i="14"/>
  <c r="R93" i="14"/>
  <c r="S93" i="14"/>
  <c r="B94" i="14"/>
  <c r="C94" i="14"/>
  <c r="D94" i="14"/>
  <c r="E94" i="14"/>
  <c r="F94" i="14"/>
  <c r="G94" i="14"/>
  <c r="H94" i="14"/>
  <c r="P94" i="14"/>
  <c r="Q94" i="14"/>
  <c r="R94" i="14"/>
  <c r="S94" i="14"/>
  <c r="B95" i="14"/>
  <c r="C95" i="14"/>
  <c r="D95" i="14"/>
  <c r="E95" i="14"/>
  <c r="F95" i="14"/>
  <c r="G95" i="14"/>
  <c r="H95" i="14"/>
  <c r="P95" i="14"/>
  <c r="Q95" i="14"/>
  <c r="R95" i="14"/>
  <c r="S95" i="14"/>
  <c r="B96" i="14"/>
  <c r="C96" i="14"/>
  <c r="D96" i="14"/>
  <c r="E96" i="14"/>
  <c r="F96" i="14"/>
  <c r="G96" i="14"/>
  <c r="H96" i="14"/>
  <c r="P96" i="14"/>
  <c r="Q96" i="14"/>
  <c r="R96" i="14"/>
  <c r="S96" i="14"/>
  <c r="B97" i="14"/>
  <c r="C97" i="14"/>
  <c r="D97" i="14"/>
  <c r="E97" i="14"/>
  <c r="F97" i="14"/>
  <c r="G97" i="14"/>
  <c r="H97" i="14"/>
  <c r="P97" i="14"/>
  <c r="Q97" i="14"/>
  <c r="R97" i="14"/>
  <c r="S97" i="14"/>
  <c r="B98" i="14"/>
  <c r="C98" i="14"/>
  <c r="D98" i="14"/>
  <c r="E98" i="14"/>
  <c r="F98" i="14"/>
  <c r="G98" i="14"/>
  <c r="H98" i="14"/>
  <c r="P98" i="14"/>
  <c r="Q98" i="14"/>
  <c r="R98" i="14"/>
  <c r="S98" i="14"/>
  <c r="B99" i="14"/>
  <c r="C99" i="14"/>
  <c r="D99" i="14"/>
  <c r="E99" i="14"/>
  <c r="F99" i="14"/>
  <c r="G99" i="14"/>
  <c r="H99" i="14"/>
  <c r="P99" i="14"/>
  <c r="Q99" i="14"/>
  <c r="R99" i="14"/>
  <c r="S99" i="14"/>
  <c r="B100" i="14"/>
  <c r="C100" i="14"/>
  <c r="D100" i="14"/>
  <c r="E100" i="14"/>
  <c r="F100" i="14"/>
  <c r="G100" i="14"/>
  <c r="H100" i="14"/>
  <c r="P100" i="14"/>
  <c r="Q100" i="14"/>
  <c r="R100" i="14"/>
  <c r="S100" i="14"/>
  <c r="B10" i="14"/>
  <c r="C10" i="14"/>
  <c r="D10" i="14"/>
  <c r="E10" i="14"/>
  <c r="F10" i="14"/>
  <c r="G10" i="14"/>
  <c r="H10" i="14"/>
  <c r="P10" i="14"/>
  <c r="Q10" i="14"/>
  <c r="R10" i="14"/>
  <c r="S10" i="14"/>
  <c r="B11" i="14"/>
  <c r="C11" i="14"/>
  <c r="D11" i="14"/>
  <c r="E11" i="14"/>
  <c r="F11" i="14"/>
  <c r="G11" i="14"/>
  <c r="H11" i="14"/>
  <c r="P11" i="14"/>
  <c r="Q11" i="14"/>
  <c r="R11" i="14"/>
  <c r="S11" i="14"/>
  <c r="B12" i="14"/>
  <c r="C12" i="14"/>
  <c r="D12" i="14"/>
  <c r="E12" i="14"/>
  <c r="F12" i="14"/>
  <c r="G12" i="14"/>
  <c r="H12" i="14"/>
  <c r="P12" i="14"/>
  <c r="Q12" i="14"/>
  <c r="R12" i="14"/>
  <c r="S12" i="14"/>
  <c r="B13" i="14"/>
  <c r="C13" i="14"/>
  <c r="D13" i="14"/>
  <c r="E13" i="14"/>
  <c r="F13" i="14"/>
  <c r="G13" i="14"/>
  <c r="H13" i="14"/>
  <c r="P13" i="14"/>
  <c r="Q13" i="14"/>
  <c r="R13" i="14"/>
  <c r="S13" i="14"/>
  <c r="B14" i="14"/>
  <c r="C14" i="14"/>
  <c r="D14" i="14"/>
  <c r="E14" i="14"/>
  <c r="F14" i="14"/>
  <c r="G14" i="14"/>
  <c r="H14" i="14"/>
  <c r="P14" i="14"/>
  <c r="Q14" i="14"/>
  <c r="R14" i="14"/>
  <c r="S14" i="14"/>
  <c r="B15" i="14"/>
  <c r="C15" i="14"/>
  <c r="D15" i="14"/>
  <c r="E15" i="14"/>
  <c r="F15" i="14"/>
  <c r="G15" i="14"/>
  <c r="H15" i="14"/>
  <c r="P15" i="14"/>
  <c r="Q15" i="14"/>
  <c r="R15" i="14"/>
  <c r="S15" i="14"/>
  <c r="B16" i="14"/>
  <c r="C16" i="14"/>
  <c r="D16" i="14"/>
  <c r="E16" i="14"/>
  <c r="F16" i="14"/>
  <c r="G16" i="14"/>
  <c r="H16" i="14"/>
  <c r="P16" i="14"/>
  <c r="Q16" i="14"/>
  <c r="R16" i="14"/>
  <c r="S16" i="14"/>
  <c r="B17" i="14"/>
  <c r="C17" i="14"/>
  <c r="D17" i="14"/>
  <c r="E17" i="14"/>
  <c r="F17" i="14"/>
  <c r="G17" i="14"/>
  <c r="H17" i="14"/>
  <c r="P17" i="14"/>
  <c r="Q17" i="14"/>
  <c r="R17" i="14"/>
  <c r="S17" i="14"/>
  <c r="B18" i="14"/>
  <c r="C18" i="14"/>
  <c r="D18" i="14"/>
  <c r="E18" i="14"/>
  <c r="F18" i="14"/>
  <c r="G18" i="14"/>
  <c r="H18" i="14"/>
  <c r="P18" i="14"/>
  <c r="Q18" i="14"/>
  <c r="R18" i="14"/>
  <c r="S18" i="14"/>
  <c r="B19" i="14"/>
  <c r="C19" i="14"/>
  <c r="D19" i="14"/>
  <c r="E19" i="14"/>
  <c r="F19" i="14"/>
  <c r="G19" i="14"/>
  <c r="H19" i="14"/>
  <c r="P19" i="14"/>
  <c r="Q19" i="14"/>
  <c r="R19" i="14"/>
  <c r="S19" i="14"/>
  <c r="B20" i="14"/>
  <c r="C20" i="14"/>
  <c r="D20" i="14"/>
  <c r="E20" i="14"/>
  <c r="F20" i="14"/>
  <c r="G20" i="14"/>
  <c r="H20" i="14"/>
  <c r="P20" i="14"/>
  <c r="Q20" i="14"/>
  <c r="R20" i="14"/>
  <c r="S20" i="14"/>
  <c r="B21" i="14"/>
  <c r="C21" i="14"/>
  <c r="D21" i="14"/>
  <c r="E21" i="14"/>
  <c r="F21" i="14"/>
  <c r="G21" i="14"/>
  <c r="H21" i="14"/>
  <c r="P21" i="14"/>
  <c r="Q21" i="14"/>
  <c r="R21" i="14"/>
  <c r="S21" i="14"/>
  <c r="B22" i="14"/>
  <c r="C22" i="14"/>
  <c r="D22" i="14"/>
  <c r="E22" i="14"/>
  <c r="F22" i="14"/>
  <c r="G22" i="14"/>
  <c r="H22" i="14"/>
  <c r="P22" i="14"/>
  <c r="Q22" i="14"/>
  <c r="R22" i="14"/>
  <c r="S22" i="14"/>
  <c r="B23" i="14"/>
  <c r="C23" i="14"/>
  <c r="D23" i="14"/>
  <c r="E23" i="14"/>
  <c r="F23" i="14"/>
  <c r="G23" i="14"/>
  <c r="H23" i="14"/>
  <c r="P23" i="14"/>
  <c r="Q23" i="14"/>
  <c r="R23" i="14"/>
  <c r="S23" i="14"/>
  <c r="B24" i="14"/>
  <c r="C24" i="14"/>
  <c r="D24" i="14"/>
  <c r="E24" i="14"/>
  <c r="F24" i="14"/>
  <c r="G24" i="14"/>
  <c r="H24" i="14"/>
  <c r="P24" i="14"/>
  <c r="Q24" i="14"/>
  <c r="R24" i="14"/>
  <c r="S24" i="14"/>
  <c r="B25" i="14"/>
  <c r="C25" i="14"/>
  <c r="D25" i="14"/>
  <c r="E25" i="14"/>
  <c r="F25" i="14"/>
  <c r="G25" i="14"/>
  <c r="H25" i="14"/>
  <c r="P25" i="14"/>
  <c r="Q25" i="14"/>
  <c r="R25" i="14"/>
  <c r="S25" i="14"/>
  <c r="B26" i="14"/>
  <c r="C26" i="14"/>
  <c r="D26" i="14"/>
  <c r="E26" i="14"/>
  <c r="F26" i="14"/>
  <c r="G26" i="14"/>
  <c r="H26" i="14"/>
  <c r="P26" i="14"/>
  <c r="Q26" i="14"/>
  <c r="R26" i="14"/>
  <c r="S26" i="14"/>
  <c r="B27" i="14"/>
  <c r="C27" i="14"/>
  <c r="D27" i="14"/>
  <c r="E27" i="14"/>
  <c r="F27" i="14"/>
  <c r="G27" i="14"/>
  <c r="H27" i="14"/>
  <c r="P27" i="14"/>
  <c r="Q27" i="14"/>
  <c r="R27" i="14"/>
  <c r="S27" i="14"/>
  <c r="B28" i="14"/>
  <c r="C28" i="14"/>
  <c r="D28" i="14"/>
  <c r="E28" i="14"/>
  <c r="F28" i="14"/>
  <c r="G28" i="14"/>
  <c r="H28" i="14"/>
  <c r="P28" i="14"/>
  <c r="Q28" i="14"/>
  <c r="R28" i="14"/>
  <c r="S28" i="14"/>
  <c r="B29" i="14"/>
  <c r="C29" i="14"/>
  <c r="D29" i="14"/>
  <c r="E29" i="14"/>
  <c r="F29" i="14"/>
  <c r="G29" i="14"/>
  <c r="H29" i="14"/>
  <c r="P29" i="14"/>
  <c r="Q29" i="14"/>
  <c r="R29" i="14"/>
  <c r="S29" i="14"/>
  <c r="B30" i="14"/>
  <c r="C30" i="14"/>
  <c r="D30" i="14"/>
  <c r="E30" i="14"/>
  <c r="F30" i="14"/>
  <c r="G30" i="14"/>
  <c r="H30" i="14"/>
  <c r="P30" i="14"/>
  <c r="Q30" i="14"/>
  <c r="R30" i="14"/>
  <c r="S30" i="14"/>
  <c r="B31" i="14"/>
  <c r="C31" i="14"/>
  <c r="D31" i="14"/>
  <c r="E31" i="14"/>
  <c r="F31" i="14"/>
  <c r="G31" i="14"/>
  <c r="H31" i="14"/>
  <c r="P31" i="14"/>
  <c r="Q31" i="14"/>
  <c r="R31" i="14"/>
  <c r="S31" i="14"/>
  <c r="B32" i="14"/>
  <c r="C32" i="14"/>
  <c r="D32" i="14"/>
  <c r="E32" i="14"/>
  <c r="F32" i="14"/>
  <c r="G32" i="14"/>
  <c r="H32" i="14"/>
  <c r="P32" i="14"/>
  <c r="Q32" i="14"/>
  <c r="R32" i="14"/>
  <c r="S32" i="14"/>
  <c r="B33" i="14"/>
  <c r="C33" i="14"/>
  <c r="D33" i="14"/>
  <c r="E33" i="14"/>
  <c r="F33" i="14"/>
  <c r="G33" i="14"/>
  <c r="H33" i="14"/>
  <c r="P33" i="14"/>
  <c r="Q33" i="14"/>
  <c r="R33" i="14"/>
  <c r="S33" i="14"/>
  <c r="B34" i="14"/>
  <c r="C34" i="14"/>
  <c r="D34" i="14"/>
  <c r="E34" i="14"/>
  <c r="F34" i="14"/>
  <c r="G34" i="14"/>
  <c r="H34" i="14"/>
  <c r="P34" i="14"/>
  <c r="Q34" i="14"/>
  <c r="R34" i="14"/>
  <c r="S34" i="14"/>
  <c r="B35" i="14"/>
  <c r="C35" i="14"/>
  <c r="D35" i="14"/>
  <c r="E35" i="14"/>
  <c r="F35" i="14"/>
  <c r="G35" i="14"/>
  <c r="H35" i="14"/>
  <c r="P35" i="14"/>
  <c r="Q35" i="14"/>
  <c r="R35" i="14"/>
  <c r="S35" i="14"/>
  <c r="B36" i="14"/>
  <c r="C36" i="14"/>
  <c r="D36" i="14"/>
  <c r="E36" i="14"/>
  <c r="F36" i="14"/>
  <c r="G36" i="14"/>
  <c r="H36" i="14"/>
  <c r="P36" i="14"/>
  <c r="Q36" i="14"/>
  <c r="R36" i="14"/>
  <c r="S36" i="14"/>
  <c r="B37" i="14"/>
  <c r="C37" i="14"/>
  <c r="D37" i="14"/>
  <c r="E37" i="14"/>
  <c r="F37" i="14"/>
  <c r="G37" i="14"/>
  <c r="H37" i="14"/>
  <c r="P37" i="14"/>
  <c r="Q37" i="14"/>
  <c r="R37" i="14"/>
  <c r="S37" i="14"/>
  <c r="B38" i="14"/>
  <c r="C38" i="14"/>
  <c r="D38" i="14"/>
  <c r="E38" i="14"/>
  <c r="F38" i="14"/>
  <c r="G38" i="14"/>
  <c r="H38" i="14"/>
  <c r="P38" i="14"/>
  <c r="Q38" i="14"/>
  <c r="R38" i="14"/>
  <c r="S38" i="14"/>
  <c r="B39" i="14"/>
  <c r="C39" i="14"/>
  <c r="D39" i="14"/>
  <c r="E39" i="14"/>
  <c r="F39" i="14"/>
  <c r="G39" i="14"/>
  <c r="H39" i="14"/>
  <c r="P39" i="14"/>
  <c r="Q39" i="14"/>
  <c r="R39" i="14"/>
  <c r="S39" i="14"/>
  <c r="B40" i="14"/>
  <c r="C40" i="14"/>
  <c r="D40" i="14"/>
  <c r="E40" i="14"/>
  <c r="F40" i="14"/>
  <c r="G40" i="14"/>
  <c r="H40" i="14"/>
  <c r="P40" i="14"/>
  <c r="Q40" i="14"/>
  <c r="R40" i="14"/>
  <c r="S40" i="14"/>
  <c r="B41" i="14"/>
  <c r="C41" i="14"/>
  <c r="D41" i="14"/>
  <c r="E41" i="14"/>
  <c r="F41" i="14"/>
  <c r="G41" i="14"/>
  <c r="H41" i="14"/>
  <c r="P41" i="14"/>
  <c r="Q41" i="14"/>
  <c r="R41" i="14"/>
  <c r="S41" i="14"/>
  <c r="B42" i="14"/>
  <c r="C42" i="14"/>
  <c r="D42" i="14"/>
  <c r="E42" i="14"/>
  <c r="F42" i="14"/>
  <c r="G42" i="14"/>
  <c r="H42" i="14"/>
  <c r="P42" i="14"/>
  <c r="Q42" i="14"/>
  <c r="R42" i="14"/>
  <c r="S42" i="14"/>
  <c r="B43" i="14"/>
  <c r="C43" i="14"/>
  <c r="D43" i="14"/>
  <c r="E43" i="14"/>
  <c r="F43" i="14"/>
  <c r="G43" i="14"/>
  <c r="H43" i="14"/>
  <c r="P43" i="14"/>
  <c r="Q43" i="14"/>
  <c r="R43" i="14"/>
  <c r="S43" i="14"/>
  <c r="B44" i="14"/>
  <c r="C44" i="14"/>
  <c r="D44" i="14"/>
  <c r="E44" i="14"/>
  <c r="F44" i="14"/>
  <c r="G44" i="14"/>
  <c r="H44" i="14"/>
  <c r="P44" i="14"/>
  <c r="Q44" i="14"/>
  <c r="R44" i="14"/>
  <c r="S44" i="14"/>
  <c r="B45" i="14"/>
  <c r="C45" i="14"/>
  <c r="D45" i="14"/>
  <c r="E45" i="14"/>
  <c r="F45" i="14"/>
  <c r="G45" i="14"/>
  <c r="H45" i="14"/>
  <c r="P45" i="14"/>
  <c r="Q45" i="14"/>
  <c r="R45" i="14"/>
  <c r="S45" i="14"/>
  <c r="B46" i="14"/>
  <c r="C46" i="14"/>
  <c r="D46" i="14"/>
  <c r="E46" i="14"/>
  <c r="F46" i="14"/>
  <c r="G46" i="14"/>
  <c r="H46" i="14"/>
  <c r="P46" i="14"/>
  <c r="Q46" i="14"/>
  <c r="R46" i="14"/>
  <c r="S46" i="14"/>
  <c r="B47" i="14"/>
  <c r="C47" i="14"/>
  <c r="D47" i="14"/>
  <c r="E47" i="14"/>
  <c r="F47" i="14"/>
  <c r="G47" i="14"/>
  <c r="H47" i="14"/>
  <c r="P47" i="14"/>
  <c r="Q47" i="14"/>
  <c r="R47" i="14"/>
  <c r="S47" i="14"/>
  <c r="B48" i="14"/>
  <c r="C48" i="14"/>
  <c r="D48" i="14"/>
  <c r="E48" i="14"/>
  <c r="F48" i="14"/>
  <c r="G48" i="14"/>
  <c r="H48" i="14"/>
  <c r="P48" i="14"/>
  <c r="Q48" i="14"/>
  <c r="R48" i="14"/>
  <c r="S48" i="14"/>
  <c r="B49" i="14"/>
  <c r="C49" i="14"/>
  <c r="D49" i="14"/>
  <c r="E49" i="14"/>
  <c r="F49" i="14"/>
  <c r="G49" i="14"/>
  <c r="H49" i="14"/>
  <c r="P49" i="14"/>
  <c r="Q49" i="14"/>
  <c r="R49" i="14"/>
  <c r="S49" i="14"/>
  <c r="B50" i="14"/>
  <c r="C50" i="14"/>
  <c r="D50" i="14"/>
  <c r="E50" i="14"/>
  <c r="F50" i="14"/>
  <c r="G50" i="14"/>
  <c r="H50" i="14"/>
  <c r="P50" i="14"/>
  <c r="Q50" i="14"/>
  <c r="R50" i="14"/>
  <c r="S50" i="14"/>
  <c r="B51" i="14"/>
  <c r="C51" i="14"/>
  <c r="D51" i="14"/>
  <c r="E51" i="14"/>
  <c r="F51" i="14"/>
  <c r="G51" i="14"/>
  <c r="H51" i="14"/>
  <c r="P51" i="14"/>
  <c r="Q51" i="14"/>
  <c r="R51" i="14"/>
  <c r="S51" i="14"/>
  <c r="B52" i="14"/>
  <c r="C52" i="14"/>
  <c r="D52" i="14"/>
  <c r="E52" i="14"/>
  <c r="F52" i="14"/>
  <c r="G52" i="14"/>
  <c r="H52" i="14"/>
  <c r="P52" i="14"/>
  <c r="Q52" i="14"/>
  <c r="R52" i="14"/>
  <c r="S52" i="14"/>
  <c r="B53" i="14"/>
  <c r="C53" i="14"/>
  <c r="D53" i="14"/>
  <c r="E53" i="14"/>
  <c r="F53" i="14"/>
  <c r="G53" i="14"/>
  <c r="H53" i="14"/>
  <c r="P53" i="14"/>
  <c r="Q53" i="14"/>
  <c r="R53" i="14"/>
  <c r="S53" i="14"/>
  <c r="B54" i="14"/>
  <c r="C54" i="14"/>
  <c r="D54" i="14"/>
  <c r="E54" i="14"/>
  <c r="F54" i="14"/>
  <c r="G54" i="14"/>
  <c r="H54" i="14"/>
  <c r="P54" i="14"/>
  <c r="Q54" i="14"/>
  <c r="R54" i="14"/>
  <c r="S54" i="14"/>
  <c r="B55" i="14"/>
  <c r="C55" i="14"/>
  <c r="D55" i="14"/>
  <c r="E55" i="14"/>
  <c r="F55" i="14"/>
  <c r="G55" i="14"/>
  <c r="H55" i="14"/>
  <c r="P55" i="14"/>
  <c r="Q55" i="14"/>
  <c r="R55" i="14"/>
  <c r="S55" i="14"/>
  <c r="B56" i="14"/>
  <c r="C56" i="14"/>
  <c r="D56" i="14"/>
  <c r="E56" i="14"/>
  <c r="F56" i="14"/>
  <c r="G56" i="14"/>
  <c r="H56" i="14"/>
  <c r="P56" i="14"/>
  <c r="Q56" i="14"/>
  <c r="R56" i="14"/>
  <c r="S56" i="14"/>
  <c r="B57" i="14"/>
  <c r="C57" i="14"/>
  <c r="D57" i="14"/>
  <c r="E57" i="14"/>
  <c r="F57" i="14"/>
  <c r="G57" i="14"/>
  <c r="H57" i="14"/>
  <c r="P57" i="14"/>
  <c r="Q57" i="14"/>
  <c r="R57" i="14"/>
  <c r="S57" i="14"/>
  <c r="B58" i="14"/>
  <c r="C58" i="14"/>
  <c r="D58" i="14"/>
  <c r="E58" i="14"/>
  <c r="F58" i="14"/>
  <c r="G58" i="14"/>
  <c r="H58" i="14"/>
  <c r="P58" i="14"/>
  <c r="Q58" i="14"/>
  <c r="R58" i="14"/>
  <c r="S58" i="14"/>
  <c r="B59" i="14"/>
  <c r="C59" i="14"/>
  <c r="D59" i="14"/>
  <c r="E59" i="14"/>
  <c r="F59" i="14"/>
  <c r="G59" i="14"/>
  <c r="H59" i="14"/>
  <c r="P59" i="14"/>
  <c r="Q59" i="14"/>
  <c r="R59" i="14"/>
  <c r="S59" i="14"/>
  <c r="B60" i="14"/>
  <c r="C60" i="14"/>
  <c r="D60" i="14"/>
  <c r="E60" i="14"/>
  <c r="F60" i="14"/>
  <c r="G60" i="14"/>
  <c r="H60" i="14"/>
  <c r="P60" i="14"/>
  <c r="Q60" i="14"/>
  <c r="R60" i="14"/>
  <c r="S60" i="14"/>
  <c r="B3" i="14"/>
  <c r="C3" i="14"/>
  <c r="D3" i="14"/>
  <c r="E3" i="14"/>
  <c r="F3" i="14"/>
  <c r="G3" i="14"/>
  <c r="H3" i="14"/>
  <c r="P3" i="14"/>
  <c r="Q3" i="14"/>
  <c r="R3" i="14"/>
  <c r="S3" i="14"/>
  <c r="B4" i="14"/>
  <c r="C4" i="14"/>
  <c r="D4" i="14"/>
  <c r="E4" i="14"/>
  <c r="F4" i="14"/>
  <c r="G4" i="14"/>
  <c r="H4" i="14"/>
  <c r="P4" i="14"/>
  <c r="Q4" i="14"/>
  <c r="R4" i="14"/>
  <c r="S4" i="14"/>
  <c r="B5" i="14"/>
  <c r="C5" i="14"/>
  <c r="D5" i="14"/>
  <c r="E5" i="14"/>
  <c r="F5" i="14"/>
  <c r="G5" i="14"/>
  <c r="H5" i="14"/>
  <c r="P5" i="14"/>
  <c r="Q5" i="14"/>
  <c r="R5" i="14"/>
  <c r="S5" i="14"/>
  <c r="B6" i="14"/>
  <c r="C6" i="14"/>
  <c r="D6" i="14"/>
  <c r="E6" i="14"/>
  <c r="F6" i="14"/>
  <c r="G6" i="14"/>
  <c r="H6" i="14"/>
  <c r="P6" i="14"/>
  <c r="Q6" i="14"/>
  <c r="R6" i="14"/>
  <c r="S6" i="14"/>
  <c r="B7" i="14"/>
  <c r="C7" i="14"/>
  <c r="D7" i="14"/>
  <c r="E7" i="14"/>
  <c r="F7" i="14"/>
  <c r="G7" i="14"/>
  <c r="H7" i="14"/>
  <c r="P7" i="14"/>
  <c r="Q7" i="14"/>
  <c r="R7" i="14"/>
  <c r="S7" i="14"/>
  <c r="B8" i="14"/>
  <c r="C8" i="14"/>
  <c r="D8" i="14"/>
  <c r="E8" i="14"/>
  <c r="F8" i="14"/>
  <c r="G8" i="14"/>
  <c r="H8" i="14"/>
  <c r="P8" i="14"/>
  <c r="Q8" i="14"/>
  <c r="R8" i="14"/>
  <c r="S8" i="14"/>
  <c r="B9" i="14"/>
  <c r="C9" i="14"/>
  <c r="D9" i="14"/>
  <c r="E9" i="14"/>
  <c r="F9" i="14"/>
  <c r="G9" i="14"/>
  <c r="H9" i="14"/>
  <c r="P9" i="14"/>
  <c r="Q9" i="14"/>
  <c r="R9" i="14"/>
  <c r="S9" i="14"/>
  <c r="S2" i="14"/>
  <c r="R2" i="14"/>
  <c r="Q2" i="14"/>
  <c r="P2" i="14"/>
  <c r="H2" i="14"/>
  <c r="G2" i="14"/>
  <c r="F2" i="14"/>
  <c r="E2" i="14"/>
  <c r="D2" i="14"/>
  <c r="C2" i="14"/>
  <c r="N2" i="22" l="1"/>
  <c r="W29" i="15" l="1"/>
  <c r="W31" i="15" s="1"/>
  <c r="U29" i="15"/>
  <c r="U31" i="15" s="1"/>
  <c r="S31" i="15"/>
  <c r="S29" i="15"/>
  <c r="Q29" i="15"/>
  <c r="Q31" i="15" s="1"/>
  <c r="O31" i="15"/>
  <c r="M31" i="15"/>
  <c r="O29" i="15"/>
  <c r="M29" i="15"/>
  <c r="K29" i="15" l="1"/>
  <c r="K31" i="15" s="1"/>
  <c r="G29" i="15"/>
  <c r="I29" i="15"/>
  <c r="B2" i="14" l="1"/>
  <c r="N53" i="22" l="1"/>
  <c r="N30" i="22"/>
  <c r="N20" i="22"/>
  <c r="N15" i="22"/>
  <c r="N4" i="22"/>
  <c r="S523" i="1" l="1"/>
</calcChain>
</file>

<file path=xl/sharedStrings.xml><?xml version="1.0" encoding="utf-8"?>
<sst xmlns="http://schemas.openxmlformats.org/spreadsheetml/2006/main" count="28952" uniqueCount="4820">
  <si>
    <t>Acheta domesticus</t>
  </si>
  <si>
    <t>ORTHOPTERA</t>
  </si>
  <si>
    <t>Gryllidae</t>
  </si>
  <si>
    <t>NA</t>
  </si>
  <si>
    <t>Aiolopus strepens</t>
  </si>
  <si>
    <t>Acrididae</t>
  </si>
  <si>
    <t>NE</t>
  </si>
  <si>
    <t>Aiolopus thalassinus</t>
  </si>
  <si>
    <t>Oedipode émeraudine</t>
  </si>
  <si>
    <t>Barbitistes serricauda</t>
  </si>
  <si>
    <t>Tettigoniidae</t>
  </si>
  <si>
    <t>Bicolorana bicolor</t>
  </si>
  <si>
    <t>Decticelle bicolore</t>
  </si>
  <si>
    <t>Calliptamus barbarus</t>
  </si>
  <si>
    <t>RE</t>
  </si>
  <si>
    <t>Calliptamus italicus</t>
  </si>
  <si>
    <t>LC</t>
  </si>
  <si>
    <t>Chorthippus albomarginatus</t>
  </si>
  <si>
    <t>Criquet marginé</t>
  </si>
  <si>
    <t>Chorthippus dorsatus</t>
  </si>
  <si>
    <t>Criquet verte-échine</t>
  </si>
  <si>
    <t>Chrysochraon dispar</t>
  </si>
  <si>
    <t>Criquet des clairières</t>
  </si>
  <si>
    <t>Clonopsis gallica</t>
  </si>
  <si>
    <t>Bacillidae</t>
  </si>
  <si>
    <t>Phasme gaulois</t>
  </si>
  <si>
    <t>VU</t>
  </si>
  <si>
    <t>Conocephalus dorsalis</t>
  </si>
  <si>
    <t>Conocéphale des Roseaux</t>
  </si>
  <si>
    <t>NT</t>
  </si>
  <si>
    <t>Conocephalus fuscus</t>
  </si>
  <si>
    <t>Cyrtaspis scutata</t>
  </si>
  <si>
    <t>Decticus verrucivorus</t>
  </si>
  <si>
    <t>CR</t>
  </si>
  <si>
    <t>Ephippiger diurnus</t>
  </si>
  <si>
    <t>Ephippigère des vignes</t>
  </si>
  <si>
    <t>Euchorthippus declivus</t>
  </si>
  <si>
    <t>Euchorthippus elegantulus</t>
  </si>
  <si>
    <t>DD</t>
  </si>
  <si>
    <t>Eumodicogryllus bordigalensis</t>
  </si>
  <si>
    <t>Grillon bordelais, Grillon d'été</t>
  </si>
  <si>
    <t>Gomphocerippus armoricanus</t>
  </si>
  <si>
    <t>Gomphocerippus biguttulus</t>
  </si>
  <si>
    <t>Gomphocerippus brunneus</t>
  </si>
  <si>
    <t>Gomphocerippus mollis</t>
  </si>
  <si>
    <t>Gomphocerippus rufus</t>
  </si>
  <si>
    <t>Gomphocerippus vagans</t>
  </si>
  <si>
    <t>Gryllotalpa gryllotalpa</t>
  </si>
  <si>
    <t>Gryllotalpidae</t>
  </si>
  <si>
    <t>EN</t>
  </si>
  <si>
    <t>Gryllus campestris</t>
  </si>
  <si>
    <t>Leptophyes punctatissima</t>
  </si>
  <si>
    <t>Locusta migratoria</t>
  </si>
  <si>
    <t>Mantis religiosa</t>
  </si>
  <si>
    <t>Mantidae</t>
  </si>
  <si>
    <t>Mante religieuse</t>
  </si>
  <si>
    <t>Meconema meridionale</t>
  </si>
  <si>
    <t>Méconème fragile</t>
  </si>
  <si>
    <t>Meconema thalassinum</t>
  </si>
  <si>
    <t>Mecostethus parapleurus</t>
  </si>
  <si>
    <t>Metrioptera brachyptera</t>
  </si>
  <si>
    <t>Decticelle des bruyères</t>
  </si>
  <si>
    <t>Metrioptera saussuriana</t>
  </si>
  <si>
    <t>Decticelle des alpages</t>
  </si>
  <si>
    <t>Myrmeleotettix maculatus</t>
  </si>
  <si>
    <t>Nemobius sylvestris</t>
  </si>
  <si>
    <t>Trigonidiidae</t>
  </si>
  <si>
    <t>Oecanthus pellucens</t>
  </si>
  <si>
    <t>Oedipoda caerulescens</t>
  </si>
  <si>
    <t>Oedipoda germanica</t>
  </si>
  <si>
    <t>Omocestus haemorrhoidalis</t>
  </si>
  <si>
    <t>Criquet rouge-queue</t>
  </si>
  <si>
    <t>Omocestus petraeus</t>
  </si>
  <si>
    <t>Criquet des friches</t>
  </si>
  <si>
    <t>Omocestus rufipes</t>
  </si>
  <si>
    <t>Criquet noir-ébène</t>
  </si>
  <si>
    <t>Omocestus viridulus</t>
  </si>
  <si>
    <t>Phaneroptera falcata</t>
  </si>
  <si>
    <t>Phaneroptera nana</t>
  </si>
  <si>
    <t>Phanéroptère méridional</t>
  </si>
  <si>
    <t>Pholidoptera griseoaptera</t>
  </si>
  <si>
    <t>Platycleis albopunctata</t>
  </si>
  <si>
    <t>Pseudochorthippus montanus</t>
  </si>
  <si>
    <t>Criquet palustre</t>
  </si>
  <si>
    <t>Pseudochorthippus parallelus</t>
  </si>
  <si>
    <t>Pseudomogoplistes vicentae septentrionalis</t>
  </si>
  <si>
    <t>Mogoplistidae</t>
  </si>
  <si>
    <t>Grillon manchois</t>
  </si>
  <si>
    <t>Psophus stridulus</t>
  </si>
  <si>
    <t>Pteronemobius heydenii</t>
  </si>
  <si>
    <t>Grillon des marais</t>
  </si>
  <si>
    <t>Roeseliana roeselii</t>
  </si>
  <si>
    <t>Decticelle bariolée</t>
  </si>
  <si>
    <t>Ruspolia nitidula</t>
  </si>
  <si>
    <t>Sphingonotus caerulans</t>
  </si>
  <si>
    <t>Stenobothrus lineatus</t>
  </si>
  <si>
    <t>Stenobothrus nigromaculatus</t>
  </si>
  <si>
    <t>Stenobothrus stigmaticus</t>
  </si>
  <si>
    <t>Sténobothre nain</t>
  </si>
  <si>
    <t>Stethophyma grossum</t>
  </si>
  <si>
    <t>Tessellana tessellata</t>
  </si>
  <si>
    <t>Tetrix bolivari</t>
  </si>
  <si>
    <t>Tetrigidae</t>
  </si>
  <si>
    <t>Tetrix ceperoi</t>
  </si>
  <si>
    <t>Tétrix des vasières</t>
  </si>
  <si>
    <t>Tetrix subulata</t>
  </si>
  <si>
    <t>Tetrix tenuicornis</t>
  </si>
  <si>
    <t>Tetrix undulata</t>
  </si>
  <si>
    <t>Tettigonia viridissima</t>
  </si>
  <si>
    <t>Tylopsis lilifolia</t>
  </si>
  <si>
    <t>RHOPALOCERA</t>
  </si>
  <si>
    <t>Nymphalidae</t>
  </si>
  <si>
    <t>Boloria aquilonaris</t>
  </si>
  <si>
    <t>Boloria euphrosyne</t>
  </si>
  <si>
    <t>Chazara briseis</t>
  </si>
  <si>
    <t>Fabriciana adippe</t>
  </si>
  <si>
    <t>Lopinga achine</t>
  </si>
  <si>
    <t>Nymphalis antiopa</t>
  </si>
  <si>
    <t>Pieridae</t>
  </si>
  <si>
    <t>Pontia daplidice</t>
  </si>
  <si>
    <t>Lycaenidae</t>
  </si>
  <si>
    <t>Pseudophilotes baton</t>
  </si>
  <si>
    <t>Limenitis populi</t>
  </si>
  <si>
    <t>CR*</t>
  </si>
  <si>
    <t>Melitaea diamina</t>
  </si>
  <si>
    <t>Phengaris alcon</t>
  </si>
  <si>
    <t>Hesperiidae</t>
  </si>
  <si>
    <t>Pyrgus armoricanus</t>
  </si>
  <si>
    <t>Boloria selene</t>
  </si>
  <si>
    <t>Hipparchia semele</t>
  </si>
  <si>
    <t>Melitaea aurelia</t>
  </si>
  <si>
    <t>Phengaris arion</t>
  </si>
  <si>
    <t>Plebejus idas</t>
  </si>
  <si>
    <t>Speyeria aglaja</t>
  </si>
  <si>
    <t>Zygaenidae</t>
  </si>
  <si>
    <t>Zygaena fausta</t>
  </si>
  <si>
    <t>Arethusana arethusa</t>
  </si>
  <si>
    <t>Carterocephalus palaemon</t>
  </si>
  <si>
    <t>Glaucopsyche alexis</t>
  </si>
  <si>
    <t>Jordanita globulariae</t>
  </si>
  <si>
    <t>Limenitis reducta</t>
  </si>
  <si>
    <t>Melitaea parthenoides</t>
  </si>
  <si>
    <t>Rhagades pruni</t>
  </si>
  <si>
    <t>Zygaena viciae</t>
  </si>
  <si>
    <t>Zygène des Thérésiens (La), Zygène de la Jarosse (La)</t>
  </si>
  <si>
    <t>Adscita geryon</t>
  </si>
  <si>
    <t>Apatura iris</t>
  </si>
  <si>
    <t>Aporia crataegi</t>
  </si>
  <si>
    <t>Brenthis ino</t>
  </si>
  <si>
    <t>Hesperia comma</t>
  </si>
  <si>
    <t>Heteropterus morpheus</t>
  </si>
  <si>
    <t>Lasiommata maera</t>
  </si>
  <si>
    <t>Melitaea athalia</t>
  </si>
  <si>
    <t>Plebejus argus</t>
  </si>
  <si>
    <t>Zygaena transalpina</t>
  </si>
  <si>
    <t>Adscita statices</t>
  </si>
  <si>
    <t>Aglais io</t>
  </si>
  <si>
    <t>Aglais urticae</t>
  </si>
  <si>
    <t>Anthocharis cardamines</t>
  </si>
  <si>
    <t>Apatura ilia</t>
  </si>
  <si>
    <t>Aphantopus hyperantus</t>
  </si>
  <si>
    <t>Araschnia levana</t>
  </si>
  <si>
    <t>Argynnis paphia</t>
  </si>
  <si>
    <t>Aricia agestis</t>
  </si>
  <si>
    <t>Boloria dia</t>
  </si>
  <si>
    <t>Brenthis daphne</t>
  </si>
  <si>
    <t>Callophrys rubi</t>
  </si>
  <si>
    <t>Carcharodus alceae</t>
  </si>
  <si>
    <t>Celastrina argiolus</t>
  </si>
  <si>
    <t>Coenonympha arcania</t>
  </si>
  <si>
    <t>Coenonympha pamphilus</t>
  </si>
  <si>
    <t>Colias alfacariensis</t>
  </si>
  <si>
    <t>Colias crocea</t>
  </si>
  <si>
    <t>Cupido alcetas</t>
  </si>
  <si>
    <t>Cupido minimus</t>
  </si>
  <si>
    <t>Cyaniris semiargus</t>
  </si>
  <si>
    <t>Erynnis tages</t>
  </si>
  <si>
    <t>Euphydryas aurinia</t>
  </si>
  <si>
    <t>Gonepteryx rhamni</t>
  </si>
  <si>
    <t>Riodinidae</t>
  </si>
  <si>
    <t>Hamearis lucina</t>
  </si>
  <si>
    <t>Papilionidae</t>
  </si>
  <si>
    <t>Iphiclides podalirius</t>
  </si>
  <si>
    <t>Issoria lathonia</t>
  </si>
  <si>
    <t>Lampides boeticus</t>
  </si>
  <si>
    <t>Lasiommata megera</t>
  </si>
  <si>
    <t>Leptidea sinapis</t>
  </si>
  <si>
    <t>Limenitis camilla</t>
  </si>
  <si>
    <t>Lycaena phlaeas</t>
  </si>
  <si>
    <t>Lycaena tityrus</t>
  </si>
  <si>
    <t>Lysandra bellargus</t>
  </si>
  <si>
    <t>Lysandra coridon</t>
  </si>
  <si>
    <t>Maniola jurtina</t>
  </si>
  <si>
    <t>Melanargia galathea</t>
  </si>
  <si>
    <t>Melitaea cinxia</t>
  </si>
  <si>
    <t>Nymphalis polychloros</t>
  </si>
  <si>
    <t>Ochlodes sylvanus</t>
  </si>
  <si>
    <t>Papilio machaon</t>
  </si>
  <si>
    <t>Pararge aegeria</t>
  </si>
  <si>
    <t>Pieris brassicae</t>
  </si>
  <si>
    <t>Pieris napi</t>
  </si>
  <si>
    <t>Pieris rapae</t>
  </si>
  <si>
    <t>Polygonia c-album</t>
  </si>
  <si>
    <t>Polyommatus icarus</t>
  </si>
  <si>
    <t>Pyrgus malvae</t>
  </si>
  <si>
    <t>Pyronia tithonus</t>
  </si>
  <si>
    <t>Quercusia quercus</t>
  </si>
  <si>
    <t>Spialia sertorius</t>
  </si>
  <si>
    <t>Thecla betulae</t>
  </si>
  <si>
    <t>Thymelicus acteon</t>
  </si>
  <si>
    <t>Thymelicus lineola</t>
  </si>
  <si>
    <t>Thymelicus sylvestris</t>
  </si>
  <si>
    <t>Vanessa atalanta</t>
  </si>
  <si>
    <t>Vanessa cardui</t>
  </si>
  <si>
    <t>Zygaena carniolica</t>
  </si>
  <si>
    <t>Zygaena ephialtes</t>
  </si>
  <si>
    <t>Zygaena filipendulae</t>
  </si>
  <si>
    <t>Zygaena loti</t>
  </si>
  <si>
    <t>Zygaena minos</t>
  </si>
  <si>
    <t>Zygaena trifolii</t>
  </si>
  <si>
    <t>Cupido argiades</t>
  </si>
  <si>
    <t>Melitaea phoebe</t>
  </si>
  <si>
    <t>Pyrgus alveus</t>
  </si>
  <si>
    <t>Satyrium ilicis</t>
  </si>
  <si>
    <t>Satyrium pruni</t>
  </si>
  <si>
    <t>Satyrium w-album</t>
  </si>
  <si>
    <t>Colias hyale</t>
  </si>
  <si>
    <t>Cacyreus marshalli</t>
  </si>
  <si>
    <t>Danaus plexippus</t>
  </si>
  <si>
    <t>Leptotes pirithous</t>
  </si>
  <si>
    <t>Pieris mannii</t>
  </si>
  <si>
    <t>Polyommatus thersites</t>
  </si>
  <si>
    <t>Nom scientifique simplifié ou taxref</t>
  </si>
  <si>
    <t>Ordre</t>
  </si>
  <si>
    <t>Famille</t>
  </si>
  <si>
    <t>Nom scientifique taxref</t>
  </si>
  <si>
    <t>Nom scientifique court</t>
  </si>
  <si>
    <t>Nom vernaculaire</t>
  </si>
  <si>
    <t>CD-REF</t>
  </si>
  <si>
    <t>CD_NOM</t>
  </si>
  <si>
    <t>Ancienne LR HN</t>
  </si>
  <si>
    <t>Barbitiste des bois</t>
  </si>
  <si>
    <t>LISTE ROUGE NORMANDE</t>
  </si>
  <si>
    <t>Criquet des mouillères</t>
  </si>
  <si>
    <t>Gomphocère roux</t>
  </si>
  <si>
    <t>Courtilière commune</t>
  </si>
  <si>
    <t>Leptophye ponctuée</t>
  </si>
  <si>
    <t>Criquet migrateur</t>
  </si>
  <si>
    <t>Méconème tambourinaire</t>
  </si>
  <si>
    <t>Criquet des Roseaux</t>
  </si>
  <si>
    <t>Grillon champêtre</t>
  </si>
  <si>
    <t>Dectique verrucivore</t>
  </si>
  <si>
    <t>Caloptène ochracé</t>
  </si>
  <si>
    <t>Caloptène italien</t>
  </si>
  <si>
    <t>Conocéphale bigarré</t>
  </si>
  <si>
    <t>Méconème scutigère</t>
  </si>
  <si>
    <t>Grillon domestique</t>
  </si>
  <si>
    <t>Oedipode automnale</t>
  </si>
  <si>
    <t>Gomphocère tacheté</t>
  </si>
  <si>
    <t>Grillon des bois</t>
  </si>
  <si>
    <t>Grillon d'Italie</t>
  </si>
  <si>
    <t>Oedipode rouge</t>
  </si>
  <si>
    <t>Oedipode turquoise</t>
  </si>
  <si>
    <t>Criquet verdelet</t>
  </si>
  <si>
    <t>Phanéroptère commun</t>
  </si>
  <si>
    <t>Decticelle cendrée</t>
  </si>
  <si>
    <t>Decticelle châgrinée</t>
  </si>
  <si>
    <t>Criquet des pins</t>
  </si>
  <si>
    <t>Criquet mélodieux</t>
  </si>
  <si>
    <t>Criquet des larris</t>
  </si>
  <si>
    <t>Criquet duettiste</t>
  </si>
  <si>
    <t>Criquet des ajoncs</t>
  </si>
  <si>
    <t>Criquet blafard</t>
  </si>
  <si>
    <t>Oedipode stridulante</t>
  </si>
  <si>
    <t>Criquet des pâtures</t>
  </si>
  <si>
    <t>Conocéphale gracieux</t>
  </si>
  <si>
    <t>Oedipode aigue-marine</t>
  </si>
  <si>
    <t>Criquet de la Palène</t>
  </si>
  <si>
    <t>Sténobothre bourdonneur</t>
  </si>
  <si>
    <t>Criquet ensanglanté</t>
  </si>
  <si>
    <t>Decticelle carroyée</t>
  </si>
  <si>
    <t>Tétrix caucasien</t>
  </si>
  <si>
    <t>Tétrix riverain</t>
  </si>
  <si>
    <t>Tétrix des carrières</t>
  </si>
  <si>
    <t>Tétrix forestier</t>
  </si>
  <si>
    <t>Grande Sauterelle verte</t>
  </si>
  <si>
    <t>Phanéroptère liliacé</t>
  </si>
  <si>
    <t>Nacré de la Canneberge</t>
  </si>
  <si>
    <t>Grand collier argenté</t>
  </si>
  <si>
    <t>Hermite</t>
  </si>
  <si>
    <t>Moyen Nacré</t>
  </si>
  <si>
    <t>Bacchante</t>
  </si>
  <si>
    <t>Morio</t>
  </si>
  <si>
    <t>Marbré-de-vert</t>
  </si>
  <si>
    <t>Azuré du Thym</t>
  </si>
  <si>
    <t>Grand Sylvain</t>
  </si>
  <si>
    <t>Mélitée noirâtre</t>
  </si>
  <si>
    <t>Azuré de la Croisette</t>
  </si>
  <si>
    <t>Hespérie des Potentilles</t>
  </si>
  <si>
    <t>Petit Collier argenté</t>
  </si>
  <si>
    <t>Agreste</t>
  </si>
  <si>
    <t>Mélitée des Digitales</t>
  </si>
  <si>
    <t>Azuré du Serpolet</t>
  </si>
  <si>
    <t>Azuré du Genêt</t>
  </si>
  <si>
    <t>Grand Nacré</t>
  </si>
  <si>
    <t>Zygène de la Petite coronille</t>
  </si>
  <si>
    <t>Mercure</t>
  </si>
  <si>
    <t>Hespérie du Brome</t>
  </si>
  <si>
    <t>Azuré des Cytises</t>
  </si>
  <si>
    <t>Procris des Centaurées</t>
  </si>
  <si>
    <t>Sylvain azuré</t>
  </si>
  <si>
    <t>Mélitée des Scabieuses</t>
  </si>
  <si>
    <t>Procris du Prunier</t>
  </si>
  <si>
    <t>Procris de l'Hélianthème</t>
  </si>
  <si>
    <t>Grand mars changeant</t>
  </si>
  <si>
    <t>Gazé</t>
  </si>
  <si>
    <t>Nacré de la Sanguisorbe</t>
  </si>
  <si>
    <t>Virgule</t>
  </si>
  <si>
    <t>Miroir</t>
  </si>
  <si>
    <t>Némusien</t>
  </si>
  <si>
    <t>Mélitée du Mélampyre</t>
  </si>
  <si>
    <t>Azuré de l'Ajonc</t>
  </si>
  <si>
    <t>Zygène transalpine</t>
  </si>
  <si>
    <t>Procris de l'Oseille</t>
  </si>
  <si>
    <t>Paon-du-jour</t>
  </si>
  <si>
    <t>Petite tortue</t>
  </si>
  <si>
    <t>Aurore</t>
  </si>
  <si>
    <t>Petit Mars changeant</t>
  </si>
  <si>
    <t>Carte géographique</t>
  </si>
  <si>
    <t>Tabac d'Espagne</t>
  </si>
  <si>
    <t>Tristan</t>
  </si>
  <si>
    <t>Collier-de-corail</t>
  </si>
  <si>
    <t>Petite Violette</t>
  </si>
  <si>
    <t>Nacré de la Ronce</t>
  </si>
  <si>
    <t>Thécla de la Ronce</t>
  </si>
  <si>
    <t>Hespérie de l'Alcée</t>
  </si>
  <si>
    <t>Azuré des Nerpruns</t>
  </si>
  <si>
    <t>Céphale</t>
  </si>
  <si>
    <t>Fadet commun</t>
  </si>
  <si>
    <t>Fluoré</t>
  </si>
  <si>
    <t>Souci</t>
  </si>
  <si>
    <t xml:space="preserve">Azuré de la Faucille </t>
  </si>
  <si>
    <t>Argus frêle</t>
  </si>
  <si>
    <t>Azuré des Anthyllides</t>
  </si>
  <si>
    <t>Point de Hongrie</t>
  </si>
  <si>
    <t>Damier de la Succise</t>
  </si>
  <si>
    <t>Citron</t>
  </si>
  <si>
    <t>Lucine</t>
  </si>
  <si>
    <t>Flambé</t>
  </si>
  <si>
    <t>Petit Nacré</t>
  </si>
  <si>
    <t>Azuré porte-queue</t>
  </si>
  <si>
    <t>Mégère</t>
  </si>
  <si>
    <t>Piéride du Lotier</t>
  </si>
  <si>
    <t>Petit Sylvain</t>
  </si>
  <si>
    <t>Cuivré commun</t>
  </si>
  <si>
    <t>Cuivré fuligineux</t>
  </si>
  <si>
    <t>Azuré bleu-céleste</t>
  </si>
  <si>
    <t>Argus bleu-nacré</t>
  </si>
  <si>
    <t>Myrtil</t>
  </si>
  <si>
    <t>Demi-Deuil</t>
  </si>
  <si>
    <t>Mélitée du Plantain</t>
  </si>
  <si>
    <t>Grande Tortue</t>
  </si>
  <si>
    <t>Sylvaine</t>
  </si>
  <si>
    <t>Machaon</t>
  </si>
  <si>
    <t>Tircis</t>
  </si>
  <si>
    <t>Piéride du Chou</t>
  </si>
  <si>
    <t>Piéride du Navet</t>
  </si>
  <si>
    <t>Piéride de la Rave</t>
  </si>
  <si>
    <t>Gamma</t>
  </si>
  <si>
    <t>Azuré de la Bugrane</t>
  </si>
  <si>
    <t>Hespérie de la Mauve</t>
  </si>
  <si>
    <t>Amaryllis</t>
  </si>
  <si>
    <t>Thécla du Chêne</t>
  </si>
  <si>
    <t>Hespérie des Sanguisorbes</t>
  </si>
  <si>
    <t>Thécla du Bouleau</t>
  </si>
  <si>
    <t>Hespérie du Chiendent</t>
  </si>
  <si>
    <t>Hespérie du Dactyle</t>
  </si>
  <si>
    <t>Hespérie de la Houlque</t>
  </si>
  <si>
    <t>Vulcain</t>
  </si>
  <si>
    <t>Belle-Dame</t>
  </si>
  <si>
    <t>Zygène du Sainfoin</t>
  </si>
  <si>
    <t>Zygène de la Coronille</t>
  </si>
  <si>
    <t>Zygène de la Filipendule</t>
  </si>
  <si>
    <t>Zygène du Lotier</t>
  </si>
  <si>
    <t>Zygène diaphane</t>
  </si>
  <si>
    <t>Zygène du trèfle</t>
  </si>
  <si>
    <t>Azuré du Trèfle</t>
  </si>
  <si>
    <t>Mélitée des Centaurées</t>
  </si>
  <si>
    <t>Hespérie du Faux-Buis</t>
  </si>
  <si>
    <t>Thécla de l'Yeuse</t>
  </si>
  <si>
    <t>Thécla du Prunier</t>
  </si>
  <si>
    <t>Thécla de l'Orme</t>
  </si>
  <si>
    <t>Brun du pélargonium</t>
  </si>
  <si>
    <t>Monarque</t>
  </si>
  <si>
    <t>Azuré de la Luzerne</t>
  </si>
  <si>
    <t>Piéride de l'Ibéride</t>
  </si>
  <si>
    <t>Azuré de L'Esparcette</t>
  </si>
  <si>
    <t>Soufré</t>
  </si>
  <si>
    <t>Liste rouge  nationale</t>
  </si>
  <si>
    <t>Ancienne LR BN</t>
  </si>
  <si>
    <t>Abs.</t>
  </si>
  <si>
    <t>Total général</t>
  </si>
  <si>
    <t>R</t>
  </si>
  <si>
    <t>PC</t>
  </si>
  <si>
    <t>CC</t>
  </si>
  <si>
    <t>C</t>
  </si>
  <si>
    <t>AC</t>
  </si>
  <si>
    <t>AR</t>
  </si>
  <si>
    <t>RR</t>
  </si>
  <si>
    <t>E</t>
  </si>
  <si>
    <t>communauté écologique</t>
  </si>
  <si>
    <t>Non renseignée</t>
  </si>
  <si>
    <t>NR</t>
  </si>
  <si>
    <t>Abs</t>
  </si>
  <si>
    <t>ZYGENES</t>
  </si>
  <si>
    <t>Pseudomogoplistes vicentae</t>
  </si>
  <si>
    <t>Étiquettes de lignes</t>
  </si>
  <si>
    <t>Nombre de LISTE ROUGE NORMANDE</t>
  </si>
  <si>
    <t>Nombre de communauté écologique</t>
  </si>
  <si>
    <t>rareté dép.</t>
  </si>
  <si>
    <t>Nombre de rareté dép.</t>
  </si>
  <si>
    <t>communauté écologique 27;76</t>
  </si>
  <si>
    <t>Rhopalocères</t>
  </si>
  <si>
    <t>Zygènes</t>
  </si>
  <si>
    <t>Odonates</t>
  </si>
  <si>
    <t>Orthoptères</t>
  </si>
  <si>
    <t>nombre d'espèces actuelles (après l'an 2000)</t>
  </si>
  <si>
    <t>nombre d'espèces citées au moins une fois de la région</t>
  </si>
  <si>
    <t>Rhopalo + zygènes</t>
  </si>
  <si>
    <t>espèces évaluables</t>
  </si>
  <si>
    <t>total espèces</t>
  </si>
  <si>
    <t>ODONATA</t>
  </si>
  <si>
    <t>Régionalement éteint</t>
  </si>
  <si>
    <t>En danger Critique</t>
  </si>
  <si>
    <t>En danger</t>
  </si>
  <si>
    <t>Vulnérable</t>
  </si>
  <si>
    <t>Quasiment menacé</t>
  </si>
  <si>
    <t>Préoccupation mineure</t>
  </si>
  <si>
    <t>Données insuffisantes</t>
  </si>
  <si>
    <t>Non applicable</t>
  </si>
  <si>
    <t>catégorie de menace</t>
  </si>
  <si>
    <t>code UICN</t>
  </si>
  <si>
    <t>==&gt; Chiffres à retenir pour calcul du pool régional</t>
  </si>
  <si>
    <t>* settele &amp; &amp;al. 2008. Climatic Risk Atlas of European Butterflies.</t>
  </si>
  <si>
    <t>PR</t>
  </si>
  <si>
    <t>HR</t>
  </si>
  <si>
    <t>LR</t>
  </si>
  <si>
    <t>extremely high climate change risk &gt; 95 &gt; 0.75</t>
  </si>
  <si>
    <t>HHR very high climate change risk &gt; 85 – 95 &gt; 0.75</t>
  </si>
  <si>
    <t>HR high climate change risk &gt; 70 – 85 &gt; 0.75</t>
  </si>
  <si>
    <t>R climate change risk &gt; 50 – 70 &gt; 0.75</t>
  </si>
  <si>
    <t>LR lower climate change risk ≤ 50 &gt; 0.75</t>
  </si>
  <si>
    <t>PR potential climate change risk 0 - 100 ≤ 0.75</t>
  </si>
  <si>
    <t>HHR</t>
  </si>
  <si>
    <t>HHHR</t>
  </si>
  <si>
    <t>affinité méridionale</t>
  </si>
  <si>
    <t>oui</t>
  </si>
  <si>
    <t>Patrimoniale</t>
  </si>
  <si>
    <t>P</t>
  </si>
  <si>
    <t>E?</t>
  </si>
  <si>
    <t>abs</t>
  </si>
  <si>
    <t>MAMMIFERES</t>
  </si>
  <si>
    <t>Muridae</t>
  </si>
  <si>
    <t>Apodemus flavicollis</t>
  </si>
  <si>
    <t>Mulot à collier</t>
  </si>
  <si>
    <t>Apodemus sylvaticus</t>
  </si>
  <si>
    <t>Mulot sylvestre</t>
  </si>
  <si>
    <t>Cricetidae</t>
  </si>
  <si>
    <t>Arvicola sapidus</t>
  </si>
  <si>
    <t>Campagnol amphibie</t>
  </si>
  <si>
    <t>Arvicola amphibius</t>
  </si>
  <si>
    <t>Campagnol aquatique</t>
  </si>
  <si>
    <t>Balaenopteridae</t>
  </si>
  <si>
    <t>Balaenoptera acutorostrata</t>
  </si>
  <si>
    <t>Rorqual à museau pointu</t>
  </si>
  <si>
    <t>Balaenoptera borealis</t>
  </si>
  <si>
    <t>Rorqual boréal</t>
  </si>
  <si>
    <t>Balaenoptera edeni</t>
  </si>
  <si>
    <t>Rorqual de Bryde</t>
  </si>
  <si>
    <t>-</t>
  </si>
  <si>
    <t xml:space="preserve">Balaenoptera physalus </t>
  </si>
  <si>
    <t>Rorqual commun</t>
  </si>
  <si>
    <t>Vespertilionidae</t>
  </si>
  <si>
    <t>Barbastella barbastellus</t>
  </si>
  <si>
    <t>Barbastelle d'Europe</t>
  </si>
  <si>
    <t>Canidae</t>
  </si>
  <si>
    <t>Canis lupus</t>
  </si>
  <si>
    <t>Loup gris</t>
  </si>
  <si>
    <t>Cervidae</t>
  </si>
  <si>
    <t>Capreolus capreolus</t>
  </si>
  <si>
    <t>Chevreuil européen</t>
  </si>
  <si>
    <t>Castoridae</t>
  </si>
  <si>
    <t>Castor fiber</t>
  </si>
  <si>
    <t>Castor d'Eurasie</t>
  </si>
  <si>
    <t>Cervus elaphus</t>
  </si>
  <si>
    <t>Cerf élaphe</t>
  </si>
  <si>
    <t>Cervus nippon</t>
  </si>
  <si>
    <t>Cerf sika</t>
  </si>
  <si>
    <t>Clethrionomys glareolus</t>
  </si>
  <si>
    <t>Campagnol roussâtre</t>
  </si>
  <si>
    <t>Soricidae</t>
  </si>
  <si>
    <t>Crocidura leucodon</t>
  </si>
  <si>
    <t>Crocidure leucode</t>
  </si>
  <si>
    <t>Crocidura russula</t>
  </si>
  <si>
    <t>Crocidure musette</t>
  </si>
  <si>
    <t>Crocidura suaveolens</t>
  </si>
  <si>
    <t>Crocidure des jardins</t>
  </si>
  <si>
    <t xml:space="preserve">Dama dama </t>
  </si>
  <si>
    <t>Daim européen, Daim</t>
  </si>
  <si>
    <t>Delphinus delphis</t>
  </si>
  <si>
    <t>Dauphin commun à bec court</t>
  </si>
  <si>
    <t>Gliridae</t>
  </si>
  <si>
    <t>Eliomys quercinus</t>
  </si>
  <si>
    <t>Lérot</t>
  </si>
  <si>
    <t>Eptesicus serotinus</t>
  </si>
  <si>
    <t>Sérotine commune</t>
  </si>
  <si>
    <t>Phocidae</t>
  </si>
  <si>
    <t xml:space="preserve">Erignathus barbatus </t>
  </si>
  <si>
    <t>Phoque barbu</t>
  </si>
  <si>
    <t>Erinaceidae</t>
  </si>
  <si>
    <t>Erinaceus europaeus</t>
  </si>
  <si>
    <t>Hérisson d'Europe</t>
  </si>
  <si>
    <t>Felidae</t>
  </si>
  <si>
    <t>Felis sylvestris</t>
  </si>
  <si>
    <t>Chat forestier</t>
  </si>
  <si>
    <t>Viverridae</t>
  </si>
  <si>
    <t xml:space="preserve">Genetta genetta </t>
  </si>
  <si>
    <t>Genette commune</t>
  </si>
  <si>
    <t>Glis glis</t>
  </si>
  <si>
    <t>Loir gris</t>
  </si>
  <si>
    <t>Globicephala melas</t>
  </si>
  <si>
    <t>Globicéphale noir</t>
  </si>
  <si>
    <t xml:space="preserve">Grampus griseus </t>
  </si>
  <si>
    <t>Dauphin de Risso</t>
  </si>
  <si>
    <t>Halichoerus grypus</t>
  </si>
  <si>
    <t>Phoque gris</t>
  </si>
  <si>
    <t>Ziphiidae</t>
  </si>
  <si>
    <t xml:space="preserve">Hyperoodon ampullatus </t>
  </si>
  <si>
    <t>Hypérodon boréal</t>
  </si>
  <si>
    <t>Delphinidae</t>
  </si>
  <si>
    <t xml:space="preserve">Lagenorhynchus albirostris </t>
  </si>
  <si>
    <t>Lagénorhynque à bec blanc</t>
  </si>
  <si>
    <t>Leporidae</t>
  </si>
  <si>
    <t>Lepus europaeus</t>
  </si>
  <si>
    <t>Lièvre d'Europe</t>
  </si>
  <si>
    <t xml:space="preserve">Leucopleurus acutus </t>
  </si>
  <si>
    <t>Lagénorhynque à flancs blancs</t>
  </si>
  <si>
    <t>Mustelidae</t>
  </si>
  <si>
    <t>Lutra lutra</t>
  </si>
  <si>
    <t>Loutre d'Europe</t>
  </si>
  <si>
    <t>Martes foina</t>
  </si>
  <si>
    <t>Fouine</t>
  </si>
  <si>
    <t>Martes martes</t>
  </si>
  <si>
    <t>Martre</t>
  </si>
  <si>
    <t xml:space="preserve">Megaptera novaeangliae </t>
  </si>
  <si>
    <t>Baleine à bosse</t>
  </si>
  <si>
    <t>Meles meles</t>
  </si>
  <si>
    <t>Blaireau européen</t>
  </si>
  <si>
    <t xml:space="preserve">Mesoplodon bidens </t>
  </si>
  <si>
    <t>Mesoplodon de Sowerby</t>
  </si>
  <si>
    <t>Micromys minutus</t>
  </si>
  <si>
    <t>Rat des moissons</t>
  </si>
  <si>
    <t>Microtus agrestis</t>
  </si>
  <si>
    <t>Campagnol agreste</t>
  </si>
  <si>
    <t>Microtus arvalis</t>
  </si>
  <si>
    <t>Campagnol des champs</t>
  </si>
  <si>
    <t>Microtus subterraneus</t>
  </si>
  <si>
    <t>Campagnol souterrain</t>
  </si>
  <si>
    <t>Mus musculus</t>
  </si>
  <si>
    <t>Souris grise</t>
  </si>
  <si>
    <t>Muscardinus avellanarius</t>
  </si>
  <si>
    <t>Muscardin</t>
  </si>
  <si>
    <t>Mustela erminea</t>
  </si>
  <si>
    <t>Hermine</t>
  </si>
  <si>
    <t>Mustela lutreola</t>
  </si>
  <si>
    <t>Vison d'Europe</t>
  </si>
  <si>
    <t>Mustela nivalis</t>
  </si>
  <si>
    <t>Belette d'Europe</t>
  </si>
  <si>
    <t>Mustela putorius</t>
  </si>
  <si>
    <t>Putois d'Europe</t>
  </si>
  <si>
    <t>Mustela vison</t>
  </si>
  <si>
    <t>Vison d'Amérique</t>
  </si>
  <si>
    <t xml:space="preserve">Myocastor coypus </t>
  </si>
  <si>
    <t>Ragondin</t>
  </si>
  <si>
    <t>Myotis alcathoe</t>
  </si>
  <si>
    <t>Murin d'Alcathoe</t>
  </si>
  <si>
    <t>Myotis bechsteinii</t>
  </si>
  <si>
    <t>Murin de Bechstein</t>
  </si>
  <si>
    <t>Myotis brandtii</t>
  </si>
  <si>
    <t>Murin de Brandt</t>
  </si>
  <si>
    <t>Myotis daubentonii</t>
  </si>
  <si>
    <t>Murin de Daubenton</t>
  </si>
  <si>
    <t>Murin à oreilles échancrées</t>
  </si>
  <si>
    <t>Myotis myotis</t>
  </si>
  <si>
    <t>Grand Murin</t>
  </si>
  <si>
    <t>Myotis mystacinus</t>
  </si>
  <si>
    <t>Murin à moustaches</t>
  </si>
  <si>
    <t>Myotis nattereri</t>
  </si>
  <si>
    <t>Murin de Natterer</t>
  </si>
  <si>
    <t>Neomys anomalus</t>
  </si>
  <si>
    <t>Crossope de Miller</t>
  </si>
  <si>
    <t>Neomys fodiens</t>
  </si>
  <si>
    <t>Crossope aquatique</t>
  </si>
  <si>
    <t xml:space="preserve">Nyctalus lasiopterus </t>
  </si>
  <si>
    <t>Grande Noctule</t>
  </si>
  <si>
    <t>Nyctalus leisleri</t>
  </si>
  <si>
    <t>Noctule de Leisler</t>
  </si>
  <si>
    <t>Nyctalus noctula</t>
  </si>
  <si>
    <t>Noctule commune</t>
  </si>
  <si>
    <t xml:space="preserve">Nyctereutes procyonoides </t>
  </si>
  <si>
    <t>Chien viverrin</t>
  </si>
  <si>
    <t xml:space="preserve">Ondatra zibethicus </t>
  </si>
  <si>
    <t>Rat musqué</t>
  </si>
  <si>
    <t xml:space="preserve">Orcinus orca </t>
  </si>
  <si>
    <t>Orque, Epaulard</t>
  </si>
  <si>
    <t>Oryctolagus cuniculus</t>
  </si>
  <si>
    <t>Lapin de garenne</t>
  </si>
  <si>
    <t xml:space="preserve">Pagophilus groenlandicus </t>
  </si>
  <si>
    <t>Phoque du Groenland</t>
  </si>
  <si>
    <t>Phoca vitulina</t>
  </si>
  <si>
    <t>Phoque veau marin</t>
  </si>
  <si>
    <t>Phocoenidae</t>
  </si>
  <si>
    <t>Phocoena phocoena</t>
  </si>
  <si>
    <t>Marsouin commun</t>
  </si>
  <si>
    <t>Physeteridae</t>
  </si>
  <si>
    <t>Physeter macrocephalus</t>
  </si>
  <si>
    <t>Cachalot</t>
  </si>
  <si>
    <t>Pipistrellus kuhlii</t>
  </si>
  <si>
    <t>Pipistrelle de Kuhl</t>
  </si>
  <si>
    <t>Pipistrellus nathusii</t>
  </si>
  <si>
    <t>Pipistrelle de Nathusius</t>
  </si>
  <si>
    <t>Pipistrellus pipistrellus</t>
  </si>
  <si>
    <t>Pipistrelle commune</t>
  </si>
  <si>
    <t>Pipistrellus pygmaeus</t>
  </si>
  <si>
    <t>Pipistrelle pygmée</t>
  </si>
  <si>
    <t>Plecotus auritus</t>
  </si>
  <si>
    <t>Oreillard roux</t>
  </si>
  <si>
    <t>Plecotus austriacus</t>
  </si>
  <si>
    <t>Oreillard gris</t>
  </si>
  <si>
    <t>Procyonidae</t>
  </si>
  <si>
    <t xml:space="preserve">Procyon lotor </t>
  </si>
  <si>
    <t>Raton laveur</t>
  </si>
  <si>
    <t>Pusa hispida</t>
  </si>
  <si>
    <t>Phoque annelé</t>
  </si>
  <si>
    <t xml:space="preserve">Rattus norvegicus </t>
  </si>
  <si>
    <t>Rat surmulot</t>
  </si>
  <si>
    <t>Rattus rattus</t>
  </si>
  <si>
    <t>Rat noir</t>
  </si>
  <si>
    <t>Rhinolophidae</t>
  </si>
  <si>
    <t>Rhinolophus ferrumequinum</t>
  </si>
  <si>
    <t>Grand Rhinolophe</t>
  </si>
  <si>
    <t>Rhinolophus hipposideros</t>
  </si>
  <si>
    <t>Petit rhinolophe</t>
  </si>
  <si>
    <t>Sciuridae</t>
  </si>
  <si>
    <t>Sciurus vulgaris</t>
  </si>
  <si>
    <t>Écureuil roux</t>
  </si>
  <si>
    <t>Sorex coronatus</t>
  </si>
  <si>
    <t>Musaraigne couronnée</t>
  </si>
  <si>
    <t>Sorex pygmaeus</t>
  </si>
  <si>
    <t>Musaraigne pygmée</t>
  </si>
  <si>
    <t xml:space="preserve">Stenella coeruleoalba </t>
  </si>
  <si>
    <t>Dauphin bleu et blanc</t>
  </si>
  <si>
    <t>Suidae</t>
  </si>
  <si>
    <t>Sus scrofa</t>
  </si>
  <si>
    <t>Sanglier</t>
  </si>
  <si>
    <t>Talpidae</t>
  </si>
  <si>
    <t>Talpa europaea</t>
  </si>
  <si>
    <t>Taupe d'Europe</t>
  </si>
  <si>
    <t xml:space="preserve">Tamias sibiricus </t>
  </si>
  <si>
    <t>Tamia de Sibérie</t>
  </si>
  <si>
    <t>Tursiops truncatus</t>
  </si>
  <si>
    <t>Grand dauphin</t>
  </si>
  <si>
    <t>Vespertilio murinus</t>
  </si>
  <si>
    <t>Vespertilion bicolore</t>
  </si>
  <si>
    <t>Vulpes vulpes</t>
  </si>
  <si>
    <t>Renard roux</t>
  </si>
  <si>
    <t>AMPHIBIA</t>
  </si>
  <si>
    <t>Pelobatidae</t>
  </si>
  <si>
    <t>Pelobates fuscus</t>
  </si>
  <si>
    <t>Pélobate brun</t>
  </si>
  <si>
    <t>Bombinatoridae</t>
  </si>
  <si>
    <t>Bombina variegata</t>
  </si>
  <si>
    <t>Sonneur à ventre jaune</t>
  </si>
  <si>
    <t>Salamandridae</t>
  </si>
  <si>
    <t>Lissotriton vulgaris</t>
  </si>
  <si>
    <t>Triton ponctué</t>
  </si>
  <si>
    <t>Triturus cristatus</t>
  </si>
  <si>
    <t>Triton crêté</t>
  </si>
  <si>
    <t>Triturus marmoratus</t>
  </si>
  <si>
    <t>Triton marbré</t>
  </si>
  <si>
    <t>Ichthyosaura alpestris</t>
  </si>
  <si>
    <t>Triton alpestre</t>
  </si>
  <si>
    <t>Salamandra salamandra</t>
  </si>
  <si>
    <t>Salamandre tachetée</t>
  </si>
  <si>
    <t>Pelodytidae</t>
  </si>
  <si>
    <t>Pelodytes punctatus</t>
  </si>
  <si>
    <t>Pélodyte ponctué</t>
  </si>
  <si>
    <t>Bufonidae</t>
  </si>
  <si>
    <t>Epidalea calamita</t>
  </si>
  <si>
    <t>Crapaud calamite</t>
  </si>
  <si>
    <t>Alytidae</t>
  </si>
  <si>
    <t>Alytes obstetricans</t>
  </si>
  <si>
    <t>Alyte accoucheur</t>
  </si>
  <si>
    <t>Ranidae</t>
  </si>
  <si>
    <t>Rana temporaria</t>
  </si>
  <si>
    <t>Grenouille rousse</t>
  </si>
  <si>
    <t>Pelophylax kl. esculentus</t>
  </si>
  <si>
    <t>Grenouille verte commune</t>
  </si>
  <si>
    <t>Pelophylax lessonae</t>
  </si>
  <si>
    <t>Grenouille de Lessona</t>
  </si>
  <si>
    <t>Lissotriton helveticus</t>
  </si>
  <si>
    <t>Triton palmé</t>
  </si>
  <si>
    <t>Hylidae</t>
  </si>
  <si>
    <t>Hyla arborea</t>
  </si>
  <si>
    <t>Rainette verte</t>
  </si>
  <si>
    <t>Rana dalmatina</t>
  </si>
  <si>
    <t>Grenouille agile</t>
  </si>
  <si>
    <t>Bufo bufo</t>
  </si>
  <si>
    <t>Crapaud commun</t>
  </si>
  <si>
    <t>Bufo spinosus</t>
  </si>
  <si>
    <t>Crapaud épineux</t>
  </si>
  <si>
    <t>Pelophylax ridibundus</t>
  </si>
  <si>
    <t>Grenouille rieuse</t>
  </si>
  <si>
    <t>REPTILIA</t>
  </si>
  <si>
    <t>Lacerta agilis</t>
  </si>
  <si>
    <t>Lézard des souches</t>
  </si>
  <si>
    <t>Vipera berus</t>
  </si>
  <si>
    <t>Vipère péliade</t>
  </si>
  <si>
    <t>Hierophis viridiflavus</t>
  </si>
  <si>
    <t>Couleuvre verte et jaune</t>
  </si>
  <si>
    <t>Zootoca vivipara</t>
  </si>
  <si>
    <t>Lézard vivipare</t>
  </si>
  <si>
    <t>Lacerta bilineata</t>
  </si>
  <si>
    <t>Lézard à deux raies</t>
  </si>
  <si>
    <t xml:space="preserve">Couleuvre d’Esculape </t>
  </si>
  <si>
    <t>Coronella austriaca</t>
  </si>
  <si>
    <t>Coronelle lisse</t>
  </si>
  <si>
    <t>Vipera aspis</t>
  </si>
  <si>
    <t xml:space="preserve">Vipère aspic </t>
  </si>
  <si>
    <t>Anguis fragilis</t>
  </si>
  <si>
    <t>Orvet fragile</t>
  </si>
  <si>
    <t>Podarcis muralis</t>
  </si>
  <si>
    <t xml:space="preserve">Lézard des murailles </t>
  </si>
  <si>
    <t>Natrix helvetica</t>
  </si>
  <si>
    <t>Couleuvre helvétique</t>
  </si>
  <si>
    <t>Caretta caretta</t>
  </si>
  <si>
    <t xml:space="preserve">Tortue caouanne </t>
  </si>
  <si>
    <t>NAb</t>
  </si>
  <si>
    <t>Lepidochelys kempii</t>
  </si>
  <si>
    <t>Tortue de Kemp</t>
  </si>
  <si>
    <t>Dermochelys coriacea</t>
  </si>
  <si>
    <t>Tortue Luth</t>
  </si>
  <si>
    <t>Chelonia mydas</t>
  </si>
  <si>
    <t xml:space="preserve">Tortue verte </t>
  </si>
  <si>
    <t>Eretmochelys imbricata</t>
  </si>
  <si>
    <t>Tortue caret</t>
  </si>
  <si>
    <t>Trachemys scripta</t>
  </si>
  <si>
    <t>Trachémyde écrite</t>
  </si>
  <si>
    <t>NAa</t>
  </si>
  <si>
    <t>Zamenis longissimus</t>
  </si>
  <si>
    <t>D</t>
  </si>
  <si>
    <t>RR?</t>
  </si>
  <si>
    <t>D?</t>
  </si>
  <si>
    <t>Myotis emarginatus</t>
  </si>
  <si>
    <t>sous-groupe</t>
  </si>
  <si>
    <t>MAMMIFERES MARIN</t>
  </si>
  <si>
    <t>CHIROPTERES</t>
  </si>
  <si>
    <t>MAMMIFERES TERRESTRES</t>
  </si>
  <si>
    <t>Protection Nationale</t>
  </si>
  <si>
    <t>X</t>
  </si>
  <si>
    <t>?</t>
  </si>
  <si>
    <t>Anguidae</t>
  </si>
  <si>
    <t>Natricidae</t>
  </si>
  <si>
    <t>Colubridae</t>
  </si>
  <si>
    <t>Lacertidae</t>
  </si>
  <si>
    <t>Viperidae</t>
  </si>
  <si>
    <t>Emydidae</t>
  </si>
  <si>
    <t>Cheloniidae</t>
  </si>
  <si>
    <t>Reptiles terrestres</t>
  </si>
  <si>
    <t>Reptiles marins</t>
  </si>
  <si>
    <t>Aeshnidae</t>
  </si>
  <si>
    <t>Aeshna affinis</t>
  </si>
  <si>
    <t>Aeschne affine</t>
  </si>
  <si>
    <t>Aeshna cyanea</t>
  </si>
  <si>
    <t>Aeschne bleue</t>
  </si>
  <si>
    <t>Aeshna grandis</t>
  </si>
  <si>
    <t>Grande Aeschne</t>
  </si>
  <si>
    <t>Aeshna isoceles</t>
  </si>
  <si>
    <t>Aeschne isocèle</t>
  </si>
  <si>
    <t>Aeshna mixta</t>
  </si>
  <si>
    <t>Aeschne mixte</t>
  </si>
  <si>
    <t>Anax imperator</t>
  </si>
  <si>
    <t>Anax empereur</t>
  </si>
  <si>
    <t>Anax parthenope</t>
  </si>
  <si>
    <t>Anax napolitain</t>
  </si>
  <si>
    <t>Boyeria irene</t>
  </si>
  <si>
    <t>Aeschne paisible</t>
  </si>
  <si>
    <t>Brachytron pratense</t>
  </si>
  <si>
    <t>Aeschne printanière</t>
  </si>
  <si>
    <t>Calopterygidae</t>
  </si>
  <si>
    <t>Calopteryx splendens</t>
  </si>
  <si>
    <t>Caloptéryx éclatant</t>
  </si>
  <si>
    <t>Calopteryx virgo</t>
  </si>
  <si>
    <t>Caloptéryx vierge</t>
  </si>
  <si>
    <t>Coenagrionidae</t>
  </si>
  <si>
    <t>Ceriagrion tenellum</t>
  </si>
  <si>
    <t>Agrion délicat</t>
  </si>
  <si>
    <t>Lestidae</t>
  </si>
  <si>
    <t>Chalcolestes viridis</t>
  </si>
  <si>
    <t>Leste vert</t>
  </si>
  <si>
    <t>Coenagrion mercuriale</t>
  </si>
  <si>
    <t>Agrion de Mercure</t>
  </si>
  <si>
    <t>Coenagrion puella</t>
  </si>
  <si>
    <t>Agrion jouvencelle</t>
  </si>
  <si>
    <t>Coenagrion pulchellum</t>
  </si>
  <si>
    <t>Agrion joli</t>
  </si>
  <si>
    <t>Coenagrion scitulum</t>
  </si>
  <si>
    <t>Agrion mignon</t>
  </si>
  <si>
    <t>Cordulegastridae</t>
  </si>
  <si>
    <t>Cordulegaster boltonii</t>
  </si>
  <si>
    <t>Cordulégastre annelé</t>
  </si>
  <si>
    <t>Corduliidae</t>
  </si>
  <si>
    <t>Cordulia aenea</t>
  </si>
  <si>
    <t>Cordulie bronzée</t>
  </si>
  <si>
    <t>Libellulidae</t>
  </si>
  <si>
    <t>Crocothemis erythraea</t>
  </si>
  <si>
    <t>Crocothémis écarlate</t>
  </si>
  <si>
    <t>Enallagma cyathigerum</t>
  </si>
  <si>
    <t>Agrion porte-coupe</t>
  </si>
  <si>
    <t>Erythromma lindenii</t>
  </si>
  <si>
    <t>Agrion de Vander Linden</t>
  </si>
  <si>
    <t>Erythromma najas</t>
  </si>
  <si>
    <t>Naïade aux yeux rouges</t>
  </si>
  <si>
    <t>Erythromma viridulum</t>
  </si>
  <si>
    <t>Naïade au corps vert</t>
  </si>
  <si>
    <t>Gomphidae</t>
  </si>
  <si>
    <t>Gomphus pulchellus</t>
  </si>
  <si>
    <t>Gomphe joli</t>
  </si>
  <si>
    <t>Gomphus simillimus</t>
  </si>
  <si>
    <t>Gomphe semblable</t>
  </si>
  <si>
    <t>Gomphus vulgatissimus</t>
  </si>
  <si>
    <t>Gomphe vulgaire</t>
  </si>
  <si>
    <t>Hemianax ephippiger</t>
  </si>
  <si>
    <t>Anax porte-selle</t>
  </si>
  <si>
    <t>N/A</t>
  </si>
  <si>
    <t>Ischnura elegans</t>
  </si>
  <si>
    <t>Agrion élégant</t>
  </si>
  <si>
    <t>Ischnura pumilio</t>
  </si>
  <si>
    <t>Agrion nain</t>
  </si>
  <si>
    <t>Lestes barbarus</t>
  </si>
  <si>
    <t>Leste sauvage</t>
  </si>
  <si>
    <t>Lestes dryas</t>
  </si>
  <si>
    <t>Leste des bois, Leste dryade</t>
  </si>
  <si>
    <t>Lestes sponsa</t>
  </si>
  <si>
    <t>Leste fiancé</t>
  </si>
  <si>
    <t>Lestes virens</t>
  </si>
  <si>
    <t>Leste verdoyant</t>
  </si>
  <si>
    <t>Leucorrhinia pectoralis</t>
  </si>
  <si>
    <t>Leucorrhine à gros thorax</t>
  </si>
  <si>
    <t>Libellula depressa</t>
  </si>
  <si>
    <t>Libellule déprimée</t>
  </si>
  <si>
    <t>Libellula fulva</t>
  </si>
  <si>
    <t>Libellule fauve</t>
  </si>
  <si>
    <t>Libellula quadrimaculata</t>
  </si>
  <si>
    <t>Libellule à quatre taches</t>
  </si>
  <si>
    <t>Onychogomphus forcipatus</t>
  </si>
  <si>
    <t>Gomphe à forceps, Gomphe à pinces</t>
  </si>
  <si>
    <t>Onychogomphus uncatus</t>
  </si>
  <si>
    <t>Gomphe à crochets</t>
  </si>
  <si>
    <t>Orthetrum albistylum</t>
  </si>
  <si>
    <t>Orthétrum à stylets blancs</t>
  </si>
  <si>
    <t>Orthetrum brunneum</t>
  </si>
  <si>
    <t>Orthétrum brun</t>
  </si>
  <si>
    <t>Orthetrum cancellatum</t>
  </si>
  <si>
    <t>Orthétrum réticulé</t>
  </si>
  <si>
    <t>Orthetrum coerulescens</t>
  </si>
  <si>
    <t>Orthétrum bleuissant</t>
  </si>
  <si>
    <t>Oxygastra curtisii</t>
  </si>
  <si>
    <t>Cordulie à corps fin</t>
  </si>
  <si>
    <t>Platycnemididae</t>
  </si>
  <si>
    <t>Platycnemis acutipennis</t>
  </si>
  <si>
    <t>Agrion orangé</t>
  </si>
  <si>
    <t>Platycnemis pennipes</t>
  </si>
  <si>
    <t>Agrion à larges pattes</t>
  </si>
  <si>
    <t>Pyrrhosoma nymphula</t>
  </si>
  <si>
    <t>Petite nymphe au corps de feu</t>
  </si>
  <si>
    <t>Somatochlora flavomaculata</t>
  </si>
  <si>
    <t>Cordulie à taches jaunes</t>
  </si>
  <si>
    <t>Somatochlora metallica</t>
  </si>
  <si>
    <t>Cordulie métallique</t>
  </si>
  <si>
    <t>Sympecma fusca</t>
  </si>
  <si>
    <t>Leste brun</t>
  </si>
  <si>
    <t>Sympetrum danae</t>
  </si>
  <si>
    <t>Sympétrum noir</t>
  </si>
  <si>
    <t>Sympetrum flaveolum</t>
  </si>
  <si>
    <t>Sympétrum jaune d'or</t>
  </si>
  <si>
    <t>Sympetrum fonscolombii</t>
  </si>
  <si>
    <t>Sympétrum de Fonscolombe</t>
  </si>
  <si>
    <t>Sympetrum meridionale</t>
  </si>
  <si>
    <t>Sympétrum méridional</t>
  </si>
  <si>
    <t>Sympetrum pedemontanum</t>
  </si>
  <si>
    <t>Sympétrum du Piémont</t>
  </si>
  <si>
    <t>Sympetrum sanguineum</t>
  </si>
  <si>
    <t>Sympétrum sanguin</t>
  </si>
  <si>
    <t>Sympetrum striolatum</t>
  </si>
  <si>
    <t>Sympétrum fascié</t>
  </si>
  <si>
    <t>Sympetrum vulgatum</t>
  </si>
  <si>
    <t>Sympétrum vulgaire</t>
  </si>
  <si>
    <t>MAMMIFERES terrestres</t>
  </si>
  <si>
    <t>REPTILES terrestres</t>
  </si>
  <si>
    <t>HETEROCERA</t>
  </si>
  <si>
    <t>Lemonia dumi</t>
  </si>
  <si>
    <t>Cossus cossus</t>
  </si>
  <si>
    <t>Dyspessa ulula</t>
  </si>
  <si>
    <t>Zeuzera pyrina</t>
  </si>
  <si>
    <t>Phragmataecia castaneae</t>
  </si>
  <si>
    <t>Achlya flavicornis</t>
  </si>
  <si>
    <t>Cilix glaucata</t>
  </si>
  <si>
    <t>Cymatophorina diluta</t>
  </si>
  <si>
    <t>Drepana curvatula</t>
  </si>
  <si>
    <t>Drepana falcataria</t>
  </si>
  <si>
    <t>Falcaria lacertinaria</t>
  </si>
  <si>
    <t>Habrosyne pyritoides</t>
  </si>
  <si>
    <t>Ochropacha duplaris</t>
  </si>
  <si>
    <t>Polyploca ridens</t>
  </si>
  <si>
    <t>Sabra harpagula</t>
  </si>
  <si>
    <t>Tethea ocularis</t>
  </si>
  <si>
    <t>Tethea or</t>
  </si>
  <si>
    <t>Tetheella fluctuosa</t>
  </si>
  <si>
    <t>Thyatira batis</t>
  </si>
  <si>
    <t>Watsonalla binaria</t>
  </si>
  <si>
    <t>Watsonalla cultraria</t>
  </si>
  <si>
    <t>Endromis versicolora</t>
  </si>
  <si>
    <t>Arctia caja</t>
  </si>
  <si>
    <t>Arctia plantaginis </t>
  </si>
  <si>
    <t>Arctia testudinaria </t>
  </si>
  <si>
    <t>Arctia villica</t>
  </si>
  <si>
    <t>Arctornis l-nigrum</t>
  </si>
  <si>
    <t>Atolmis rubricollis</t>
  </si>
  <si>
    <t>Callimorpha dominula</t>
  </si>
  <si>
    <t>Calliteara pudibunda</t>
  </si>
  <si>
    <t>Chelis maculosa</t>
  </si>
  <si>
    <t>Collita griseola</t>
  </si>
  <si>
    <t>Coscinia cribraria</t>
  </si>
  <si>
    <t>Cybosia mesomella</t>
  </si>
  <si>
    <t>Diacrisia purpurata</t>
  </si>
  <si>
    <t>Diacrisia sannio</t>
  </si>
  <si>
    <t>Diaphora mendica</t>
  </si>
  <si>
    <t>Eilema caniola</t>
  </si>
  <si>
    <t>Euplagia quadripunctaria</t>
  </si>
  <si>
    <t>Euproctis chrysorrhoea</t>
  </si>
  <si>
    <t>Gynaephora fascelina</t>
  </si>
  <si>
    <t>Indalia pygmaeola </t>
  </si>
  <si>
    <t>Katha depressa</t>
  </si>
  <si>
    <t>Leucoma salicis</t>
  </si>
  <si>
    <t>Lithosia quadra</t>
  </si>
  <si>
    <t>Lymantria dispar </t>
  </si>
  <si>
    <t>Lymantria monacha</t>
  </si>
  <si>
    <t>Manulea complana</t>
  </si>
  <si>
    <t>Manulea palliatella </t>
  </si>
  <si>
    <t>Miltochrista miniata</t>
  </si>
  <si>
    <t>Nudaria mundana </t>
  </si>
  <si>
    <t>Nyea lurideola</t>
  </si>
  <si>
    <t>Orgyia antiqua</t>
  </si>
  <si>
    <t>Orgyia recens</t>
  </si>
  <si>
    <t>Paidia rica</t>
  </si>
  <si>
    <t>Pelosia muscerda</t>
  </si>
  <si>
    <t>Pelosia obtusa</t>
  </si>
  <si>
    <t>Phragmatobia fuliginosa</t>
  </si>
  <si>
    <t>Setina irrorella</t>
  </si>
  <si>
    <t>Sphrageidus similis</t>
  </si>
  <si>
    <t>Spilarctia lutea</t>
  </si>
  <si>
    <t>Spilosoma lubricipeda</t>
  </si>
  <si>
    <t>Spilosoma urticae</t>
  </si>
  <si>
    <t>Spiris striata</t>
  </si>
  <si>
    <t>Thumatha senex</t>
  </si>
  <si>
    <t>Tyria jacobaeae</t>
  </si>
  <si>
    <t>Utetheisa pulchella</t>
  </si>
  <si>
    <t>Wittia sororcula</t>
  </si>
  <si>
    <t>Hepialus humuli</t>
  </si>
  <si>
    <t>Korscheltellus lupulinus</t>
  </si>
  <si>
    <t>Phymatopus hecta</t>
  </si>
  <si>
    <t>Triodia sylvina</t>
  </si>
  <si>
    <t>Dendrolimus pini</t>
  </si>
  <si>
    <t>Eriogaster lanestris</t>
  </si>
  <si>
    <t>Euthrix potatoria</t>
  </si>
  <si>
    <t>Gastropacha populifolia</t>
  </si>
  <si>
    <t>Gastropacha quercifolia</t>
  </si>
  <si>
    <t>Lasiocampa quercus</t>
  </si>
  <si>
    <t>Lasiocampa trifolii</t>
  </si>
  <si>
    <t>Macrothylacia rubi</t>
  </si>
  <si>
    <t>Malacosoma castrense</t>
  </si>
  <si>
    <t>Malacosoma neustria</t>
  </si>
  <si>
    <t>Odonestis pruni</t>
  </si>
  <si>
    <t>Phyllodesma ilicifolia</t>
  </si>
  <si>
    <t>Phyllodesma tremulifolia</t>
  </si>
  <si>
    <t>Trichiura crataegi</t>
  </si>
  <si>
    <t>Apoda limacodes</t>
  </si>
  <si>
    <t>Heterogenea asella</t>
  </si>
  <si>
    <t>Cerura erminea</t>
  </si>
  <si>
    <t>Cerura vinula</t>
  </si>
  <si>
    <t>Clostera anachoreta</t>
  </si>
  <si>
    <t>Clostera anastomosis</t>
  </si>
  <si>
    <t>Clostera curtula</t>
  </si>
  <si>
    <t>Clostera pigra</t>
  </si>
  <si>
    <t>Drymonia dodonaea</t>
  </si>
  <si>
    <t>Drymonia obliterata</t>
  </si>
  <si>
    <t>Drymonia querna</t>
  </si>
  <si>
    <t>Drymonia ruficornis</t>
  </si>
  <si>
    <t>Drymonia velitaris</t>
  </si>
  <si>
    <t>Furcula bicuspis</t>
  </si>
  <si>
    <t>Furcula bifida</t>
  </si>
  <si>
    <t>Furcula furcula</t>
  </si>
  <si>
    <t>Gluphisia crenata</t>
  </si>
  <si>
    <t>Harpyia milhauseri</t>
  </si>
  <si>
    <t>Leucodonta bicoloria</t>
  </si>
  <si>
    <t>Notodonta dromedarius</t>
  </si>
  <si>
    <t>Notodonta torva</t>
  </si>
  <si>
    <t>Notodonta tritophus</t>
  </si>
  <si>
    <t>Notodonta ziczac</t>
  </si>
  <si>
    <t>Odontosia carmelita</t>
  </si>
  <si>
    <t>Peridea anceps</t>
  </si>
  <si>
    <t>Phalera bucephala</t>
  </si>
  <si>
    <t>Pheosia gnoma</t>
  </si>
  <si>
    <t>Pheosia tremula</t>
  </si>
  <si>
    <t>Pterostoma palpina</t>
  </si>
  <si>
    <t>Ptilodon capucina</t>
  </si>
  <si>
    <t>Ptilodon cucullina</t>
  </si>
  <si>
    <t>Ptilophora plumigera</t>
  </si>
  <si>
    <t>Stauropus fagi</t>
  </si>
  <si>
    <t>Thaumetopoea pityocampa</t>
  </si>
  <si>
    <t>Thaumetopoea processionea</t>
  </si>
  <si>
    <t>Aglia tau</t>
  </si>
  <si>
    <t>Saturnia pavonia</t>
  </si>
  <si>
    <t>Saturnia pyri</t>
  </si>
  <si>
    <t>Bembecia albanensis</t>
  </si>
  <si>
    <t>Bembecia iberica</t>
  </si>
  <si>
    <t>Bembecia ichneumoniformis</t>
  </si>
  <si>
    <t>Bembecia scopigera</t>
  </si>
  <si>
    <t>Chamaesphecia aerifrons</t>
  </si>
  <si>
    <t>Chamaesphecia empiformis</t>
  </si>
  <si>
    <t>Chamaesphecia tenthrediniformis</t>
  </si>
  <si>
    <t>Paranthrene tabaniformis</t>
  </si>
  <si>
    <t>Pennisetia hylaeiformis </t>
  </si>
  <si>
    <t>Pyropteron affine</t>
  </si>
  <si>
    <t>Pyropteron chrysidiforme</t>
  </si>
  <si>
    <t>Pyropteron muscaeforme</t>
  </si>
  <si>
    <t>Sesia apiformis</t>
  </si>
  <si>
    <t>Sesia bembeciformis</t>
  </si>
  <si>
    <t>Synanthedon andrenaeformis </t>
  </si>
  <si>
    <t>Synanthedon culiciformis</t>
  </si>
  <si>
    <t>Synanthedon formicaeformis</t>
  </si>
  <si>
    <t>Synanthedon loranthi</t>
  </si>
  <si>
    <t>Synanthedon myopaeformis</t>
  </si>
  <si>
    <t>Synanthedon scoliaeformis</t>
  </si>
  <si>
    <t>Synanthedon spheciformis</t>
  </si>
  <si>
    <t>Synanthedon spuleri</t>
  </si>
  <si>
    <t>Synanthedon tipuliformis</t>
  </si>
  <si>
    <t>Synanthedon vespiformis</t>
  </si>
  <si>
    <t>Acherontia atropos</t>
  </si>
  <si>
    <t>Agrius convolvuli</t>
  </si>
  <si>
    <t>Daphnis nerii</t>
  </si>
  <si>
    <t>Deilephila elpenor</t>
  </si>
  <si>
    <t>Deilephila porcellus</t>
  </si>
  <si>
    <t>Hemaris fuciformis</t>
  </si>
  <si>
    <t>Hemaris tityus</t>
  </si>
  <si>
    <t>Hippotion celerio </t>
  </si>
  <si>
    <t>Hyles euphorbiae</t>
  </si>
  <si>
    <t>Hyles livornica</t>
  </si>
  <si>
    <t>Laothoe populi</t>
  </si>
  <si>
    <t>Macroglossum stellatarum </t>
  </si>
  <si>
    <t>Mimas tiliae</t>
  </si>
  <si>
    <t>Proserpinus proserpina</t>
  </si>
  <si>
    <t>Smerinthus ocellatus</t>
  </si>
  <si>
    <t>Sphinx ligustri</t>
  </si>
  <si>
    <t>Sphinx pinastri</t>
  </si>
  <si>
    <t>Thyris fenestrella</t>
  </si>
  <si>
    <t>Bombyx des pissenlits</t>
  </si>
  <si>
    <t>Cossus gâte-bois</t>
  </si>
  <si>
    <t>Petite marbrure</t>
  </si>
  <si>
    <t>Zeuzère du poirier</t>
  </si>
  <si>
    <t>Zeuzère du roseau</t>
  </si>
  <si>
    <t>Flavicorne</t>
  </si>
  <si>
    <t>Petite Epine</t>
  </si>
  <si>
    <t>Cymatophore délayée</t>
  </si>
  <si>
    <t>Incurvé</t>
  </si>
  <si>
    <t>Faucille</t>
  </si>
  <si>
    <t>Lacertine</t>
  </si>
  <si>
    <t>Râtissée</t>
  </si>
  <si>
    <t>Double-Ligne</t>
  </si>
  <si>
    <t>Rieuse</t>
  </si>
  <si>
    <t>Harpon</t>
  </si>
  <si>
    <t>Octogésime</t>
  </si>
  <si>
    <t>Or</t>
  </si>
  <si>
    <t>Cymatophore onduleuse</t>
  </si>
  <si>
    <t>Batis</t>
  </si>
  <si>
    <t>Hameçon</t>
  </si>
  <si>
    <t>Serpette</t>
  </si>
  <si>
    <t>Versicolore</t>
  </si>
  <si>
    <t>Ecaille Martre</t>
  </si>
  <si>
    <t>Ecaille du Plantain</t>
  </si>
  <si>
    <t>Ecaille des steppes</t>
  </si>
  <si>
    <t>Ecaille fermière</t>
  </si>
  <si>
    <t>L-noir</t>
  </si>
  <si>
    <t>Veuve</t>
  </si>
  <si>
    <t>Ecaille marbrée</t>
  </si>
  <si>
    <t>Pudibonde</t>
  </si>
  <si>
    <t>Ecaille maculée</t>
  </si>
  <si>
    <t>Lithosie grise</t>
  </si>
  <si>
    <t>Crible</t>
  </si>
  <si>
    <t>Eborine</t>
  </si>
  <si>
    <t>Ecaille pourprée</t>
  </si>
  <si>
    <t>Bordure ensanglantée</t>
  </si>
  <si>
    <t>Ecaille mendiante</t>
  </si>
  <si>
    <t>Servante</t>
  </si>
  <si>
    <t>Manteau pâle</t>
  </si>
  <si>
    <t>Écaille chinée</t>
  </si>
  <si>
    <t>Cul-brun</t>
  </si>
  <si>
    <t>Bombyx porte-brosses</t>
  </si>
  <si>
    <t>Lithosie naine</t>
  </si>
  <si>
    <t>Lithosie déprimée</t>
  </si>
  <si>
    <t>Bombyx du Saule</t>
  </si>
  <si>
    <t>Lithosie quadrille</t>
  </si>
  <si>
    <t>Disparate</t>
  </si>
  <si>
    <t>Nonne</t>
  </si>
  <si>
    <t>Manteau à tête jaune</t>
  </si>
  <si>
    <t>Manteau bicolore</t>
  </si>
  <si>
    <t>Rosette</t>
  </si>
  <si>
    <t>Mondaine</t>
  </si>
  <si>
    <t>Lithosie plombée</t>
  </si>
  <si>
    <t>Etoilée</t>
  </si>
  <si>
    <t>Soucieuse</t>
  </si>
  <si>
    <t>Ecaille gris-souris</t>
  </si>
  <si>
    <t>Lithosie muscerde</t>
  </si>
  <si>
    <t>Lithosie obtuse</t>
  </si>
  <si>
    <t>Ecaille cramoisie</t>
  </si>
  <si>
    <t>Endrosie diaphane</t>
  </si>
  <si>
    <t>Cul-doré</t>
  </si>
  <si>
    <t>Ecaille Lièvre</t>
  </si>
  <si>
    <t>Ecaille tigrée</t>
  </si>
  <si>
    <t>Ecaille de l'Ortie</t>
  </si>
  <si>
    <t>Ecaille striée</t>
  </si>
  <si>
    <t>Nudarie vieille</t>
  </si>
  <si>
    <t>Goutte-de-sang</t>
  </si>
  <si>
    <t>Ecaille du myosotis</t>
  </si>
  <si>
    <t>Manteau jaune</t>
  </si>
  <si>
    <t>Hépiale du houblon</t>
  </si>
  <si>
    <t>Louvette</t>
  </si>
  <si>
    <t>Hépiale de la fougère</t>
  </si>
  <si>
    <t>Sylvine</t>
  </si>
  <si>
    <t>Bombyx du pin</t>
  </si>
  <si>
    <t>Laineuse du Cerisier</t>
  </si>
  <si>
    <t>Buveuse</t>
  </si>
  <si>
    <t>Feuille-Morte du peuplier</t>
  </si>
  <si>
    <t>Feuille-Morte du Chêne</t>
  </si>
  <si>
    <t>Bombyx du chêne</t>
  </si>
  <si>
    <t>Bombyx du trèfle</t>
  </si>
  <si>
    <t>Bombyx de la ronce</t>
  </si>
  <si>
    <t>Livrée des prés</t>
  </si>
  <si>
    <t>Livrée des arbres</t>
  </si>
  <si>
    <t>Feuille-Morte du Prunier</t>
  </si>
  <si>
    <t>Feuille morte de l'Yeuse</t>
  </si>
  <si>
    <t>Petite Feuille-Morte</t>
  </si>
  <si>
    <t>Bombyx du Peuplier</t>
  </si>
  <si>
    <t>Bombyx de l'Aubépine</t>
  </si>
  <si>
    <t>Tortue</t>
  </si>
  <si>
    <t>Cloporte</t>
  </si>
  <si>
    <t>Grande Queue-Fourchue</t>
  </si>
  <si>
    <t>Anachorète</t>
  </si>
  <si>
    <t>Hausse-Queue grise</t>
  </si>
  <si>
    <t>Hausse-Queue blanche</t>
  </si>
  <si>
    <t>Hausse-Queue brune</t>
  </si>
  <si>
    <t>Triple Tache</t>
  </si>
  <si>
    <t>Ardoisée</t>
  </si>
  <si>
    <t>Demi-Lune blanche</t>
  </si>
  <si>
    <t>Demi-Lune noire</t>
  </si>
  <si>
    <t>Voile</t>
  </si>
  <si>
    <t>Harpye bicuspide</t>
  </si>
  <si>
    <t>Petite Queue-Fourchue</t>
  </si>
  <si>
    <t>Harpye fourchue</t>
  </si>
  <si>
    <t>Crénelée</t>
  </si>
  <si>
    <t>Dragon</t>
  </si>
  <si>
    <t>Bombyx bicolore</t>
  </si>
  <si>
    <t>Chameau</t>
  </si>
  <si>
    <t>Demi-Lune grise</t>
  </si>
  <si>
    <t>Dromadaire</t>
  </si>
  <si>
    <t>Bois-Veiné</t>
  </si>
  <si>
    <t>Carmélite</t>
  </si>
  <si>
    <t>Timide</t>
  </si>
  <si>
    <t>Bucéphale</t>
  </si>
  <si>
    <t>Bombyx Dictéoide</t>
  </si>
  <si>
    <t>Porcelaine</t>
  </si>
  <si>
    <t>Museau</t>
  </si>
  <si>
    <t>Crête-de-Coq</t>
  </si>
  <si>
    <t>Capuchon</t>
  </si>
  <si>
    <t>Plumet</t>
  </si>
  <si>
    <t>Ecureuil</t>
  </si>
  <si>
    <t>Processionnaire du Pin</t>
  </si>
  <si>
    <t>Processionnaire du Chêne</t>
  </si>
  <si>
    <t>Hachette</t>
  </si>
  <si>
    <t>Petit Paon de nuit</t>
  </si>
  <si>
    <t>Grand Paon de nuit</t>
  </si>
  <si>
    <t>Sésie de la Bugrane</t>
  </si>
  <si>
    <t>Sésie du Pied-de-Poule</t>
  </si>
  <si>
    <t>Sésie ichneumon</t>
  </si>
  <si>
    <t>Sésie du Sainfoin</t>
  </si>
  <si>
    <t>Sésie de l'Origan</t>
  </si>
  <si>
    <t>Sesie de l'Euphorbe Petit-Cyprès</t>
  </si>
  <si>
    <t>Sésie tenthrède</t>
  </si>
  <si>
    <t>Petite Sésie du Peuplier</t>
  </si>
  <si>
    <t>Sésie du Framboisier</t>
  </si>
  <si>
    <t>Sésie des Hélianthèmes</t>
  </si>
  <si>
    <t>Sésie de l'Oseille</t>
  </si>
  <si>
    <t>Sésie de l'Oeillet marin</t>
  </si>
  <si>
    <t>Sesie apiforme</t>
  </si>
  <si>
    <t>Sésie du Saule</t>
  </si>
  <si>
    <t>Sesie de la Viorne</t>
  </si>
  <si>
    <t>Sésie culiciforme</t>
  </si>
  <si>
    <t>Sésie fourmi</t>
  </si>
  <si>
    <t>Sésie du gui</t>
  </si>
  <si>
    <t>Sésie du Pommier</t>
  </si>
  <si>
    <t>Sésie du Bouleau</t>
  </si>
  <si>
    <t>Sésie de l'Aulne</t>
  </si>
  <si>
    <t>Sésie du Genévrier</t>
  </si>
  <si>
    <t>Sésie du Groseillier</t>
  </si>
  <si>
    <t>Sésie vespiforme</t>
  </si>
  <si>
    <t>Sphinx Tête-de-Mort</t>
  </si>
  <si>
    <t>Sphinx du Liseron</t>
  </si>
  <si>
    <t>Sphinx du Laurier-rose</t>
  </si>
  <si>
    <t>Grand Sphinx de la Vigne</t>
  </si>
  <si>
    <t>Petit Sphinx de la Vigne</t>
  </si>
  <si>
    <t>Sphinx gazé</t>
  </si>
  <si>
    <t>Sphinx-Bourdon</t>
  </si>
  <si>
    <t>Sphinx Phoenix</t>
  </si>
  <si>
    <t>Sphinx de l'Euphorbe</t>
  </si>
  <si>
    <t>Sphinx livournien</t>
  </si>
  <si>
    <t>Sphinx du Peuplier</t>
  </si>
  <si>
    <t>Moro-Sphinx</t>
  </si>
  <si>
    <t>Sphinx du Tilleul</t>
  </si>
  <si>
    <t>Sphinx de l'Épilobe</t>
  </si>
  <si>
    <t>Sphinx demi-paon</t>
  </si>
  <si>
    <t>Sphinx du Troène</t>
  </si>
  <si>
    <t>Sphinx du pin</t>
  </si>
  <si>
    <t>Sphinx pygmée</t>
  </si>
  <si>
    <t>Philobie du Tamaris</t>
  </si>
  <si>
    <t>Crocalle du Prunellier</t>
  </si>
  <si>
    <t>Acidalie striée</t>
  </si>
  <si>
    <t>Fidonie à cinq raies</t>
  </si>
  <si>
    <t>Zérène du groseilller</t>
  </si>
  <si>
    <t>Zérène de l'orme</t>
  </si>
  <si>
    <t>Lobophore verdâtre</t>
  </si>
  <si>
    <t>Boarmie souillée</t>
  </si>
  <si>
    <t>Boarmie ponctuée</t>
  </si>
  <si>
    <t>Hibernie grisâtre</t>
  </si>
  <si>
    <t>Boarmie recourbée</t>
  </si>
  <si>
    <t>Phalène distincte</t>
  </si>
  <si>
    <t>Phalène de l'Erable</t>
  </si>
  <si>
    <t>Phalène du Marronnier</t>
  </si>
  <si>
    <t>Angéronie du Prunier</t>
  </si>
  <si>
    <t>Violette</t>
  </si>
  <si>
    <t>Larentie mouchetée</t>
  </si>
  <si>
    <t>Ennomos du Lilas</t>
  </si>
  <si>
    <t>Phalène de l'Arrête-Boeuf</t>
  </si>
  <si>
    <t>Petite Rayure</t>
  </si>
  <si>
    <t>Triple Raie</t>
  </si>
  <si>
    <t>Nyssie hispide</t>
  </si>
  <si>
    <t>Intruse</t>
  </si>
  <si>
    <t>Aspilate jaunâtre</t>
  </si>
  <si>
    <t>Aspilate ochracée</t>
  </si>
  <si>
    <t>Phalène candide</t>
  </si>
  <si>
    <t>Cidarie du Cornouiller</t>
  </si>
  <si>
    <t>Phalène du Bouleau</t>
  </si>
  <si>
    <t>Biston marbré</t>
  </si>
  <si>
    <t>Illégitime</t>
  </si>
  <si>
    <t>Fidonie du Pin</t>
  </si>
  <si>
    <t>Cabère pustulée</t>
  </si>
  <si>
    <t>Cabère virginale</t>
  </si>
  <si>
    <t>Céladon</t>
  </si>
  <si>
    <t>Brocatelle d'or</t>
  </si>
  <si>
    <t>Eubolie sinuée</t>
  </si>
  <si>
    <t>Eubolie roussâtre</t>
  </si>
  <si>
    <t>Epione étrangère</t>
  </si>
  <si>
    <t>Gnophos moisie</t>
  </si>
  <si>
    <t>Gnophos obscure</t>
  </si>
  <si>
    <t>Gnophos bigarrée</t>
  </si>
  <si>
    <t>Chésias du Genêt</t>
  </si>
  <si>
    <t>Chesias oblique</t>
  </si>
  <si>
    <t>Géomètre à barreaux</t>
  </si>
  <si>
    <t>Herbacée</t>
  </si>
  <si>
    <t>Cidarie fasciée</t>
  </si>
  <si>
    <t>Cidarie à bandes vertes</t>
  </si>
  <si>
    <t>Eupithécie couronnée</t>
  </si>
  <si>
    <t>Cidarie fauve</t>
  </si>
  <si>
    <t>Boarmie ceinte</t>
  </si>
  <si>
    <t>Boarmie des Lichens</t>
  </si>
  <si>
    <t>Cidarie pointillée</t>
  </si>
  <si>
    <t>Cidarie olive</t>
  </si>
  <si>
    <t>Cidarie verdâtre</t>
  </si>
  <si>
    <t>Himère-plume</t>
  </si>
  <si>
    <t>Verdelet</t>
  </si>
  <si>
    <t>Lynx</t>
  </si>
  <si>
    <t>Phalène convexe</t>
  </si>
  <si>
    <t>Phalène de la Mancienne</t>
  </si>
  <si>
    <t>Hibernie messagère</t>
  </si>
  <si>
    <t>Ephyre suspendue</t>
  </si>
  <si>
    <t>Ephyre omicron</t>
  </si>
  <si>
    <t>Ephyre trilignée</t>
  </si>
  <si>
    <t>Ephyre orbiculaire</t>
  </si>
  <si>
    <t>Ephyre trouée</t>
  </si>
  <si>
    <t>Ephyre ponctuée</t>
  </si>
  <si>
    <t>Ephyre pupillée</t>
  </si>
  <si>
    <t>Ephyre de Bastelberger</t>
  </si>
  <si>
    <t>Ephyre Trois-Cerceaux</t>
  </si>
  <si>
    <t>Boarmie du Sapin</t>
  </si>
  <si>
    <t>Cidarie de la Myrtille</t>
  </si>
  <si>
    <t>Cidarie roussâtre</t>
  </si>
  <si>
    <t>Cidarie baie</t>
  </si>
  <si>
    <t>Cidarie ochracée</t>
  </si>
  <si>
    <t>Boarmie crépusculaire</t>
  </si>
  <si>
    <t>Cidarie rompue</t>
  </si>
  <si>
    <t>Phalène picotée</t>
  </si>
  <si>
    <t>Ennomos du Tilleul</t>
  </si>
  <si>
    <t>Ennomos moucheté</t>
  </si>
  <si>
    <t>Ennomos rongée</t>
  </si>
  <si>
    <t>Ennomos du Frêne</t>
  </si>
  <si>
    <t>Ennomos du Chêne</t>
  </si>
  <si>
    <t>Epione marginée</t>
  </si>
  <si>
    <t>Epione parallèle</t>
  </si>
  <si>
    <t>Alternée</t>
  </si>
  <si>
    <t>Mélanthie du Caille-Lait</t>
  </si>
  <si>
    <t>Mélanippe claire</t>
  </si>
  <si>
    <t>Mélanippe triste</t>
  </si>
  <si>
    <t>L'Epirrite automnale</t>
  </si>
  <si>
    <t>L'Epirrite de Christy</t>
  </si>
  <si>
    <t>L'Epirrite diluée</t>
  </si>
  <si>
    <t>L'Hibernie défeuillante</t>
  </si>
  <si>
    <t>La Cidarie de l'Aulne</t>
  </si>
  <si>
    <t>La Cidarie marbrée</t>
  </si>
  <si>
    <t>La Cidarie du peuplier</t>
  </si>
  <si>
    <t>La Cidarie du prunier</t>
  </si>
  <si>
    <t>La Cidarie agate</t>
  </si>
  <si>
    <t>La Cidarie pivert</t>
  </si>
  <si>
    <t>La Cidarie à bec</t>
  </si>
  <si>
    <t>L'Eupithécie printanière</t>
  </si>
  <si>
    <t>L'Eupithécie du sapin</t>
  </si>
  <si>
    <t>L'Eupithécie de l'Absinthe</t>
  </si>
  <si>
    <t>L'Eupithécie de l'Actée</t>
  </si>
  <si>
    <t>Eupithécie des galles</t>
  </si>
  <si>
    <t>L'Eupithécie du Groseillier</t>
  </si>
  <si>
    <t>Eupithécie rouillée</t>
  </si>
  <si>
    <t>L'Eupithécie de la centaurée</t>
  </si>
  <si>
    <t>Eupithécie des tourbières</t>
  </si>
  <si>
    <t>L'Eupithécie des Campanules</t>
  </si>
  <si>
    <t>Eupithécie du Thym</t>
  </si>
  <si>
    <t>L'Eupithécie sagittée</t>
  </si>
  <si>
    <t>Eupithécie du Tilleul</t>
  </si>
  <si>
    <t>L'Eupithécie de l'Aubépine</t>
  </si>
  <si>
    <t>Eupithécie délavée</t>
  </si>
  <si>
    <t>L'Eupithécie de Goossens</t>
  </si>
  <si>
    <t>L'Eupithécie de la Clématite</t>
  </si>
  <si>
    <t>L'Eupithécie frappée</t>
  </si>
  <si>
    <t>Eupithécie impure</t>
  </si>
  <si>
    <t>l'Eupithécie dénuée</t>
  </si>
  <si>
    <t>L'Eupithécie réputée</t>
  </si>
  <si>
    <t>L'Eupithécie distinguée</t>
  </si>
  <si>
    <t>L'Eupithécie embrouillée</t>
  </si>
  <si>
    <t>Eupithécie de l'Erable</t>
  </si>
  <si>
    <t>L'Eupithécie arrosée</t>
  </si>
  <si>
    <t>L'Eupithécie de la linaire</t>
  </si>
  <si>
    <t>L'Eupithécie de la Millefeuille</t>
  </si>
  <si>
    <t>L'Eupithécie naine</t>
  </si>
  <si>
    <t>Eupithécie du Cyprès</t>
  </si>
  <si>
    <t>l'Eupithécie du Boucage</t>
  </si>
  <si>
    <t>l'Eupithécie du Mélampyre</t>
  </si>
  <si>
    <t>L'Eupithécie de la Digitale pourpre</t>
  </si>
  <si>
    <t>L'Eupithécie chétive</t>
  </si>
  <si>
    <t>L'Eupithécie pygmée</t>
  </si>
  <si>
    <t>L'Eupithécie satyre</t>
  </si>
  <si>
    <t>Eupithécie du Persil</t>
  </si>
  <si>
    <t>L'Eupithécie du Chénopode</t>
  </si>
  <si>
    <t>L'Eupithécie noirâtre</t>
  </si>
  <si>
    <t>L'Eupithécie des friches</t>
  </si>
  <si>
    <t>L'Eupithécie substituée</t>
  </si>
  <si>
    <t>L'Eupithécie des Résineux</t>
  </si>
  <si>
    <t>L'Eupithécie des Saules</t>
  </si>
  <si>
    <t>l'Eupithécie triponctuée</t>
  </si>
  <si>
    <t>Eupithécie trisignée</t>
  </si>
  <si>
    <t>Eupithécie du Tamaris</t>
  </si>
  <si>
    <t>Eupithécie de la Valériane</t>
  </si>
  <si>
    <t>L'Eupithécie veinée</t>
  </si>
  <si>
    <t>L'Eupithécie de la Verge d'Or</t>
  </si>
  <si>
    <t>L'Eupithécie austère</t>
  </si>
  <si>
    <t>Boarmie veuve</t>
  </si>
  <si>
    <t>Périzome du Pigamon</t>
  </si>
  <si>
    <t>La Cidarie-pyrale</t>
  </si>
  <si>
    <t>La Grande nayade</t>
  </si>
  <si>
    <t>Phalène honorée</t>
  </si>
  <si>
    <t>La ténébreuse</t>
  </si>
  <si>
    <t>La Fausse-Eupithécie</t>
  </si>
  <si>
    <t>Philobie alpestre</t>
  </si>
  <si>
    <t>La phalène printanière</t>
  </si>
  <si>
    <t>La phalène sillonnée</t>
  </si>
  <si>
    <t>L'Horisme des Pulsatilles</t>
  </si>
  <si>
    <t>Horisme jumeau</t>
  </si>
  <si>
    <t>L'Horisme élégant</t>
  </si>
  <si>
    <t>L'Horisme rayé</t>
  </si>
  <si>
    <t>L'acidalie jaunâtre</t>
  </si>
  <si>
    <t>La Cidarie sylvestre</t>
  </si>
  <si>
    <t>La larentie lavée</t>
  </si>
  <si>
    <t>La Larentie arrosée</t>
  </si>
  <si>
    <t>La bilieuse</t>
  </si>
  <si>
    <t>La boarmie apparentée</t>
  </si>
  <si>
    <t>La boarmie du chêne</t>
  </si>
  <si>
    <t>L'Acidalie des alpages</t>
  </si>
  <si>
    <t>L'impolie</t>
  </si>
  <si>
    <t>La truie</t>
  </si>
  <si>
    <t>L'Acidalie dégénérée</t>
  </si>
  <si>
    <t>L'Acidalie maritime</t>
  </si>
  <si>
    <t>L'Acidalie diluée</t>
  </si>
  <si>
    <t>La phalène écussonnée</t>
  </si>
  <si>
    <t>L'Echancrée</t>
  </si>
  <si>
    <t>L'Acidalie familière</t>
  </si>
  <si>
    <t>L'Acidalie roussie</t>
  </si>
  <si>
    <t>La dosithée naine</t>
  </si>
  <si>
    <t>L'Acidalie des herboristes</t>
  </si>
  <si>
    <t>L'Acidalie maigre</t>
  </si>
  <si>
    <t>La phalène aurorale</t>
  </si>
  <si>
    <t>Acidalie ocreuse</t>
  </si>
  <si>
    <t>L'Acidalie rousse</t>
  </si>
  <si>
    <t>La phalène rustique</t>
  </si>
  <si>
    <t>La Vieillie</t>
  </si>
  <si>
    <t>Acidalie sinuée</t>
  </si>
  <si>
    <t>L'Acidalie sobre</t>
  </si>
  <si>
    <t>L'Acidalie blanchâtre</t>
  </si>
  <si>
    <t>L'Acidalie sylvestre</t>
  </si>
  <si>
    <t>L'Acidalie retournée</t>
  </si>
  <si>
    <t>Fidonie du Genêt</t>
  </si>
  <si>
    <t>La phalène bordée</t>
  </si>
  <si>
    <t>L'hémithée éruginée</t>
  </si>
  <si>
    <t>La cidarie enfumée</t>
  </si>
  <si>
    <t>La larentie cloutée</t>
  </si>
  <si>
    <t>La phalène du fusain</t>
  </si>
  <si>
    <t>La phalène du hêtre</t>
  </si>
  <si>
    <t>La bordure entrecoupée</t>
  </si>
  <si>
    <t>La phalène à deux taches</t>
  </si>
  <si>
    <t>La phalène distincte</t>
  </si>
  <si>
    <t>La phalène hérissée</t>
  </si>
  <si>
    <t>Ensanglantée de l'oseille</t>
  </si>
  <si>
    <t>L'Ensanglantée des Renouées</t>
  </si>
  <si>
    <t>La philobie alternée</t>
  </si>
  <si>
    <t>La philobie effacée</t>
  </si>
  <si>
    <t>La philobie tachetée</t>
  </si>
  <si>
    <t>La philobie des pins</t>
  </si>
  <si>
    <t>Le Damas cendré</t>
  </si>
  <si>
    <t xml:space="preserve">La Mélanthie pie </t>
  </si>
  <si>
    <t>La boarmie pétrifiée</t>
  </si>
  <si>
    <t>La phalène de la ronce</t>
  </si>
  <si>
    <t>L'Eubolie âpre</t>
  </si>
  <si>
    <t>La souris</t>
  </si>
  <si>
    <t>Boarmie obscure</t>
  </si>
  <si>
    <t>la Phalène dimorphe</t>
  </si>
  <si>
    <t>Ramoneur</t>
  </si>
  <si>
    <t>L'ennomos dentelée</t>
  </si>
  <si>
    <t>La cheimatobie hyémale</t>
  </si>
  <si>
    <t>La cheimatobie du hêtre</t>
  </si>
  <si>
    <t>La citronnelle rouillée</t>
  </si>
  <si>
    <t>La Phalène du Gaillet palustre</t>
  </si>
  <si>
    <t>La phalène du sureau</t>
  </si>
  <si>
    <t>La Pachycnémie des Callunes</t>
  </si>
  <si>
    <t>La boarmie du tilleul</t>
  </si>
  <si>
    <t>La Phalène de l'Epine-Vinette</t>
  </si>
  <si>
    <t>La Boarmie frottée</t>
  </si>
  <si>
    <t>L'Eupithécie carrée</t>
  </si>
  <si>
    <t>L'Eupithécie de la Myrtille</t>
  </si>
  <si>
    <t>L'Eupithécie rectangulaire</t>
  </si>
  <si>
    <t>La cidarie accompagnée</t>
  </si>
  <si>
    <t>La Corythée pectinée</t>
  </si>
  <si>
    <t>La Phalène des landes</t>
  </si>
  <si>
    <t>La Boarmie de l'Yeuse</t>
  </si>
  <si>
    <t>La boarmie rhomboïdale</t>
  </si>
  <si>
    <t>Boarmie des Résineux</t>
  </si>
  <si>
    <t>La Périzome contrastée</t>
  </si>
  <si>
    <t>Perizoma albulata</t>
  </si>
  <si>
    <t>La mélanippe coupée</t>
  </si>
  <si>
    <t>La Périzome soulignée</t>
  </si>
  <si>
    <t>la Périzome à fascies jaunes</t>
  </si>
  <si>
    <t>La phalène de l'aquiline</t>
  </si>
  <si>
    <t>L'Acidalie striée</t>
  </si>
  <si>
    <t>La phalène velue</t>
  </si>
  <si>
    <t>L'hibernie orangée</t>
  </si>
  <si>
    <t>L'hibernie hâtive</t>
  </si>
  <si>
    <t>La Phalène du Nerprun</t>
  </si>
  <si>
    <t>La Petite Phalène du Nerprun</t>
  </si>
  <si>
    <t>La phalène lineolée</t>
  </si>
  <si>
    <t>La numérie poudrée</t>
  </si>
  <si>
    <t>la Cidarie bicolore</t>
  </si>
  <si>
    <t>La panthère</t>
  </si>
  <si>
    <t>Hémithée de l'Ajonc</t>
  </si>
  <si>
    <t xml:space="preserve">L'hémithée du genêt </t>
  </si>
  <si>
    <t>La phalène " à six ailes "</t>
  </si>
  <si>
    <t>Phalène du Sapin</t>
  </si>
  <si>
    <t>La Phalène couleur de cerf</t>
  </si>
  <si>
    <t>La mélanippe hastée</t>
  </si>
  <si>
    <t>La phalène ondulée</t>
  </si>
  <si>
    <t>La Phalène sacrée</t>
  </si>
  <si>
    <t>La bande rouge</t>
  </si>
  <si>
    <t>Acidalie de Kretschmar</t>
  </si>
  <si>
    <t>L'Acidalie décorée</t>
  </si>
  <si>
    <t>L'Acidalie des sables</t>
  </si>
  <si>
    <t>L'Acidalie laiteuse</t>
  </si>
  <si>
    <t>L'Acidalie fausse-Timandre</t>
  </si>
  <si>
    <t>L'Acidalie des pâturages</t>
  </si>
  <si>
    <t>Acidalie grisonnante</t>
  </si>
  <si>
    <t>l'Acidalie picotée</t>
  </si>
  <si>
    <t>L'acidalie étrille</t>
  </si>
  <si>
    <t>La phalène ornée</t>
  </si>
  <si>
    <t>La phalène rougeâtre</t>
  </si>
  <si>
    <t>l'Acidalie ponctuée</t>
  </si>
  <si>
    <t>Acidalie à trois raies</t>
  </si>
  <si>
    <t>L'Ortholite biponctuée</t>
  </si>
  <si>
    <t>La phalène de l'ansérine</t>
  </si>
  <si>
    <t>L'Ortholite plombée</t>
  </si>
  <si>
    <t>L'Ortholite fortifiée</t>
  </si>
  <si>
    <t>L'Ortholite acuminée</t>
  </si>
  <si>
    <t>L'Ortholite entourée</t>
  </si>
  <si>
    <t>L'ennomos illunaire</t>
  </si>
  <si>
    <t>L'ennomos lunaire</t>
  </si>
  <si>
    <t>L'ennomos illustre</t>
  </si>
  <si>
    <t>La Boarmie brune</t>
  </si>
  <si>
    <t>La divisée</t>
  </si>
  <si>
    <t>La mélanippe affligée</t>
  </si>
  <si>
    <t>La phalène convoitée</t>
  </si>
  <si>
    <t>La Stéganie du peuplier</t>
  </si>
  <si>
    <t>La Gymnospile commune</t>
  </si>
  <si>
    <t>La phalène du buplèvre</t>
  </si>
  <si>
    <t>La Corythée anglaise</t>
  </si>
  <si>
    <t>Corythée du Cyprès</t>
  </si>
  <si>
    <t>La Corythée du Genévrier</t>
  </si>
  <si>
    <t>La Corythée sobre</t>
  </si>
  <si>
    <t>Corythée variée</t>
  </si>
  <si>
    <t>La Corythée étranglée</t>
  </si>
  <si>
    <t>La Phalène précoce</t>
  </si>
  <si>
    <t>La phalène chamoisée</t>
  </si>
  <si>
    <t>La timandre aimée</t>
  </si>
  <si>
    <t>La Phalène du Charme</t>
  </si>
  <si>
    <t>La Phalène du Troène</t>
  </si>
  <si>
    <t>La Douteuse</t>
  </si>
  <si>
    <t>La Larentie des Impatientes</t>
  </si>
  <si>
    <t>La Désignée</t>
  </si>
  <si>
    <t>La rouillée</t>
  </si>
  <si>
    <t>La phalène ondée</t>
  </si>
  <si>
    <t>La mélanthie montagnarde</t>
  </si>
  <si>
    <t>La Phalène quadrifasciée</t>
  </si>
  <si>
    <t>L'Oxydée</t>
  </si>
  <si>
    <t>Plusie de l'Asclépiade</t>
  </si>
  <si>
    <t>Plusie de l'Ortie</t>
  </si>
  <si>
    <t>Plusie à lunettes</t>
  </si>
  <si>
    <t>Collier blanc</t>
  </si>
  <si>
    <t>Noctuelle de l'Erable</t>
  </si>
  <si>
    <t>Noctuelle veineuse</t>
  </si>
  <si>
    <t>Aunette</t>
  </si>
  <si>
    <t>Chevelure dorée</t>
  </si>
  <si>
    <t>Cuspide</t>
  </si>
  <si>
    <t>Noctuelle de l'Euphorbe</t>
  </si>
  <si>
    <t>Noctuelle-Lièvre</t>
  </si>
  <si>
    <t>Noctuelle mégacéphale</t>
  </si>
  <si>
    <t>Psi</t>
  </si>
  <si>
    <t>Noctuelle de la Patience</t>
  </si>
  <si>
    <t>Noctuelle Grisette</t>
  </si>
  <si>
    <t>Trident</t>
  </si>
  <si>
    <t>Pie</t>
  </si>
  <si>
    <t>Noctuelle de De Graslin</t>
  </si>
  <si>
    <t>Aubépinière</t>
  </si>
  <si>
    <t>Noctuelle berbère</t>
  </si>
  <si>
    <t>Pyramide</t>
  </si>
  <si>
    <t>Noctuelle du Salsifis</t>
  </si>
  <si>
    <t>Noctuelle marbrée</t>
  </si>
  <si>
    <t>Xanthie hématine</t>
  </si>
  <si>
    <t>Xyline australe</t>
  </si>
  <si>
    <t>Noctuelle boueuse</t>
  </si>
  <si>
    <t>Noctuelle-Sphinx</t>
  </si>
  <si>
    <t>Iota</t>
  </si>
  <si>
    <t>V d'or</t>
  </si>
  <si>
    <t>Halias du Chêne</t>
  </si>
  <si>
    <t>Bryophile perlée</t>
  </si>
  <si>
    <t>Bryophile fraisillée</t>
  </si>
  <si>
    <t>Bryophile lupuline</t>
  </si>
  <si>
    <t>Bryophile du Lichen</t>
  </si>
  <si>
    <t>Noctuelle de la Fougère</t>
  </si>
  <si>
    <t>Linariette</t>
  </si>
  <si>
    <t>Alchimiste</t>
  </si>
  <si>
    <t>Elue</t>
  </si>
  <si>
    <t>Déplacée</t>
  </si>
  <si>
    <t>Lichénée bleue</t>
  </si>
  <si>
    <t>Mariée</t>
  </si>
  <si>
    <t>Promise</t>
  </si>
  <si>
    <t>Fiancée</t>
  </si>
  <si>
    <t>Noctuelle de la Linaigrette</t>
  </si>
  <si>
    <t>Plusie chalcite</t>
  </si>
  <si>
    <t>Madope du Saule</t>
  </si>
  <si>
    <t>Noctuelle du Coudrier</t>
  </si>
  <si>
    <t>Noctuelle limoneuse</t>
  </si>
  <si>
    <t>Troënière</t>
  </si>
  <si>
    <t>Bryophile vert-mousse</t>
  </si>
  <si>
    <t>Cucullie de l'Absinthe</t>
  </si>
  <si>
    <t>Cucullie de l'Aster</t>
  </si>
  <si>
    <t>Cucullie des Campanules</t>
  </si>
  <si>
    <t>Cucullie de la Camomille</t>
  </si>
  <si>
    <t>Cucullie de la Laitue</t>
  </si>
  <si>
    <t>Cucullie de la Molène-Lychnis</t>
  </si>
  <si>
    <t>Cucullie de la Scrophulaire</t>
  </si>
  <si>
    <t>Cucullie de la Tanaisie</t>
  </si>
  <si>
    <t>Ombrageuse</t>
  </si>
  <si>
    <t>Brèche</t>
  </si>
  <si>
    <t>Noctuelle du Temple</t>
  </si>
  <si>
    <t>Noctuelle argentule</t>
  </si>
  <si>
    <t>Erastrie noirâtre</t>
  </si>
  <si>
    <t>Albule</t>
  </si>
  <si>
    <t>Ancre</t>
  </si>
  <si>
    <t>Vert-Doré</t>
  </si>
  <si>
    <t>Plusie confluente</t>
  </si>
  <si>
    <t>Double Zéro</t>
  </si>
  <si>
    <t>Double-Omega</t>
  </si>
  <si>
    <t>Ecu blanc</t>
  </si>
  <si>
    <t>Jaspe menu</t>
  </si>
  <si>
    <t>Passagère</t>
  </si>
  <si>
    <t>Halias du Saule</t>
  </si>
  <si>
    <t>Arlequinette jaune</t>
  </si>
  <si>
    <t>Noctuelle gris-de-lin</t>
  </si>
  <si>
    <t>Anthophile pourprée</t>
  </si>
  <si>
    <t>Anthophile des Inules</t>
  </si>
  <si>
    <t>Noctuelle purpurine</t>
  </si>
  <si>
    <t>Doublure jaune</t>
  </si>
  <si>
    <t>Mi</t>
  </si>
  <si>
    <t>Noctuelle aquiline</t>
  </si>
  <si>
    <t>Noctuelle cryptée</t>
  </si>
  <si>
    <t>Nonagrie de la Canne</t>
  </si>
  <si>
    <t>Noctuelle de la Vipérine</t>
  </si>
  <si>
    <t>Armigère</t>
  </si>
  <si>
    <t>Noctuelle peltigère</t>
  </si>
  <si>
    <t>Noctuelle de la Cardère</t>
  </si>
  <si>
    <t>Herminie grise</t>
  </si>
  <si>
    <t>Herminie de la Ronce</t>
  </si>
  <si>
    <t>Herminie de la Vigne-blanche</t>
  </si>
  <si>
    <t>Noctuelle arrosée</t>
  </si>
  <si>
    <t>Caradrine de la Surelle</t>
  </si>
  <si>
    <t>Noctuelle épaissie</t>
  </si>
  <si>
    <t>Hypena obsitalis</t>
  </si>
  <si>
    <t>Noctuelle à museau</t>
  </si>
  <si>
    <t>Toupet</t>
  </si>
  <si>
    <t>Hypénode des Tourbières</t>
  </si>
  <si>
    <t>Noctuelle sablonneuse</t>
  </si>
  <si>
    <t>Noctuelle du Thélyptéris</t>
  </si>
  <si>
    <t>Crochet</t>
  </si>
  <si>
    <t>Leucanie irisée</t>
  </si>
  <si>
    <t>Leucanie assombrie</t>
  </si>
  <si>
    <t>Noctuelle marquetée</t>
  </si>
  <si>
    <t>Noctuelle de l'Elyme</t>
  </si>
  <si>
    <t>Ophiuse de l'Astragale</t>
  </si>
  <si>
    <t>Goutte d'Argent</t>
  </si>
  <si>
    <t>Herminie pointillée</t>
  </si>
  <si>
    <t>Nole blanchâtre</t>
  </si>
  <si>
    <t>Nole striolée</t>
  </si>
  <si>
    <t>Nole togée</t>
  </si>
  <si>
    <t>Noctuelle de la Petite-Oseille</t>
  </si>
  <si>
    <t>Lunaire</t>
  </si>
  <si>
    <t>Noctuelle aduste</t>
  </si>
  <si>
    <t>Avrilière</t>
  </si>
  <si>
    <t>Noctuelle typique</t>
  </si>
  <si>
    <t>Nole ravaudée</t>
  </si>
  <si>
    <t>Nole crêtée</t>
  </si>
  <si>
    <t>Nole-capuchon</t>
  </si>
  <si>
    <t>Nole de l'Euphraise</t>
  </si>
  <si>
    <t>Sarrothripe de Revay</t>
  </si>
  <si>
    <t>Noctuelle musculeuse</t>
  </si>
  <si>
    <t>Noctuelle héliaque</t>
  </si>
  <si>
    <t>Herminie dérivée</t>
  </si>
  <si>
    <t>Inégale</t>
  </si>
  <si>
    <t>Herminie barbue</t>
  </si>
  <si>
    <t>Noctuelle du Pied d'Alouette</t>
  </si>
  <si>
    <t>Noctuelle couleur de bronze</t>
  </si>
  <si>
    <t>Plusie de la Fétuque</t>
  </si>
  <si>
    <t>Plusie monnoie</t>
  </si>
  <si>
    <t>Herminie de la Garance</t>
  </si>
  <si>
    <t>Eustrotie claire</t>
  </si>
  <si>
    <t>Halias du Hêtre</t>
  </si>
  <si>
    <t>Chrysographe</t>
  </si>
  <si>
    <t>Soyeuse</t>
  </si>
  <si>
    <t>Hypénode du Serpolet</t>
  </si>
  <si>
    <t>Hypénode de la Callune</t>
  </si>
  <si>
    <t>Découpure</t>
  </si>
  <si>
    <t>Nonagrie bétique</t>
  </si>
  <si>
    <t>Agrotide lucernaire</t>
  </si>
  <si>
    <t>Stilbie des Etangs</t>
  </si>
  <si>
    <t>Ni</t>
  </si>
  <si>
    <t>Herminie olivâtre</t>
  </si>
  <si>
    <t>Noctuelle en deuil</t>
  </si>
  <si>
    <t>Noctuelle de la Callune</t>
  </si>
  <si>
    <t>Noctuelle areolée</t>
  </si>
  <si>
    <t>Herminie plumeuse</t>
  </si>
  <si>
    <t>Camomilière</t>
  </si>
  <si>
    <t>Xanthie cannellée</t>
  </si>
  <si>
    <t>Noctuelle trapue</t>
  </si>
  <si>
    <t>Noctuelle Cendrée</t>
  </si>
  <si>
    <t>Pointillée</t>
  </si>
  <si>
    <t>Point d'Exclamation</t>
  </si>
  <si>
    <t>Noctuelle baignée</t>
  </si>
  <si>
    <t>Noctuelle des Renouées</t>
  </si>
  <si>
    <t>Noctuelle du littoral</t>
  </si>
  <si>
    <t>Noctuelle des Moissons</t>
  </si>
  <si>
    <t>Noctuelle farouche</t>
  </si>
  <si>
    <t>Porte-Flèches</t>
  </si>
  <si>
    <t>Noctuelle enluminée</t>
  </si>
  <si>
    <t>Noctuelle éclatante</t>
  </si>
  <si>
    <t>Noctuelle verte</t>
  </si>
  <si>
    <t>Noctuelle de la Myrtille</t>
  </si>
  <si>
    <t>Noctuelle de l'Ansérine</t>
  </si>
  <si>
    <t>Xanthie rufine</t>
  </si>
  <si>
    <t>Xanthie lunulée</t>
  </si>
  <si>
    <t>Orthosie picotée</t>
  </si>
  <si>
    <t>Chi</t>
  </si>
  <si>
    <t>Double-Feston</t>
  </si>
  <si>
    <t>Campagnarde</t>
  </si>
  <si>
    <t>Noctuelle hépatique</t>
  </si>
  <si>
    <t>Doucette</t>
  </si>
  <si>
    <t>Monoglyphe</t>
  </si>
  <si>
    <t>Noctuelle oblongue</t>
  </si>
  <si>
    <t>Brouillée</t>
  </si>
  <si>
    <t>Noctuelle mignonne</t>
  </si>
  <si>
    <t>Noctuelle basilaire</t>
  </si>
  <si>
    <t>Abromiade ochracée</t>
  </si>
  <si>
    <t>Noctuelle de l'Alpiste</t>
  </si>
  <si>
    <t>Noctuelle anthracite</t>
  </si>
  <si>
    <t>Nonagrie rubanée</t>
  </si>
  <si>
    <t>Noctuelle des Roselières</t>
  </si>
  <si>
    <t>Xanthie topaze</t>
  </si>
  <si>
    <t>Noctuelle putride</t>
  </si>
  <si>
    <t>Noctuelle de l'Osier</t>
  </si>
  <si>
    <t>Verdoyante</t>
  </si>
  <si>
    <t>Noctuelle cubiculaire</t>
  </si>
  <si>
    <t>Caradrine rouillée</t>
  </si>
  <si>
    <t>Noctuelle des Haies</t>
  </si>
  <si>
    <t>Noctuelle des Pois</t>
  </si>
  <si>
    <t>Noctuelle leucographe</t>
  </si>
  <si>
    <t>Noctuelle rubiconde</t>
  </si>
  <si>
    <t>Noctuelle trilignée</t>
  </si>
  <si>
    <t>Nonagrie du Phragmite</t>
  </si>
  <si>
    <t>Noctuelle du Millepertuis</t>
  </si>
  <si>
    <t>Xanthie cendrée</t>
  </si>
  <si>
    <t>Xanthie cirée</t>
  </si>
  <si>
    <t>Xanthie paillée</t>
  </si>
  <si>
    <t>Nonagrie rougeâtre</t>
  </si>
  <si>
    <t>Orrhodie érythrocéphale</t>
  </si>
  <si>
    <t>Orrhodie ligulée</t>
  </si>
  <si>
    <t>Orrhodie grise</t>
  </si>
  <si>
    <t>Orrhodie de l'Airelle</t>
  </si>
  <si>
    <t>Cosmie Baie</t>
  </si>
  <si>
    <t>Nacarat</t>
  </si>
  <si>
    <t>Cosmie pyraline</t>
  </si>
  <si>
    <t>Trapèze</t>
  </si>
  <si>
    <t>Nonagrie des Laiches</t>
  </si>
  <si>
    <t>Point noir</t>
  </si>
  <si>
    <t>Noctuelle belle</t>
  </si>
  <si>
    <t>Jaspe vert</t>
  </si>
  <si>
    <t>Noctuelle hérissée</t>
  </si>
  <si>
    <t>Conspicillaire</t>
  </si>
  <si>
    <t>Erastrie gracieuse</t>
  </si>
  <si>
    <t>Cosmie paillée</t>
  </si>
  <si>
    <t>Noctuelle jaunâtre</t>
  </si>
  <si>
    <t>Noctuelle à I double</t>
  </si>
  <si>
    <t>Diarsie du Cornouiller</t>
  </si>
  <si>
    <t>Luisante</t>
  </si>
  <si>
    <t>Satellite</t>
  </si>
  <si>
    <t>Noctuelle mêlée</t>
  </si>
  <si>
    <t>Noir-Atre</t>
  </si>
  <si>
    <t>Noctuelle du Froment</t>
  </si>
  <si>
    <t>Noctuelle Obélisque</t>
  </si>
  <si>
    <t>Upsilon</t>
  </si>
  <si>
    <t>Nonagrie du Rubanier</t>
  </si>
  <si>
    <t>Drap d'Or</t>
  </si>
  <si>
    <t>Noctuelle augure</t>
  </si>
  <si>
    <t>Runique</t>
  </si>
  <si>
    <t>Noctuelle dentine</t>
  </si>
  <si>
    <t>Noctuelle parée</t>
  </si>
  <si>
    <t>Noctuelle capsulaire</t>
  </si>
  <si>
    <t>Noctuelle de l'Oeillet</t>
  </si>
  <si>
    <t>Hadena confusa</t>
  </si>
  <si>
    <t>Noctuelle carpophage</t>
  </si>
  <si>
    <t>Noctuelle sereine</t>
  </si>
  <si>
    <t>Noctuelle dysodée</t>
  </si>
  <si>
    <t>Noctuelle de l'Iris</t>
  </si>
  <si>
    <t>Ambiguë</t>
  </si>
  <si>
    <t>Noctuelle du Pissenlit</t>
  </si>
  <si>
    <t>Noctuelle de la Morgeline</t>
  </si>
  <si>
    <t>Noctuelle de la Pomme de Terre</t>
  </si>
  <si>
    <t>Noctuelle de la guimauve</t>
  </si>
  <si>
    <t>Cosmie rétuse</t>
  </si>
  <si>
    <t>Soumise</t>
  </si>
  <si>
    <t>Xanthie safranée</t>
  </si>
  <si>
    <t>Noctuelle contiguë</t>
  </si>
  <si>
    <t>Noctuelle des Potagers</t>
  </si>
  <si>
    <t>Noctuelle enfumée</t>
  </si>
  <si>
    <t>Noctuelle thalassine</t>
  </si>
  <si>
    <t>Noctuelle du Genêt</t>
  </si>
  <si>
    <t>Noctuelle ophiogramme</t>
  </si>
  <si>
    <t>Nonagrie des Marais</t>
  </si>
  <si>
    <t>Xanthie lavée</t>
  </si>
  <si>
    <t>Xanthie noisette</t>
  </si>
  <si>
    <t>Comma blanc</t>
  </si>
  <si>
    <t>Leucanie obsolète</t>
  </si>
  <si>
    <t>Xyline du Bouleau</t>
  </si>
  <si>
    <t>Xyline du Cyprès</t>
  </si>
  <si>
    <t>Xyline du Chêne</t>
  </si>
  <si>
    <t>Xyline du Frêne</t>
  </si>
  <si>
    <t>Xyline pétrifiée</t>
  </si>
  <si>
    <t>Noctuelle de Duméril</t>
  </si>
  <si>
    <t>Lupérine de la Fétuque</t>
  </si>
  <si>
    <t>Lupérine testacée</t>
  </si>
  <si>
    <t>Noctuelle porphyre</t>
  </si>
  <si>
    <t>Brassicaire</t>
  </si>
  <si>
    <t>Noctuelle de la Persicaire</t>
  </si>
  <si>
    <t>Noctuelle didyme</t>
  </si>
  <si>
    <t>Hiéroglyphe</t>
  </si>
  <si>
    <t>Noctuelle furoncule</t>
  </si>
  <si>
    <t>Noctuelle saturée</t>
  </si>
  <si>
    <t>Maure</t>
  </si>
  <si>
    <t>Point blanc</t>
  </si>
  <si>
    <t>Conigère</t>
  </si>
  <si>
    <t>Noctuelle lythargyrée</t>
  </si>
  <si>
    <t>Leucanie souillée</t>
  </si>
  <si>
    <t>L blanc</t>
  </si>
  <si>
    <t>Leucanie de l'Oyat</t>
  </si>
  <si>
    <t>Leucanie blafarde</t>
  </si>
  <si>
    <t>Leucanie pudorine</t>
  </si>
  <si>
    <t>Leucanie paillée</t>
  </si>
  <si>
    <t>Leucanie orbicole</t>
  </si>
  <si>
    <t>Leucanie vitelline</t>
  </si>
  <si>
    <t>Hulotte</t>
  </si>
  <si>
    <t>Frangée</t>
  </si>
  <si>
    <t>Faux Casque</t>
  </si>
  <si>
    <t>Collier soufré</t>
  </si>
  <si>
    <t>Casque</t>
  </si>
  <si>
    <t>Suivante</t>
  </si>
  <si>
    <t>Hibou</t>
  </si>
  <si>
    <t>Nonagrie de la Massette</t>
  </si>
  <si>
    <t>Agrotide à ventre blanc</t>
  </si>
  <si>
    <t>Cordon blanc</t>
  </si>
  <si>
    <t>Noctuelle de la Canche</t>
  </si>
  <si>
    <t>Trompeuse</t>
  </si>
  <si>
    <t>Noctuelle du Dactyle</t>
  </si>
  <si>
    <t>Procude versicolore</t>
  </si>
  <si>
    <t>Orthosie du Cerisier</t>
  </si>
  <si>
    <t>Orthosie farineuse</t>
  </si>
  <si>
    <t>Gothique</t>
  </si>
  <si>
    <t>Orthosie gracile</t>
  </si>
  <si>
    <t>Orthosie variable</t>
  </si>
  <si>
    <t>Orthosie rougeoyante</t>
  </si>
  <si>
    <t>Orthosie du Peuplier</t>
  </si>
  <si>
    <t>Coureuse</t>
  </si>
  <si>
    <t>Noctuelle du Pin</t>
  </si>
  <si>
    <t>Xanthie falote</t>
  </si>
  <si>
    <t>Noctuelle blessée</t>
  </si>
  <si>
    <t>Méticuleuse</t>
  </si>
  <si>
    <t>Nonagrie fluide</t>
  </si>
  <si>
    <t>Nonagrie des Canches</t>
  </si>
  <si>
    <t>Nonagrie du Faux-Roseau</t>
  </si>
  <si>
    <t>Etrangère</t>
  </si>
  <si>
    <t>Noctuelle nébuleuse</t>
  </si>
  <si>
    <t>Ceinture jaune</t>
  </si>
  <si>
    <t>Noctuelle couleur de lichen</t>
  </si>
  <si>
    <t>Noctuelle du Camérisier</t>
  </si>
  <si>
    <t>Hydrille domestique</t>
  </si>
  <si>
    <t>Noctuelle du Roseau</t>
  </si>
  <si>
    <t>Noctuelle pyrophile</t>
  </si>
  <si>
    <t>Noctuelle ténébreuse</t>
  </si>
  <si>
    <t>Noctuelle de la Brouille</t>
  </si>
  <si>
    <t>Leucanie du Roseau</t>
  </si>
  <si>
    <t>Noctuelle de la Saponaire</t>
  </si>
  <si>
    <t>Noctuelle du Cucubale</t>
  </si>
  <si>
    <t>Tréma blanc</t>
  </si>
  <si>
    <t>Noctuelle exiguë</t>
  </si>
  <si>
    <t>Xanthie ferruginée</t>
  </si>
  <si>
    <t>Noctuelle cythérée</t>
  </si>
  <si>
    <t>Noctuelle du Gazon</t>
  </si>
  <si>
    <t>Nasse</t>
  </si>
  <si>
    <t>Xanthie dorée</t>
  </si>
  <si>
    <t>Xanthie citronnée</t>
  </si>
  <si>
    <t>Noctuelle de l'Arroche</t>
  </si>
  <si>
    <t>Noctuelle embrasée</t>
  </si>
  <si>
    <t>Xanthie ochracée</t>
  </si>
  <si>
    <t>Noctuelle agathine</t>
  </si>
  <si>
    <t>Noctuelle de la Belladonne</t>
  </si>
  <si>
    <t>Noctuelle négligée</t>
  </si>
  <si>
    <t>C-noir</t>
  </si>
  <si>
    <t>Double Trapèze</t>
  </si>
  <si>
    <t>Noctuelle ombragée</t>
  </si>
  <si>
    <t>Noctuelle rhomboïde</t>
  </si>
  <si>
    <t>Noctuelle de la Chélidoine</t>
  </si>
  <si>
    <t>Trimaculée</t>
  </si>
  <si>
    <t>Bois-sec</t>
  </si>
  <si>
    <t>Antique</t>
  </si>
  <si>
    <t>Phycide de Goater</t>
  </si>
  <si>
    <t>Phycide du Tremble</t>
  </si>
  <si>
    <t>Botys de Cannes</t>
  </si>
  <si>
    <t>Pyrale du Jasmin</t>
  </si>
  <si>
    <t>Pyrale de la Betterave</t>
  </si>
  <si>
    <t>Botys de la traînasse</t>
  </si>
  <si>
    <t>Hydrocampe fausse-éphémère</t>
  </si>
  <si>
    <t>Petite Teigne des ruches</t>
  </si>
  <si>
    <t>Phycide de l'Aubépine</t>
  </si>
  <si>
    <t>Phycide associée</t>
  </si>
  <si>
    <t>Phycide marbrée</t>
  </si>
  <si>
    <t>Phycide oblique</t>
  </si>
  <si>
    <t>Phycide répandue</t>
  </si>
  <si>
    <t>Phycide des épines</t>
  </si>
  <si>
    <t>Phycide enflée</t>
  </si>
  <si>
    <t>Aglosse cuivrée</t>
  </si>
  <si>
    <t>Aglosse de la graisse</t>
  </si>
  <si>
    <t>Crambus des friches</t>
  </si>
  <si>
    <t>Crambus souillé</t>
  </si>
  <si>
    <t>Crambus à strie large</t>
  </si>
  <si>
    <t>Crambus des rivages</t>
  </si>
  <si>
    <t>Crambus des chaumes</t>
  </si>
  <si>
    <t>Crambus des tiges</t>
  </si>
  <si>
    <t>Agrotère sylvatique</t>
  </si>
  <si>
    <t>Botys du Sureau</t>
  </si>
  <si>
    <t>Pyrale de la Pulicaire</t>
  </si>
  <si>
    <t>Botys à huit taches</t>
  </si>
  <si>
    <t>Botys des Rhinanthes</t>
  </si>
  <si>
    <t>Pyrale de l'Ortie</t>
  </si>
  <si>
    <t>Pyrale de l'Eupatoire</t>
  </si>
  <si>
    <t>Botys des marais</t>
  </si>
  <si>
    <t>Botys des épiaires</t>
  </si>
  <si>
    <t>Botys terreux</t>
  </si>
  <si>
    <t>Botys du Bouillon-blanc</t>
  </si>
  <si>
    <t>Crambus tentaculé</t>
  </si>
  <si>
    <t>Phycide cannelle</t>
  </si>
  <si>
    <t>Phycide négligée</t>
  </si>
  <si>
    <t>Phycide lavée</t>
  </si>
  <si>
    <t>Fausse-teigne des bourdons</t>
  </si>
  <si>
    <t>Phycide des cônes d'Epicéas</t>
  </si>
  <si>
    <t>Ennychie pygmée</t>
  </si>
  <si>
    <t>Chilo des marais</t>
  </si>
  <si>
    <t>Hydrocampe de la lentille d'eau</t>
  </si>
  <si>
    <t>Crambus douteux</t>
  </si>
  <si>
    <t>Crambus à rayure d'argent</t>
  </si>
  <si>
    <t>Crambus permuté</t>
  </si>
  <si>
    <t>Crambus des pinèdes</t>
  </si>
  <si>
    <t>Crambus enfumé</t>
  </si>
  <si>
    <t>Chilo du roseau</t>
  </si>
  <si>
    <t>Crambus rayé</t>
  </si>
  <si>
    <t>Crambus mordoré</t>
  </si>
  <si>
    <t>Crambus des jardins</t>
  </si>
  <si>
    <t>Crambus des prés</t>
  </si>
  <si>
    <t>Crambus des pâturages</t>
  </si>
  <si>
    <t>Crambus perlé</t>
  </si>
  <si>
    <t>Crambus des buissons</t>
  </si>
  <si>
    <t>Crambus des bois</t>
  </si>
  <si>
    <t>Crambus des tourbières</t>
  </si>
  <si>
    <t>Cryptoblabe du Chêne</t>
  </si>
  <si>
    <t>Pyrale du buis</t>
  </si>
  <si>
    <t>Odontie dentelée</t>
  </si>
  <si>
    <t>Phycide délayée</t>
  </si>
  <si>
    <t>Hydrocampe lettrée</t>
  </si>
  <si>
    <t>Hydrocampe de Rambur</t>
  </si>
  <si>
    <t>Phycide du Sapin</t>
  </si>
  <si>
    <t>Phycide du Pin</t>
  </si>
  <si>
    <t>Phycide des troncs</t>
  </si>
  <si>
    <t>Hydrocampe de Perieres</t>
  </si>
  <si>
    <t>Sténie ponctuée</t>
  </si>
  <si>
    <t>Schoenobius tenaille</t>
  </si>
  <si>
    <t>Schoenobius mucroné</t>
  </si>
  <si>
    <t>Phycide du Pommier</t>
  </si>
  <si>
    <t>Botys rubigineux</t>
  </si>
  <si>
    <t>Phycide semblable</t>
  </si>
  <si>
    <t>Hydrocampe du Potamot</t>
  </si>
  <si>
    <t>Hydrocampe d'Australie</t>
  </si>
  <si>
    <t>Flamme</t>
  </si>
  <si>
    <t>Phycide du cacao</t>
  </si>
  <si>
    <t>Pyrale de Kühn</t>
  </si>
  <si>
    <t>Phycide de Wood</t>
  </si>
  <si>
    <t>Phycide précoce</t>
  </si>
  <si>
    <t>Crambus ocellé</t>
  </si>
  <si>
    <t>Eudorée anguleuse</t>
  </si>
  <si>
    <t>Eudorée des Lichens</t>
  </si>
  <si>
    <t>Eudorée des mousses</t>
  </si>
  <si>
    <t>Eudorée des Anglais</t>
  </si>
  <si>
    <t>Eudorée de l'Alisier</t>
  </si>
  <si>
    <t>Eudorée des rochers</t>
  </si>
  <si>
    <t>Eudorée livide</t>
  </si>
  <si>
    <t>Eudonia petrophila</t>
  </si>
  <si>
    <t>Eudorée des troncs</t>
  </si>
  <si>
    <t>Poudrée</t>
  </si>
  <si>
    <t>Phycide de l'Armoise</t>
  </si>
  <si>
    <t>Phycide fuligineuse</t>
  </si>
  <si>
    <t>Euzophera pinguis</t>
  </si>
  <si>
    <t>Evergète de la Roquette</t>
  </si>
  <si>
    <t>Pyrale du Chou</t>
  </si>
  <si>
    <t>Evergète de l'Alliaire</t>
  </si>
  <si>
    <t>Evergète des bois</t>
  </si>
  <si>
    <t>Grande Teigne des ruches</t>
  </si>
  <si>
    <t>Phycide moisie</t>
  </si>
  <si>
    <t>Pyrale des coteaux</t>
  </si>
  <si>
    <t>Phycide nuageuse</t>
  </si>
  <si>
    <t>Phycide du Plantain</t>
  </si>
  <si>
    <t>Phycide bronzée</t>
  </si>
  <si>
    <t>Pyrale du fourrage</t>
  </si>
  <si>
    <t>Pyrale glauque</t>
  </si>
  <si>
    <t>Fausse-teigne de Zelle</t>
  </si>
  <si>
    <t>Botys de l'Armoise</t>
  </si>
  <si>
    <t>Botys âne</t>
  </si>
  <si>
    <t>Botys jaune serin</t>
  </si>
  <si>
    <t>Pyrale des Fougères</t>
  </si>
  <si>
    <t>Phycide des Chardons</t>
  </si>
  <si>
    <t>Botys des Laîches</t>
  </si>
  <si>
    <t>Phycide du Fusain</t>
  </si>
  <si>
    <t>Pyrale de la Luzerne</t>
  </si>
  <si>
    <t>Hydrocampe du Nénuphar</t>
  </si>
  <si>
    <t>Phycide incarnat</t>
  </si>
  <si>
    <t>Phycide du bouleau</t>
  </si>
  <si>
    <t>Pyrale du Maïs</t>
  </si>
  <si>
    <t>Botys de la Molène</t>
  </si>
  <si>
    <t>Hydrocampe de la stratiote</t>
  </si>
  <si>
    <t>Botys hyalin</t>
  </si>
  <si>
    <t>Botys de la Germandrée</t>
  </si>
  <si>
    <t>Pyrale du Houblon</t>
  </si>
  <si>
    <t>Crambus maritime</t>
  </si>
  <si>
    <t>Crambus contaminé</t>
  </si>
  <si>
    <t>Crambus des dunes</t>
  </si>
  <si>
    <t>Crambus jaunâtre</t>
  </si>
  <si>
    <t>Phycide des Composées</t>
  </si>
  <si>
    <t>Phycide du Genêt</t>
  </si>
  <si>
    <t>Phycide de la Callune</t>
  </si>
  <si>
    <t>Phycide ornée</t>
  </si>
  <si>
    <t>Phycide du Rouvre</t>
  </si>
  <si>
    <t>Phycide géminée</t>
  </si>
  <si>
    <t>Phycide du séneçon</t>
  </si>
  <si>
    <t>Phycide saxicole</t>
  </si>
  <si>
    <t>Crambus alpestre</t>
  </si>
  <si>
    <t>Crambus carré</t>
  </si>
  <si>
    <t>Pyrale des fruits secs</t>
  </si>
  <si>
    <t>Botys poudreux</t>
  </si>
  <si>
    <t>Phycide brune</t>
  </si>
  <si>
    <t>Pyrale de la farine</t>
  </si>
  <si>
    <t>Pyrauste de la Menthe</t>
  </si>
  <si>
    <t>Ennychie zone blanche</t>
  </si>
  <si>
    <t>Pyrauste du Plantain</t>
  </si>
  <si>
    <t>Ennychie cordelière</t>
  </si>
  <si>
    <t>Pyrale de la Conize</t>
  </si>
  <si>
    <t>Pyrauste violette</t>
  </si>
  <si>
    <t>Pyrauste pourprée</t>
  </si>
  <si>
    <t>Pyrauste ensanglantée</t>
  </si>
  <si>
    <t>Rhodophaea formosa</t>
  </si>
  <si>
    <t>Phycide du Tilleul</t>
  </si>
  <si>
    <t>Schoenobius géant</t>
  </si>
  <si>
    <t>Phycide du Peuplier</t>
  </si>
  <si>
    <t>Eudorée commune</t>
  </si>
  <si>
    <t>Eudorée des bois</t>
  </si>
  <si>
    <t>Eudorée sylvestre</t>
  </si>
  <si>
    <t>Eudorée des vergers</t>
  </si>
  <si>
    <t>Eudorée des Picrides</t>
  </si>
  <si>
    <t>Phycide marcassite</t>
  </si>
  <si>
    <t>Phycide violette</t>
  </si>
  <si>
    <t>Botys verdâtre</t>
  </si>
  <si>
    <t>Botys vertical</t>
  </si>
  <si>
    <t>Synaphe punctalis</t>
  </si>
  <si>
    <t>Crambus des champs</t>
  </si>
  <si>
    <t>Botys ferrugineux</t>
  </si>
  <si>
    <t>Botys fauve</t>
  </si>
  <si>
    <t>Botys du Panicaut</t>
  </si>
  <si>
    <t>Botys olive</t>
  </si>
  <si>
    <t>Botys des haies</t>
  </si>
  <si>
    <t>Phycide de l'Origan</t>
  </si>
  <si>
    <t>Phycide du Groseillier</t>
  </si>
  <si>
    <t>Brahmaeidae </t>
  </si>
  <si>
    <t>Cossidae</t>
  </si>
  <si>
    <t>Drepanidae</t>
  </si>
  <si>
    <t>Endromidae</t>
  </si>
  <si>
    <t>Erebidae</t>
  </si>
  <si>
    <t>Hepialidae</t>
  </si>
  <si>
    <t>Lasiocampidae</t>
  </si>
  <si>
    <t>Lasiocampidae </t>
  </si>
  <si>
    <t>Limacodidae</t>
  </si>
  <si>
    <t>Notodontidae</t>
  </si>
  <si>
    <t>Saturniidae</t>
  </si>
  <si>
    <t>Sesiidae</t>
  </si>
  <si>
    <t>Sphingidae</t>
  </si>
  <si>
    <t>Thyrididae</t>
  </si>
  <si>
    <t>Geometridae</t>
  </si>
  <si>
    <t>Noctuidae</t>
  </si>
  <si>
    <t>Nolidae</t>
  </si>
  <si>
    <t>Pyralidae</t>
  </si>
  <si>
    <t>Crambidae</t>
  </si>
  <si>
    <t>Espèce des lisières et boisements hygrophiles</t>
  </si>
  <si>
    <t>Espèce des lisières et boisements mésophiles</t>
  </si>
  <si>
    <t>Espèce des ourlets, fourrés et lisières thermophiles</t>
  </si>
  <si>
    <t>Dysauxes ancilla</t>
  </si>
  <si>
    <t>Poecilocampa populi</t>
  </si>
  <si>
    <t>Chiasmia aestimaria</t>
  </si>
  <si>
    <t>Crocallis tusciaria</t>
  </si>
  <si>
    <t>Scopula virgulata</t>
  </si>
  <si>
    <t>Charissa mucidaria</t>
  </si>
  <si>
    <t>Charissa variegata</t>
  </si>
  <si>
    <t>Eupithecia conterminata</t>
  </si>
  <si>
    <t>Eupithecia pygmaeata</t>
  </si>
  <si>
    <t>Idaea serpentata</t>
  </si>
  <si>
    <t>Lythria cruentaria</t>
  </si>
  <si>
    <t>Paraleutype berberata</t>
  </si>
  <si>
    <t>Scopula ternata</t>
  </si>
  <si>
    <t>Abrostola asclepiadis</t>
  </si>
  <si>
    <t>Abrostola tripartita</t>
  </si>
  <si>
    <t>Abrostola triplasia</t>
  </si>
  <si>
    <t>Acontia lucida</t>
  </si>
  <si>
    <t>Acronicta aceris</t>
  </si>
  <si>
    <t>Acronicta albovenosa </t>
  </si>
  <si>
    <t>Acronicta alni</t>
  </si>
  <si>
    <t>Acronicta auricoma</t>
  </si>
  <si>
    <t>Acronicta cuspis</t>
  </si>
  <si>
    <t>Acronicta euphorbiae </t>
  </si>
  <si>
    <t>Acronicta leporina</t>
  </si>
  <si>
    <t>Acronicta megacephala </t>
  </si>
  <si>
    <t>Acronicta psi</t>
  </si>
  <si>
    <t>Acronicta rumicis</t>
  </si>
  <si>
    <t>Acronicta strigosa</t>
  </si>
  <si>
    <t>Acronicta tridens</t>
  </si>
  <si>
    <t>Aedia funesta</t>
  </si>
  <si>
    <t>Agrotis graslinii</t>
  </si>
  <si>
    <t>Allophyes oxyacanthae</t>
  </si>
  <si>
    <t>Amphipyra berbera</t>
  </si>
  <si>
    <t>Amphipyra pyramidea</t>
  </si>
  <si>
    <t>Amphipyra tragopoginis</t>
  </si>
  <si>
    <t>Anarta odontites</t>
  </si>
  <si>
    <t>Anchoscelis haematidea</t>
  </si>
  <si>
    <t>Aporophyla australis</t>
  </si>
  <si>
    <t>Aporophyla lueneburgensis</t>
  </si>
  <si>
    <t>Asteroscopus sphinx </t>
  </si>
  <si>
    <t>Autographa gamma</t>
  </si>
  <si>
    <t>Autographa jota</t>
  </si>
  <si>
    <t>Autographa pulchrina </t>
  </si>
  <si>
    <t>Bena bicolorana</t>
  </si>
  <si>
    <t>Bryophila domestica</t>
  </si>
  <si>
    <t>Bryophila raptricula</t>
  </si>
  <si>
    <t>Bryophila ravula </t>
  </si>
  <si>
    <t>Bryopsis muralis</t>
  </si>
  <si>
    <t>Callopistria juventina</t>
  </si>
  <si>
    <t>Calophasia lunula</t>
  </si>
  <si>
    <t>Catephia alchymista</t>
  </si>
  <si>
    <t>Catocala electa</t>
  </si>
  <si>
    <t>Catocala elocata</t>
  </si>
  <si>
    <t>Catocala fraxini</t>
  </si>
  <si>
    <t>Catocala nupta</t>
  </si>
  <si>
    <t>Catocala promissa</t>
  </si>
  <si>
    <t>Catocala sponsa</t>
  </si>
  <si>
    <t>Celaena haworthii</t>
  </si>
  <si>
    <t>Chrysodeixis chalcites</t>
  </si>
  <si>
    <t>Colobochyla salicalis </t>
  </si>
  <si>
    <t>Colocasia coryli</t>
  </si>
  <si>
    <t>Conisania luteago</t>
  </si>
  <si>
    <t>Craniophora ligustri</t>
  </si>
  <si>
    <t>Cryphia algae</t>
  </si>
  <si>
    <t>Cucullia absinthii</t>
  </si>
  <si>
    <t>Cucullia asteris</t>
  </si>
  <si>
    <t>Cucullia campanulae</t>
  </si>
  <si>
    <t>Cucullia chamomillae</t>
  </si>
  <si>
    <t>Cucullia lactucae</t>
  </si>
  <si>
    <t>Cucullia lychnitis</t>
  </si>
  <si>
    <t>Cucullia scrophulariae </t>
  </si>
  <si>
    <t>Cucullia tanaceti</t>
  </si>
  <si>
    <t>Cucullia umbratica</t>
  </si>
  <si>
    <t>Cucullia verbasci</t>
  </si>
  <si>
    <t>Dasypolia templi</t>
  </si>
  <si>
    <t>Deltote bankiana </t>
  </si>
  <si>
    <t>Deltote deceptoria</t>
  </si>
  <si>
    <t>Deltote pygarga</t>
  </si>
  <si>
    <t>Deltote uncula</t>
  </si>
  <si>
    <t>Diachrysia chrysitis</t>
  </si>
  <si>
    <t>Diachrysia stenochrysis</t>
  </si>
  <si>
    <t>Dicycla oo</t>
  </si>
  <si>
    <t>Diloba caeruleocephala</t>
  </si>
  <si>
    <t>Dryobota labecula</t>
  </si>
  <si>
    <t>Dryobotodes roboris</t>
  </si>
  <si>
    <t>Dysgonia algira</t>
  </si>
  <si>
    <t>Earias clorana</t>
  </si>
  <si>
    <t>Emmelia trabealis</t>
  </si>
  <si>
    <t>Epilecta linogrisea</t>
  </si>
  <si>
    <t>Eublemma ostrina</t>
  </si>
  <si>
    <t>Eublemma parva</t>
  </si>
  <si>
    <t>Eublemma purpurina</t>
  </si>
  <si>
    <t>Euclidia glyphica</t>
  </si>
  <si>
    <t>Euclidia mi</t>
  </si>
  <si>
    <t>Euxoa aquilina</t>
  </si>
  <si>
    <t>Euxoa tritici</t>
  </si>
  <si>
    <t>Globia algae</t>
  </si>
  <si>
    <t>Hadena irregularis</t>
  </si>
  <si>
    <t>Helicoverpa armigera </t>
  </si>
  <si>
    <t>Heliothis peltigera</t>
  </si>
  <si>
    <t>Heliothis viriplaca</t>
  </si>
  <si>
    <t>Herminia grisealis</t>
  </si>
  <si>
    <t>Herminia tarsicrinalis</t>
  </si>
  <si>
    <t>Herminia tarsipennalis</t>
  </si>
  <si>
    <t>Hoplodrina respersa</t>
  </si>
  <si>
    <t>Hypena crassalis</t>
  </si>
  <si>
    <t>Hypena proboscidalis</t>
  </si>
  <si>
    <t>Hypena rostralis</t>
  </si>
  <si>
    <t>Hypenodes humidalis</t>
  </si>
  <si>
    <t>Lacanobia blenna</t>
  </si>
  <si>
    <t>Lacanobia splendens</t>
  </si>
  <si>
    <t>Laspeyria flexula</t>
  </si>
  <si>
    <t>Leucania putrescens</t>
  </si>
  <si>
    <t>Leucochlaena oditis</t>
  </si>
  <si>
    <t>Litoligia literosa</t>
  </si>
  <si>
    <t>Lygephila pastinum</t>
  </si>
  <si>
    <t>Macdunnoughia confusa </t>
  </si>
  <si>
    <t>Macrochilo cribrumalis </t>
  </si>
  <si>
    <t>Meganola albula</t>
  </si>
  <si>
    <t>Meganola strigula </t>
  </si>
  <si>
    <t>Meganola togatulalis</t>
  </si>
  <si>
    <t>Mesogona acetosellae</t>
  </si>
  <si>
    <t>Minucia lunaris</t>
  </si>
  <si>
    <t>Mniotype adusta</t>
  </si>
  <si>
    <t>Moma alpium</t>
  </si>
  <si>
    <t>Naenia typica</t>
  </si>
  <si>
    <t>Nola aerugula</t>
  </si>
  <si>
    <t>Nola confusalis</t>
  </si>
  <si>
    <t>Nola cucullatella</t>
  </si>
  <si>
    <t>Nola infantula</t>
  </si>
  <si>
    <t>Nycteola revayana </t>
  </si>
  <si>
    <t>Oria musculosa</t>
  </si>
  <si>
    <t>Panemeria tenebrata</t>
  </si>
  <si>
    <t>Paracolax tristalis</t>
  </si>
  <si>
    <t>Parascotia fuliginaria</t>
  </si>
  <si>
    <t>Pechipogo strigilata</t>
  </si>
  <si>
    <t>Periphanes delphinii</t>
  </si>
  <si>
    <t>Phytometra viridaria</t>
  </si>
  <si>
    <t>Plusia festucae</t>
  </si>
  <si>
    <t>Polychrysia moneta</t>
  </si>
  <si>
    <t>Polypogon plumigeralis</t>
  </si>
  <si>
    <t>Pseudeustrotia candidula </t>
  </si>
  <si>
    <t>Pseudoips prasinanus</t>
  </si>
  <si>
    <t>Pyrrhia umbra</t>
  </si>
  <si>
    <t>Rivula sericealis </t>
  </si>
  <si>
    <t>Schrankia costaestrigalis </t>
  </si>
  <si>
    <t>Schrankia taenialis</t>
  </si>
  <si>
    <t>Scoliopteryx libatrix</t>
  </si>
  <si>
    <t>Sesamia nonagrioides</t>
  </si>
  <si>
    <t>Standfussiana lucernea</t>
  </si>
  <si>
    <t>Stilbia anomala</t>
  </si>
  <si>
    <t>Trichoplusia ni</t>
  </si>
  <si>
    <t>Trisateles emortualis </t>
  </si>
  <si>
    <t>Tyta luctuosa </t>
  </si>
  <si>
    <t>Violaphotia molothina</t>
  </si>
  <si>
    <t>Xylocampa areola</t>
  </si>
  <si>
    <t>Zanclognatha lunalis </t>
  </si>
  <si>
    <t>Luperina nickerlii</t>
  </si>
  <si>
    <t>Noctua orbona</t>
  </si>
  <si>
    <t>Eurhodope cirrigerella</t>
  </si>
  <si>
    <t>Sciota hostilis</t>
  </si>
  <si>
    <t>Pempelia compositella</t>
  </si>
  <si>
    <t>Pyrausta obfuscata</t>
  </si>
  <si>
    <t>Pediasia luteella</t>
  </si>
  <si>
    <t>Macaria brunneata</t>
  </si>
  <si>
    <t>Abraxas grossulariata</t>
  </si>
  <si>
    <t>Abraxas sylvata</t>
  </si>
  <si>
    <t>Acasis viretata</t>
  </si>
  <si>
    <t>Adactylotis contaminaria</t>
  </si>
  <si>
    <t>Aethalura punctulata</t>
  </si>
  <si>
    <t>Agriopis leucophaearia</t>
  </si>
  <si>
    <t>Alcis repandata</t>
  </si>
  <si>
    <t>Aleucis distinctata</t>
  </si>
  <si>
    <t>Alsophila aceraria</t>
  </si>
  <si>
    <t>Alsophila aescularia</t>
  </si>
  <si>
    <t>Angerona prunaria</t>
  </si>
  <si>
    <t>Anticlea derivata</t>
  </si>
  <si>
    <t>Anticollix sparsata</t>
  </si>
  <si>
    <t>Apeira syringaria</t>
  </si>
  <si>
    <t>Aplasta ononaria</t>
  </si>
  <si>
    <t>Aplocera efformata</t>
  </si>
  <si>
    <t>Aplocera plagiata</t>
  </si>
  <si>
    <t>Apocheima hispidaria</t>
  </si>
  <si>
    <t>Archiearis parthenias</t>
  </si>
  <si>
    <t>Aspitates gilvaria</t>
  </si>
  <si>
    <t>Aspitates ochrearia</t>
  </si>
  <si>
    <t>Asthena albulata</t>
  </si>
  <si>
    <t>Asthena anseraria</t>
  </si>
  <si>
    <t>Biston betularia</t>
  </si>
  <si>
    <t>Biston strataria</t>
  </si>
  <si>
    <t>Boudinotiana notha </t>
  </si>
  <si>
    <t>Bupalus piniaria</t>
  </si>
  <si>
    <t>Cabera exanthemata</t>
  </si>
  <si>
    <t>Cabera pusaria</t>
  </si>
  <si>
    <t>Campaea margaritaria</t>
  </si>
  <si>
    <t>Camptogramma bilineata</t>
  </si>
  <si>
    <t>Catarhoe cuculata</t>
  </si>
  <si>
    <t>Catarhoe rubidata</t>
  </si>
  <si>
    <t>Cepphis advenaria</t>
  </si>
  <si>
    <t>Charissa obscurata</t>
  </si>
  <si>
    <t>Chesias legatella</t>
  </si>
  <si>
    <t>Chesias rufata</t>
  </si>
  <si>
    <t>Chiasmia clathrata</t>
  </si>
  <si>
    <t>Chlorissa viridata</t>
  </si>
  <si>
    <t>Chloroclysta miata</t>
  </si>
  <si>
    <t>Chloroclysta siterata</t>
  </si>
  <si>
    <t>Chloroclystis v-ata</t>
  </si>
  <si>
    <t>Cidaria fulvata</t>
  </si>
  <si>
    <t>Cleora cinctaria</t>
  </si>
  <si>
    <t>Cleorodes lichenaria</t>
  </si>
  <si>
    <t>Colostygia multistrigaria</t>
  </si>
  <si>
    <t>Colostygia olivata</t>
  </si>
  <si>
    <t>Colostygia pectinataria</t>
  </si>
  <si>
    <t>Colotois pennaria</t>
  </si>
  <si>
    <t>Comibaena bajularia</t>
  </si>
  <si>
    <t>Cosmorhoe ocellata</t>
  </si>
  <si>
    <t>Costaconvexa polygrammata</t>
  </si>
  <si>
    <t>Crocallis elinguaria</t>
  </si>
  <si>
    <t>Cryopega bajaria</t>
  </si>
  <si>
    <t>Cyclophora albipunctata</t>
  </si>
  <si>
    <t>Cyclophora annularia</t>
  </si>
  <si>
    <t>Cyclophora linearia</t>
  </si>
  <si>
    <t>Cyclophora pendularia</t>
  </si>
  <si>
    <t>Cyclophora porata</t>
  </si>
  <si>
    <t>Cyclophora punctaria</t>
  </si>
  <si>
    <t>Cyclophora puppillaria</t>
  </si>
  <si>
    <t>Cyclophora quercimontaria</t>
  </si>
  <si>
    <t>Cyclophora ruficiliaria</t>
  </si>
  <si>
    <t>Deileptenia ribeata</t>
  </si>
  <si>
    <t>Dysstroma citrata</t>
  </si>
  <si>
    <t>Dysstroma truncata</t>
  </si>
  <si>
    <t>Earophila badiata</t>
  </si>
  <si>
    <t>Ecliptopera silaceata</t>
  </si>
  <si>
    <t>Ectropis crepuscularia</t>
  </si>
  <si>
    <t>Electrophaes corylata</t>
  </si>
  <si>
    <t>Ematurga atomaria</t>
  </si>
  <si>
    <t>Ennomos alniaria</t>
  </si>
  <si>
    <t>Ennomos autumnaria</t>
  </si>
  <si>
    <t>Ennomos erosaria</t>
  </si>
  <si>
    <t>Ennomos fuscantaria</t>
  </si>
  <si>
    <t>Ennomos quercinaria</t>
  </si>
  <si>
    <t>Epione repandaria</t>
  </si>
  <si>
    <t>Epione vespertaria</t>
  </si>
  <si>
    <t>Epirrhoe alternata</t>
  </si>
  <si>
    <t>Epirrhoe galiata</t>
  </si>
  <si>
    <t>Epirrhoe rivata</t>
  </si>
  <si>
    <t>Epirrhoe tristata</t>
  </si>
  <si>
    <t>Epirrita autumnata</t>
  </si>
  <si>
    <t>Epirrita christyi</t>
  </si>
  <si>
    <t>Epirrita dilutata</t>
  </si>
  <si>
    <t>Erannis defoliaria</t>
  </si>
  <si>
    <t>Euchoeca nebulata</t>
  </si>
  <si>
    <t>Eulithis mellinata</t>
  </si>
  <si>
    <t>Eulithis populata</t>
  </si>
  <si>
    <t>Eulithis prunata</t>
  </si>
  <si>
    <t>Eulithis testata</t>
  </si>
  <si>
    <t>Euphyia biangulata</t>
  </si>
  <si>
    <t>Euphyia unangulata</t>
  </si>
  <si>
    <t>Eupithecia abbreviata</t>
  </si>
  <si>
    <t>Eupithecia abietaria</t>
  </si>
  <si>
    <t>Eupithecia absinthiata</t>
  </si>
  <si>
    <t>Eupithecia actaeata</t>
  </si>
  <si>
    <t>Eupithecia analoga</t>
  </si>
  <si>
    <t>Eupithecia assimilata</t>
  </si>
  <si>
    <t>Eupithecia breviculata</t>
  </si>
  <si>
    <t>Eupithecia centaureata</t>
  </si>
  <si>
    <t>Eupithecia denotata</t>
  </si>
  <si>
    <t>Eupithecia distinctaria</t>
  </si>
  <si>
    <t>Eupithecia dodoneata</t>
  </si>
  <si>
    <t>Eupithecia egenaria</t>
  </si>
  <si>
    <t>Eupithecia exiguata</t>
  </si>
  <si>
    <t>Eupithecia expallidata</t>
  </si>
  <si>
    <t>Eupithecia goossensiata</t>
  </si>
  <si>
    <t>Eupithecia haworthiata</t>
  </si>
  <si>
    <t>Eupithecia icterata</t>
  </si>
  <si>
    <t>Eupithecia impurata</t>
  </si>
  <si>
    <t>Eupithecia indigata</t>
  </si>
  <si>
    <t>Eupithecia innotata</t>
  </si>
  <si>
    <t>Eupithecia insigniata</t>
  </si>
  <si>
    <t>Eupithecia intricata</t>
  </si>
  <si>
    <t>Eupithecia inturbata</t>
  </si>
  <si>
    <t>Eupithecia irriguata</t>
  </si>
  <si>
    <t>Eupithecia linariata</t>
  </si>
  <si>
    <t>Eupithecia millefoliata</t>
  </si>
  <si>
    <t>Eupithecia nanata</t>
  </si>
  <si>
    <t>Eupithecia phoeniceata</t>
  </si>
  <si>
    <t>Eupithecia pimpinellata</t>
  </si>
  <si>
    <t>Eupithecia plumbeolata</t>
  </si>
  <si>
    <t>Eupithecia pulchellata</t>
  </si>
  <si>
    <t>Eupithecia pusillata</t>
  </si>
  <si>
    <t>Eupithecia satyrata</t>
  </si>
  <si>
    <t>Eupithecia selinata</t>
  </si>
  <si>
    <t>Eupithecia simpliciata</t>
  </si>
  <si>
    <t>Eupithecia subfuscata</t>
  </si>
  <si>
    <t>Eupithecia subumbrata</t>
  </si>
  <si>
    <t>Eupithecia succenturiata</t>
  </si>
  <si>
    <t>Eupithecia tantillaria</t>
  </si>
  <si>
    <t>Eupithecia tenuiata</t>
  </si>
  <si>
    <t>Eupithecia tripunctaria</t>
  </si>
  <si>
    <t>Eupithecia trisignaria</t>
  </si>
  <si>
    <t>Eupithecia ultimaria</t>
  </si>
  <si>
    <t>Eupithecia valerianata</t>
  </si>
  <si>
    <t>Eupithecia venosata</t>
  </si>
  <si>
    <t>Eupithecia virgaureata</t>
  </si>
  <si>
    <t>Eupithecia vulgata</t>
  </si>
  <si>
    <t>Fagivorina arenaria</t>
  </si>
  <si>
    <t>Gagitodes sagittata</t>
  </si>
  <si>
    <t>Gandaritis pyraliata</t>
  </si>
  <si>
    <t>Geometra papilionaria</t>
  </si>
  <si>
    <t>Gerinia honoraria</t>
  </si>
  <si>
    <t>Gnophos furvata</t>
  </si>
  <si>
    <t>Gymnoscelis rufifasciata</t>
  </si>
  <si>
    <t>Heliomata glarearia</t>
  </si>
  <si>
    <t>Hemistola chrysoprasaria</t>
  </si>
  <si>
    <t>Hemithea aestivaria</t>
  </si>
  <si>
    <t>Horisme aquata</t>
  </si>
  <si>
    <t>Horisme radicaria</t>
  </si>
  <si>
    <t>Horisme tersata</t>
  </si>
  <si>
    <t>Horisme vitalbata</t>
  </si>
  <si>
    <t>Hydrelia flammeolaria</t>
  </si>
  <si>
    <t>Hydrelia sylvata</t>
  </si>
  <si>
    <t>Hydriomena furcata</t>
  </si>
  <si>
    <t>Hydriomena impluviata</t>
  </si>
  <si>
    <t>Hylaea fasciaria</t>
  </si>
  <si>
    <t>Hypomecis punctinalis</t>
  </si>
  <si>
    <t>Hypomecis roboraria</t>
  </si>
  <si>
    <t>Idaea aureolaria</t>
  </si>
  <si>
    <t>Idaea aversata</t>
  </si>
  <si>
    <t>Idaea biselata</t>
  </si>
  <si>
    <t>Idaea degeneraria</t>
  </si>
  <si>
    <t>Idaea deversaria</t>
  </si>
  <si>
    <t>Idaea dilutaria</t>
  </si>
  <si>
    <t>Idaea dimidiata</t>
  </si>
  <si>
    <t>Idaea emarginata</t>
  </si>
  <si>
    <t>Idaea fuscovenosa</t>
  </si>
  <si>
    <t>Idaea humiliata</t>
  </si>
  <si>
    <t>Idaea inquinata</t>
  </si>
  <si>
    <t>Idaea laevigata</t>
  </si>
  <si>
    <t>Idaea macilentaria</t>
  </si>
  <si>
    <t>Idaea muricata</t>
  </si>
  <si>
    <t>Idaea ochrata</t>
  </si>
  <si>
    <t>Idaea rufaria</t>
  </si>
  <si>
    <t>Idaea rusticata</t>
  </si>
  <si>
    <t>Idaea seriata</t>
  </si>
  <si>
    <t>Idaea straminata</t>
  </si>
  <si>
    <t>Idaea subsericeata</t>
  </si>
  <si>
    <t>Idaea sylvestraria</t>
  </si>
  <si>
    <t>Idaea trigeminata</t>
  </si>
  <si>
    <t>Isturgia famula</t>
  </si>
  <si>
    <t>Isturgia limbaria</t>
  </si>
  <si>
    <t>Jodis lactearia</t>
  </si>
  <si>
    <t>Lampropteryx suffumata</t>
  </si>
  <si>
    <t>Larentia clavaria</t>
  </si>
  <si>
    <t>Ligdia adustata</t>
  </si>
  <si>
    <t>Lobophora halterata</t>
  </si>
  <si>
    <t>Lomaspilis marginata</t>
  </si>
  <si>
    <t>Lomographa bimaculata</t>
  </si>
  <si>
    <t>Lomographa temerata</t>
  </si>
  <si>
    <t>Lycia hirtaria</t>
  </si>
  <si>
    <t>Lythria purpuraria </t>
  </si>
  <si>
    <t>Macaria alternata</t>
  </si>
  <si>
    <t>Macaria liturata</t>
  </si>
  <si>
    <t>Macaria notata</t>
  </si>
  <si>
    <t>Macaria signaria</t>
  </si>
  <si>
    <t>Macaria wauaria</t>
  </si>
  <si>
    <t>Melanthia procellata</t>
  </si>
  <si>
    <t>Menophra abruptaria</t>
  </si>
  <si>
    <t>Mesoleuca albicillata</t>
  </si>
  <si>
    <t>Mesotype didymata</t>
  </si>
  <si>
    <t>Minoa murinata</t>
  </si>
  <si>
    <t>Nychiodes obscuraria</t>
  </si>
  <si>
    <t>Nycterosea obstipata</t>
  </si>
  <si>
    <t>Odezia atrata</t>
  </si>
  <si>
    <t>Odontopera bidentata</t>
  </si>
  <si>
    <t>Operophtera brumata</t>
  </si>
  <si>
    <t>Operophtera fagata</t>
  </si>
  <si>
    <t>Opisthograptis luteolata</t>
  </si>
  <si>
    <t>Orthonama vittata</t>
  </si>
  <si>
    <t>Ourapteryx sambucaria</t>
  </si>
  <si>
    <t>Pachycnemia hippocastanaria</t>
  </si>
  <si>
    <t>Paradarisa consonaria</t>
  </si>
  <si>
    <t>Parectropis similaria</t>
  </si>
  <si>
    <t>Pasiphila chloerata</t>
  </si>
  <si>
    <t>Pasiphila debiliata</t>
  </si>
  <si>
    <t>Pasiphila rectangulata</t>
  </si>
  <si>
    <t>Pelurga comitata</t>
  </si>
  <si>
    <t>Pennithera firmata</t>
  </si>
  <si>
    <t>Perconia strigillaria</t>
  </si>
  <si>
    <t>Peribatodes ilicaria</t>
  </si>
  <si>
    <t>Peribatodes rhomboidaria</t>
  </si>
  <si>
    <t>Peribatodes secundaria</t>
  </si>
  <si>
    <t>Perizoma affinitata</t>
  </si>
  <si>
    <t>Perizoma alchemillata</t>
  </si>
  <si>
    <t>Perizoma bifaciata</t>
  </si>
  <si>
    <t>Perizoma flavofasciata</t>
  </si>
  <si>
    <t>Petrophora chlorosata</t>
  </si>
  <si>
    <t>Phibalapteryx virgata</t>
  </si>
  <si>
    <t>Phigalia pilosaria</t>
  </si>
  <si>
    <t>Phigaliohybernia aurantiaria</t>
  </si>
  <si>
    <t>Phigaliohybernia marginaria</t>
  </si>
  <si>
    <t>Philereme transversata</t>
  </si>
  <si>
    <t>Philereme vetulata</t>
  </si>
  <si>
    <t>Plagodis dolabraria</t>
  </si>
  <si>
    <t>Plagodis pulveraria</t>
  </si>
  <si>
    <t>Plemyria rubiginata</t>
  </si>
  <si>
    <t>Pseudopanthera macularia</t>
  </si>
  <si>
    <t>Pseudoterpna coronillaria</t>
  </si>
  <si>
    <t>Pseudoterpna pruinata</t>
  </si>
  <si>
    <t>Pterapherapteryx sexalata</t>
  </si>
  <si>
    <t>Pungeleria capreolaria</t>
  </si>
  <si>
    <t>Rheumaptera cervinalis</t>
  </si>
  <si>
    <t>Rheumaptera hastata</t>
  </si>
  <si>
    <t>Rheumaptera undulata</t>
  </si>
  <si>
    <t>Rhodometra sacraria</t>
  </si>
  <si>
    <t>Rhodostrophia vibicaria</t>
  </si>
  <si>
    <t>Scopula corrivalaria</t>
  </si>
  <si>
    <t>Scopula decorata</t>
  </si>
  <si>
    <t>Scopula emutaria</t>
  </si>
  <si>
    <t>Scopula floslactata</t>
  </si>
  <si>
    <t>Scopula imitaria</t>
  </si>
  <si>
    <t>Scopula immutata</t>
  </si>
  <si>
    <t>Scopula incanata</t>
  </si>
  <si>
    <t>Scopula marginepunctata</t>
  </si>
  <si>
    <t>Scopula nigropunctata</t>
  </si>
  <si>
    <t>Scopula ornata</t>
  </si>
  <si>
    <t>Scopula rubiginata</t>
  </si>
  <si>
    <t>Scopula subpunctaria</t>
  </si>
  <si>
    <t>Scotopteryx bipunctaria</t>
  </si>
  <si>
    <t>Scotopteryx chenopodiata</t>
  </si>
  <si>
    <t>Scotopteryx luridata</t>
  </si>
  <si>
    <t>Scotopteryx moeniata</t>
  </si>
  <si>
    <t>Scotopteryx mucronata</t>
  </si>
  <si>
    <t>Scotopteryx peribolata</t>
  </si>
  <si>
    <t>Selenia dentaria</t>
  </si>
  <si>
    <t>Selenia lunularia</t>
  </si>
  <si>
    <t>Selenia tetralunaria</t>
  </si>
  <si>
    <t>Selidosema brunnearia</t>
  </si>
  <si>
    <t>Siona lineata</t>
  </si>
  <si>
    <t>Spargania luctuata</t>
  </si>
  <si>
    <t>Stegania cararia</t>
  </si>
  <si>
    <t>Stegania trimaculata</t>
  </si>
  <si>
    <t>Tephronia sepiaria</t>
  </si>
  <si>
    <t>Thalera fimbrialis</t>
  </si>
  <si>
    <t>Thera britannica</t>
  </si>
  <si>
    <t>Thera cupressata</t>
  </si>
  <si>
    <t>Thera juniperata</t>
  </si>
  <si>
    <t>Thera obeliscata</t>
  </si>
  <si>
    <t>Thera variata</t>
  </si>
  <si>
    <t>Thera vetustata</t>
  </si>
  <si>
    <t>Theria primaria</t>
  </si>
  <si>
    <t>Theria rupicapraria</t>
  </si>
  <si>
    <t>Timandra comae</t>
  </si>
  <si>
    <t>Trichopteryx carpinata</t>
  </si>
  <si>
    <t>Trichopteryx polycommata</t>
  </si>
  <si>
    <t>Triphosa dubitata</t>
  </si>
  <si>
    <t>Xanthorhoe biriviata</t>
  </si>
  <si>
    <t>Xanthorhoe designata</t>
  </si>
  <si>
    <t>Xanthorhoe ferrugata</t>
  </si>
  <si>
    <t>Xanthorhoe fluctuata</t>
  </si>
  <si>
    <t>Xanthorhoe montanata</t>
  </si>
  <si>
    <t>Xanthorhoe quadrifasiata</t>
  </si>
  <si>
    <t>Xanthorhoe spadicearia</t>
  </si>
  <si>
    <t>Actinotia polyodon</t>
  </si>
  <si>
    <t>Agrochola lychnidis</t>
  </si>
  <si>
    <t>Agrotis bigramma</t>
  </si>
  <si>
    <t>Agrotis cinerea</t>
  </si>
  <si>
    <t>Agrotis clavis</t>
  </si>
  <si>
    <t>Agrotis exclamationis</t>
  </si>
  <si>
    <t>Agrotis ipsilon</t>
  </si>
  <si>
    <t>Agrotis puta</t>
  </si>
  <si>
    <t>Agrotis ripae</t>
  </si>
  <si>
    <t>Agrotis segetum</t>
  </si>
  <si>
    <t>Agrotis trux</t>
  </si>
  <si>
    <t>Agrotis vestigialis</t>
  </si>
  <si>
    <t>Amphipoea fucosa </t>
  </si>
  <si>
    <t>Amphipoea oculea</t>
  </si>
  <si>
    <t>Anaplectoides prasinus</t>
  </si>
  <si>
    <t>Anarta myrtilli</t>
  </si>
  <si>
    <t>Anarta trifolii</t>
  </si>
  <si>
    <t>Anchoscelis helvola</t>
  </si>
  <si>
    <t>Anchoscelis lunosa</t>
  </si>
  <si>
    <t>Anorthoa munda</t>
  </si>
  <si>
    <t>Antitype chi</t>
  </si>
  <si>
    <t>Apamea anceps</t>
  </si>
  <si>
    <t>Apamea crenata</t>
  </si>
  <si>
    <t>Apamea epomidion</t>
  </si>
  <si>
    <t>Apamea lithoxylaea</t>
  </si>
  <si>
    <t>Apamea monoglypha</t>
  </si>
  <si>
    <t>Apamea oblonga</t>
  </si>
  <si>
    <t>Apamea remissa</t>
  </si>
  <si>
    <t>Apamea scolopacina</t>
  </si>
  <si>
    <t>Apamea sordens</t>
  </si>
  <si>
    <t>Apamea sublustris</t>
  </si>
  <si>
    <t>Apamea unanimis</t>
  </si>
  <si>
    <t>Aporophyla nigra</t>
  </si>
  <si>
    <t>Archanara dissoluta</t>
  </si>
  <si>
    <t>Arenostola phragmitidis </t>
  </si>
  <si>
    <t>Atethmia centrago</t>
  </si>
  <si>
    <t>Axylia putris</t>
  </si>
  <si>
    <t>Brachylomia viminalis</t>
  </si>
  <si>
    <t>Calamia tridens</t>
  </si>
  <si>
    <t>Caradrina clavipalpis</t>
  </si>
  <si>
    <t>Caradrina kadenii</t>
  </si>
  <si>
    <t>Caradrina morpheus</t>
  </si>
  <si>
    <t>Ceramica pisi</t>
  </si>
  <si>
    <t>Cerastis leucographa</t>
  </si>
  <si>
    <t>Cerastis rubricosa</t>
  </si>
  <si>
    <t>Charanyca trigrammica</t>
  </si>
  <si>
    <t>Chilodes maritima</t>
  </si>
  <si>
    <t>Chloantha hyperici</t>
  </si>
  <si>
    <t>Cirrhia gilvago</t>
  </si>
  <si>
    <t>Cirrhia icteritia</t>
  </si>
  <si>
    <t>Cirrhia ocellaris</t>
  </si>
  <si>
    <t>Coenobia rufa</t>
  </si>
  <si>
    <t>Conistra erythrocephala</t>
  </si>
  <si>
    <t>Conistra ligula</t>
  </si>
  <si>
    <t>Conistra rubiginea</t>
  </si>
  <si>
    <t>Conistra rubiginosa</t>
  </si>
  <si>
    <t>Conistra vaccinii</t>
  </si>
  <si>
    <t>Cosmia affinis</t>
  </si>
  <si>
    <t>Cosmia diffinis</t>
  </si>
  <si>
    <t>Cosmia pyralina</t>
  </si>
  <si>
    <t>Cosmia trapezina</t>
  </si>
  <si>
    <t>Denticucullus pygmina</t>
  </si>
  <si>
    <t>Diarsia brunnea</t>
  </si>
  <si>
    <t>Diarsia mendica</t>
  </si>
  <si>
    <t>Diarsia rubi</t>
  </si>
  <si>
    <t>Dryobotodes eremita</t>
  </si>
  <si>
    <t>Dypterygia scabriuscula</t>
  </si>
  <si>
    <t>Egira conspicillaris</t>
  </si>
  <si>
    <t>Elaphria venustula</t>
  </si>
  <si>
    <t>Enargia paleacea</t>
  </si>
  <si>
    <t>Eremobia ochroleuca</t>
  </si>
  <si>
    <t>Eugnorisma glareosa</t>
  </si>
  <si>
    <t>Eugraphe sigma</t>
  </si>
  <si>
    <t>Euplexia lucipara</t>
  </si>
  <si>
    <t>Eupsilia transversa</t>
  </si>
  <si>
    <t>Euxoa cursoria</t>
  </si>
  <si>
    <t>Euxoa nigricans</t>
  </si>
  <si>
    <t>Euxoa nigrofusca</t>
  </si>
  <si>
    <t>Euxoa obelisca</t>
  </si>
  <si>
    <t>Fissipunctia ypsillon</t>
  </si>
  <si>
    <t>Globia sparganii</t>
  </si>
  <si>
    <t>Gortyna flavago</t>
  </si>
  <si>
    <t>Graphiphora augur</t>
  </si>
  <si>
    <t>Griposia aprilina</t>
  </si>
  <si>
    <t>Hada plebeja</t>
  </si>
  <si>
    <t>Hadena albimacula</t>
  </si>
  <si>
    <t>Hadena bicruris</t>
  </si>
  <si>
    <t>Hadena compta</t>
  </si>
  <si>
    <t>Hadena perplexa</t>
  </si>
  <si>
    <t>Hecatera bicolorata</t>
  </si>
  <si>
    <t>Hecatera dysodea</t>
  </si>
  <si>
    <t>Helotropha leucostigma</t>
  </si>
  <si>
    <t>Hoplodrina ambigua</t>
  </si>
  <si>
    <t>Hoplodrina blanda</t>
  </si>
  <si>
    <t>Hoplodrina octogenaria</t>
  </si>
  <si>
    <t>Hydraecia micacea</t>
  </si>
  <si>
    <t>Hydraecia osseola</t>
  </si>
  <si>
    <t>Ipimorpha retusa</t>
  </si>
  <si>
    <t>Ipimorpha subtusa</t>
  </si>
  <si>
    <t>Jodia croceago</t>
  </si>
  <si>
    <t>Lacanobia contigua</t>
  </si>
  <si>
    <t>Lacanobia oleracea</t>
  </si>
  <si>
    <t>Lacanobia suasa</t>
  </si>
  <si>
    <t>Lacanobia thalassina</t>
  </si>
  <si>
    <t>Lacanobia w-latinum</t>
  </si>
  <si>
    <t>Lateroligia ophiogramma</t>
  </si>
  <si>
    <t>Lenisa geminipuncta</t>
  </si>
  <si>
    <t>Leptologia lota</t>
  </si>
  <si>
    <t>Leptologia macilenta</t>
  </si>
  <si>
    <t>Leucania comma</t>
  </si>
  <si>
    <t>Leucania obsoleta</t>
  </si>
  <si>
    <t>Lithophane furcifera</t>
  </si>
  <si>
    <t>Lithophane leautieri</t>
  </si>
  <si>
    <t>Lithophane ornitopus</t>
  </si>
  <si>
    <t>Lithophane semibrunnea</t>
  </si>
  <si>
    <t>Lithophane socia</t>
  </si>
  <si>
    <t>Luperina dumerilii</t>
  </si>
  <si>
    <t>Luperina testacea</t>
  </si>
  <si>
    <t>Lycophotia porphyrea</t>
  </si>
  <si>
    <t>Mamestra brassicae</t>
  </si>
  <si>
    <t>Melanchra persicariae</t>
  </si>
  <si>
    <t>Mesapamea secalella</t>
  </si>
  <si>
    <t>Mesapamea secalis</t>
  </si>
  <si>
    <t>Mesoligia furuncula</t>
  </si>
  <si>
    <t>Mniotype satura</t>
  </si>
  <si>
    <t>Mormo maura</t>
  </si>
  <si>
    <t>Mythimna albipuncta</t>
  </si>
  <si>
    <t>Mythimna conigera</t>
  </si>
  <si>
    <t>Mythimna ferrago</t>
  </si>
  <si>
    <t>Mythimna impura</t>
  </si>
  <si>
    <t>Mythimna l-album</t>
  </si>
  <si>
    <t>Mythimna litoralis</t>
  </si>
  <si>
    <t>Mythimna pallens</t>
  </si>
  <si>
    <t>Mythimna pudorina</t>
  </si>
  <si>
    <t>Mythimna straminea</t>
  </si>
  <si>
    <t>Mythimna unipuncta</t>
  </si>
  <si>
    <t>Mythimna vitellina</t>
  </si>
  <si>
    <t>Noctua comes</t>
  </si>
  <si>
    <t>Noctua fimbriata</t>
  </si>
  <si>
    <t>Noctua interjecta</t>
  </si>
  <si>
    <t>Noctua janthe</t>
  </si>
  <si>
    <t>Noctua janthina</t>
  </si>
  <si>
    <t>Noctua pronuba</t>
  </si>
  <si>
    <t>Nonagria typhae</t>
  </si>
  <si>
    <t>Ochropleura leucogaster</t>
  </si>
  <si>
    <t>Ochropleura plecta</t>
  </si>
  <si>
    <t>Oligia fasciuncula</t>
  </si>
  <si>
    <t>Oligia latruncula</t>
  </si>
  <si>
    <t>Oligia strigilis</t>
  </si>
  <si>
    <t>Oligia versicolor</t>
  </si>
  <si>
    <t>Orthosia cerasi</t>
  </si>
  <si>
    <t>Orthosia cruda</t>
  </si>
  <si>
    <t>Orthosia gothica</t>
  </si>
  <si>
    <t>Orthosia gracilis</t>
  </si>
  <si>
    <t>Orthosia incerta</t>
  </si>
  <si>
    <t>Orthosia miniosa</t>
  </si>
  <si>
    <t>Orthosia populeti</t>
  </si>
  <si>
    <t>Pachetra sagittigera</t>
  </si>
  <si>
    <t>Panolis flammea</t>
  </si>
  <si>
    <t>Parastichtis suspecta</t>
  </si>
  <si>
    <t>Peridroma saucia</t>
  </si>
  <si>
    <t>Phlogophora meticulosa</t>
  </si>
  <si>
    <t>Photedes fluxa</t>
  </si>
  <si>
    <t>Photedes minima</t>
  </si>
  <si>
    <t>Photedes morrisii</t>
  </si>
  <si>
    <t>Polia bombycina</t>
  </si>
  <si>
    <t>Polia nebulosa</t>
  </si>
  <si>
    <t>Polymixis flavicincta</t>
  </si>
  <si>
    <t>Polymixis lichenea</t>
  </si>
  <si>
    <t>Polyphaenis sericata</t>
  </si>
  <si>
    <t>Proxenus hospes</t>
  </si>
  <si>
    <t>Rhizedra lutosa</t>
  </si>
  <si>
    <t>Rhyacia simulans</t>
  </si>
  <si>
    <t>Rusina ferruginea</t>
  </si>
  <si>
    <t>Sedina buettneri</t>
  </si>
  <si>
    <t>Senta flammea</t>
  </si>
  <si>
    <t>Sideridis reticulata</t>
  </si>
  <si>
    <t>Sideridis rivularis</t>
  </si>
  <si>
    <t>Sideridis turbida</t>
  </si>
  <si>
    <t>Spodoptera exigua</t>
  </si>
  <si>
    <t>Sunira circellaris</t>
  </si>
  <si>
    <t>Thalpophila matura</t>
  </si>
  <si>
    <t>Tholera cespitis</t>
  </si>
  <si>
    <t>Tholera decimalis</t>
  </si>
  <si>
    <t>Tiliacea aurago</t>
  </si>
  <si>
    <t>Tiliacea citrago</t>
  </si>
  <si>
    <t>Trachea atriplicis</t>
  </si>
  <si>
    <t>Trigonophora flammea</t>
  </si>
  <si>
    <t>Xanthia togata</t>
  </si>
  <si>
    <t>Xestia agathina</t>
  </si>
  <si>
    <t>Xestia baja</t>
  </si>
  <si>
    <t>Xestia castanea</t>
  </si>
  <si>
    <t>Xestia c-nigrum</t>
  </si>
  <si>
    <t>Xestia ditrapezium</t>
  </si>
  <si>
    <t>Xestia sexstrigata</t>
  </si>
  <si>
    <t>Xestia stigmatica</t>
  </si>
  <si>
    <t>Xestia triangulum</t>
  </si>
  <si>
    <t>Xestia xanthographa</t>
  </si>
  <si>
    <t>Xylena exsoleta</t>
  </si>
  <si>
    <t>Xylena vetusta</t>
  </si>
  <si>
    <t>Acentria ephemerella</t>
  </si>
  <si>
    <t>Achroia grisella</t>
  </si>
  <si>
    <t>Acrobasis advenella</t>
  </si>
  <si>
    <t>Acrobasis consociella</t>
  </si>
  <si>
    <t>Acrobasis marmorea</t>
  </si>
  <si>
    <t>Acrobasis obliqua</t>
  </si>
  <si>
    <t>Acrobasis repandana</t>
  </si>
  <si>
    <t>Acrobasis suavella</t>
  </si>
  <si>
    <t>Acrobasis tumidana</t>
  </si>
  <si>
    <t>Aglossa caprealis</t>
  </si>
  <si>
    <t>Aglossa pinguinalis</t>
  </si>
  <si>
    <t>Agriphila geniculea</t>
  </si>
  <si>
    <t>Agriphila inquinatella</t>
  </si>
  <si>
    <t>Agriphila latistria</t>
  </si>
  <si>
    <t>Agriphila selasella</t>
  </si>
  <si>
    <t>Agriphila straminella</t>
  </si>
  <si>
    <t>Agriphila tristella</t>
  </si>
  <si>
    <t>Agrotera nemoralis</t>
  </si>
  <si>
    <t>Anania coronata</t>
  </si>
  <si>
    <t>Anania crocealis</t>
  </si>
  <si>
    <t>Anania funebris</t>
  </si>
  <si>
    <t>Anania fuscalis</t>
  </si>
  <si>
    <t>Anania hortulata</t>
  </si>
  <si>
    <t>Anania lancealis</t>
  </si>
  <si>
    <t>Anania perlucidalis</t>
  </si>
  <si>
    <t>Anania stachydalis</t>
  </si>
  <si>
    <t>Anania terrealis</t>
  </si>
  <si>
    <t>Anania verbascalis</t>
  </si>
  <si>
    <t>Ancylolomia tentaculella</t>
  </si>
  <si>
    <t>Ancylosis cinnamomella</t>
  </si>
  <si>
    <t>Ancylosis oblitella</t>
  </si>
  <si>
    <t>Anerastia lotella</t>
  </si>
  <si>
    <t>Aphomia sociella</t>
  </si>
  <si>
    <t>Assara terebrella</t>
  </si>
  <si>
    <t>Atralata albofascialis</t>
  </si>
  <si>
    <t>Calamotropha paludella</t>
  </si>
  <si>
    <t>Cataclysta lemnata</t>
  </si>
  <si>
    <t>Catoptria falsella</t>
  </si>
  <si>
    <t>Catoptria margaritella</t>
  </si>
  <si>
    <t>Catoptria permutatellus</t>
  </si>
  <si>
    <t>Catoptria pinella</t>
  </si>
  <si>
    <t>Catoptria verellus</t>
  </si>
  <si>
    <t>Chilo phragmitellus</t>
  </si>
  <si>
    <t>Chrysocramboides craterellus</t>
  </si>
  <si>
    <t>Chrysocrambus linetella</t>
  </si>
  <si>
    <t>Chrysoteuchia culmella</t>
  </si>
  <si>
    <t>Crambus lathoniellus</t>
  </si>
  <si>
    <t>Crambus pascuella</t>
  </si>
  <si>
    <t>Crambus perlellus</t>
  </si>
  <si>
    <t>Crambus pratella</t>
  </si>
  <si>
    <t>Crambus silvella</t>
  </si>
  <si>
    <t>Crambus uliginosellus</t>
  </si>
  <si>
    <t>Cryptoblabes bistriga</t>
  </si>
  <si>
    <t>Cydalima perspectalis</t>
  </si>
  <si>
    <t>Cynaeda dentalis</t>
  </si>
  <si>
    <t>Delplanqueia dilutella</t>
  </si>
  <si>
    <t>Diasemia reticularis</t>
  </si>
  <si>
    <t>Diasemiopsis ramburialis</t>
  </si>
  <si>
    <t>Dioryctria abietella</t>
  </si>
  <si>
    <t>Dioryctria simplicella</t>
  </si>
  <si>
    <t>Dioryctria sylvestrella</t>
  </si>
  <si>
    <t>Diplopseustis perieresalis</t>
  </si>
  <si>
    <t>Dolicharthria punctalis</t>
  </si>
  <si>
    <t>Donacaula forficella</t>
  </si>
  <si>
    <t>Donacaula mucronella</t>
  </si>
  <si>
    <t>Eccopisa effractella</t>
  </si>
  <si>
    <t>Ecpyrrhorrhoe rubiginalis</t>
  </si>
  <si>
    <t>Elegia similella</t>
  </si>
  <si>
    <t>Elophila nymphaeata</t>
  </si>
  <si>
    <t>Elophila polydectalis</t>
  </si>
  <si>
    <t>Endotricha flammealis</t>
  </si>
  <si>
    <t>Ephestia elutella</t>
  </si>
  <si>
    <t>Ephestia kuehniella</t>
  </si>
  <si>
    <t>Ephestia woodiella</t>
  </si>
  <si>
    <t>Epischnia prodromella</t>
  </si>
  <si>
    <t>Euchromius ocellea</t>
  </si>
  <si>
    <t>Eudonia angustea</t>
  </si>
  <si>
    <t>Eudonia delunella</t>
  </si>
  <si>
    <t>Eudonia lacustrata</t>
  </si>
  <si>
    <t>Eudonia lineola</t>
  </si>
  <si>
    <t>Eudonia mercurella</t>
  </si>
  <si>
    <t>Eudonia murana</t>
  </si>
  <si>
    <t>Eudonia pallida</t>
  </si>
  <si>
    <t>Eudonia truncicolella</t>
  </si>
  <si>
    <t>Eurrhypis pollinalis</t>
  </si>
  <si>
    <t>Euzophera cinerosella</t>
  </si>
  <si>
    <t>Euzophera fuliginosella</t>
  </si>
  <si>
    <t>Evergestis extimalis</t>
  </si>
  <si>
    <t>Evergestis forficalis</t>
  </si>
  <si>
    <t>Evergestis limbata</t>
  </si>
  <si>
    <t>Evergestis pallidata</t>
  </si>
  <si>
    <t>Galleria mellonella</t>
  </si>
  <si>
    <t>Gymnancyla canella</t>
  </si>
  <si>
    <t>Heliothela wulfeniana</t>
  </si>
  <si>
    <t>Homoeosoma nimbellum</t>
  </si>
  <si>
    <t>Homoeosoma sinuella</t>
  </si>
  <si>
    <t>Hypochalcia ahenella</t>
  </si>
  <si>
    <t>Hypsopygia costalis</t>
  </si>
  <si>
    <t>Hypsopygia glaucinalis</t>
  </si>
  <si>
    <t>Lamoria zelleri</t>
  </si>
  <si>
    <t>Loxostege sticticalis</t>
  </si>
  <si>
    <t>Mecyna asinalis</t>
  </si>
  <si>
    <t>Mecyna flavalis</t>
  </si>
  <si>
    <t>Musotima nitidalis</t>
  </si>
  <si>
    <t>Myelois circumvoluta</t>
  </si>
  <si>
    <t>Nascia cilialis</t>
  </si>
  <si>
    <t>Nephopterix angustella</t>
  </si>
  <si>
    <t>Nomophila noctuella</t>
  </si>
  <si>
    <t>Nymphula nitidulata</t>
  </si>
  <si>
    <t>Oncocera semirubella</t>
  </si>
  <si>
    <t>Ortholepis betulae</t>
  </si>
  <si>
    <t>Ostrinia nubilalis</t>
  </si>
  <si>
    <t>Paracorsia repandalis</t>
  </si>
  <si>
    <t>Parapoynx stratiotata</t>
  </si>
  <si>
    <t>Paratalanta hyalinalis</t>
  </si>
  <si>
    <t>Paratalanta pandalis</t>
  </si>
  <si>
    <t>Patania ruralis</t>
  </si>
  <si>
    <t>Pediasia aridella</t>
  </si>
  <si>
    <t>Pediasia contaminella</t>
  </si>
  <si>
    <t>Pediasia fascelinella</t>
  </si>
  <si>
    <t>Pempelia genistella</t>
  </si>
  <si>
    <t>Pempelia palumbella</t>
  </si>
  <si>
    <t>Pempeliella ornatella</t>
  </si>
  <si>
    <t>Phycita roborella</t>
  </si>
  <si>
    <t>Phycitodes binaevella</t>
  </si>
  <si>
    <t>Phycitodes maritima</t>
  </si>
  <si>
    <t>Phycitodes saxicola</t>
  </si>
  <si>
    <t>Platytes alpinella</t>
  </si>
  <si>
    <t>Platytes cerussella</t>
  </si>
  <si>
    <t>Plodia interpunctella</t>
  </si>
  <si>
    <t>Psammotis pulveralis</t>
  </si>
  <si>
    <t>Pyla fusca</t>
  </si>
  <si>
    <t>Pyralis farinalis</t>
  </si>
  <si>
    <t>Pyrausta aurata</t>
  </si>
  <si>
    <t>Pyrausta cingulata</t>
  </si>
  <si>
    <t>Pyrausta despicata</t>
  </si>
  <si>
    <t>Pyrausta nigrata</t>
  </si>
  <si>
    <t>Pyrausta ostrinalis</t>
  </si>
  <si>
    <t>Pyrausta purpuralis</t>
  </si>
  <si>
    <t>Pyrausta sanguinalis</t>
  </si>
  <si>
    <t>Salebriopsis albicilla</t>
  </si>
  <si>
    <t>Schoenobius gigantella</t>
  </si>
  <si>
    <t>Sciota rhenella</t>
  </si>
  <si>
    <t>Scoparia ambigualis</t>
  </si>
  <si>
    <t>Scoparia basistrigalis</t>
  </si>
  <si>
    <t>Scoparia conicella</t>
  </si>
  <si>
    <t>Scoparia pyralella</t>
  </si>
  <si>
    <t>Scoparia subfusca</t>
  </si>
  <si>
    <t>Selagia argyrella</t>
  </si>
  <si>
    <t>Selagia spadicella</t>
  </si>
  <si>
    <t>Sitochroa palealis</t>
  </si>
  <si>
    <t>Sitochroa verticalis</t>
  </si>
  <si>
    <t>Thisanotia chrysonuchella</t>
  </si>
  <si>
    <t>Udea ferrugalis</t>
  </si>
  <si>
    <t>Udea fulvalis</t>
  </si>
  <si>
    <t>Udea institalis</t>
  </si>
  <si>
    <t>Udea olivalis</t>
  </si>
  <si>
    <t>Udea prunalis</t>
  </si>
  <si>
    <t>Uncinus obductellus</t>
  </si>
  <si>
    <t>Zophodia grossulariella</t>
  </si>
  <si>
    <t>Uresiphita gilvata</t>
  </si>
  <si>
    <t>Spoladea recurvalis</t>
  </si>
  <si>
    <t>Duponchelia fovealis</t>
  </si>
  <si>
    <t>Palpita vitrealis</t>
  </si>
  <si>
    <t>communauté écologique 14;50;61</t>
  </si>
  <si>
    <t>Patrimonialité</t>
  </si>
  <si>
    <t>Protection</t>
  </si>
  <si>
    <t>Risque climatique</t>
  </si>
  <si>
    <t>Affinité méridionale</t>
  </si>
  <si>
    <t>Rivula sericealis</t>
  </si>
  <si>
    <t>Schrankia costaestrigalis</t>
  </si>
  <si>
    <t>Tyta luctuosa</t>
  </si>
  <si>
    <t>Trisateles emortualis</t>
  </si>
  <si>
    <t>Synanthedon andrenaeformis</t>
  </si>
  <si>
    <t>Pseudeustrotia candidula</t>
  </si>
  <si>
    <t>Pennisetia hylaeiformis</t>
  </si>
  <si>
    <t>Nudaria mundana</t>
  </si>
  <si>
    <t>Meganola strigula</t>
  </si>
  <si>
    <t>Manulea palliatella</t>
  </si>
  <si>
    <t>Macroglossum stellatarum</t>
  </si>
  <si>
    <t>Macrochilo cribrumalis</t>
  </si>
  <si>
    <t>Macdunnoughia confusa</t>
  </si>
  <si>
    <t>Lymantria dispar</t>
  </si>
  <si>
    <t>Lythria purpuraria</t>
  </si>
  <si>
    <t>Indalia pygmaeola</t>
  </si>
  <si>
    <t>Hippotion celerio</t>
  </si>
  <si>
    <t>Helicoverpa armigera</t>
  </si>
  <si>
    <t>Deltote bankiana</t>
  </si>
  <si>
    <t>Cucullia scrophulariae</t>
  </si>
  <si>
    <t>Colobochyla salicalis</t>
  </si>
  <si>
    <t>Bryophila ravula</t>
  </si>
  <si>
    <t>Boudinotiana notha</t>
  </si>
  <si>
    <t>Asteroscopus sphinx</t>
  </si>
  <si>
    <t>Arenostola phragmitidis</t>
  </si>
  <si>
    <t>Arctia plantaginis</t>
  </si>
  <si>
    <t>Arctia testudinaria</t>
  </si>
  <si>
    <t>Amphipoea fucosa</t>
  </si>
  <si>
    <t>Acronicta megacephala</t>
  </si>
  <si>
    <t>Acronicta euphorbiae</t>
  </si>
  <si>
    <t>Acronicta albovenosa</t>
  </si>
  <si>
    <t>Référentiel établi en 2023 par le CEN Normandie</t>
  </si>
  <si>
    <t xml:space="preserve">Référentiel TAXREF V14 </t>
  </si>
  <si>
    <t>https://www.anbdd.fr/biodiversite/connaissance/listes-despeces-et-listes-rouges/</t>
  </si>
  <si>
    <t>information issue des référenteils établis pour l'Ex-Haute-Normandie en 2013 et validés à l'époque en CSRPN</t>
  </si>
  <si>
    <t>champs "Protection Nationale"</t>
  </si>
  <si>
    <t>https://inpn.mnhn.fr/reglementation/protection/listeProtections/national</t>
  </si>
  <si>
    <t>champs "affinité méridionale"</t>
  </si>
  <si>
    <t>champs "Risque climatique"</t>
  </si>
  <si>
    <t>https://www.researchgate.net/publication/222096076_Climate_Risk_Atlas_of_European_Butterflies</t>
  </si>
  <si>
    <t>champs "communauté écologique 14;50;61"</t>
  </si>
  <si>
    <t>champs "communauté écologique 27;76"</t>
  </si>
  <si>
    <t>champs "statut de rareté par département"</t>
  </si>
  <si>
    <t>statuts de rareté issus des anciens référentiels en vigueur dans les régon de Haute et Basse-Normadie, dans l'attente d'un travail d'actualisation de ces statuts à l'échelle régionale.</t>
  </si>
  <si>
    <t>document de travail interne non publié</t>
  </si>
  <si>
    <t>espèces protégées sur le territoire national en fonction des différents arrétés en vigueur :</t>
  </si>
  <si>
    <r>
      <t xml:space="preserve">champs propre aux rhopalocères, issu du travail de </t>
    </r>
    <r>
      <rPr>
        <i/>
        <sz val="11"/>
        <color theme="1"/>
        <rFont val="Calibri"/>
        <family val="2"/>
        <scheme val="minor"/>
      </rPr>
      <t>SETTELE &amp; al 2008</t>
    </r>
    <r>
      <rPr>
        <sz val="11"/>
        <color theme="1"/>
        <rFont val="Calibri"/>
        <family val="2"/>
        <scheme val="minor"/>
      </rPr>
      <t>:</t>
    </r>
  </si>
  <si>
    <t>D’après le travail de Settelle &amp; al. 2018, réalisé à l’échelle européenne</t>
  </si>
  <si>
    <t>Chorthippus biguttulus</t>
  </si>
  <si>
    <t>Chorthippus brunneus</t>
  </si>
  <si>
    <t>Chorthippus mollis</t>
  </si>
  <si>
    <t>Metrioptera roeselii</t>
  </si>
  <si>
    <t>Platycleis tessellata</t>
  </si>
  <si>
    <t>Chorthippus parallelus</t>
  </si>
  <si>
    <t>Polyommatus bellargus</t>
  </si>
  <si>
    <t>Polyommatus coridon</t>
  </si>
  <si>
    <t>Cinclidia phoebe</t>
  </si>
  <si>
    <t>Ochlodes faunus</t>
  </si>
  <si>
    <t>Maculinea arion</t>
  </si>
  <si>
    <t>Neozephyrus quercus</t>
  </si>
  <si>
    <t>Argynnis aglaja</t>
  </si>
  <si>
    <t>Heodes tityrus</t>
  </si>
  <si>
    <r>
      <t xml:space="preserve">Alytes obstetricans </t>
    </r>
    <r>
      <rPr>
        <sz val="11"/>
        <color theme="1"/>
        <rFont val="Calibri"/>
        <family val="2"/>
        <scheme val="minor"/>
      </rPr>
      <t>(Laurenti, 1768)</t>
    </r>
  </si>
  <si>
    <r>
      <t xml:space="preserve">Bombina variegata </t>
    </r>
    <r>
      <rPr>
        <sz val="11"/>
        <color theme="1"/>
        <rFont val="Calibri"/>
        <family val="2"/>
        <scheme val="minor"/>
      </rPr>
      <t>(Linnaeus, 1758)</t>
    </r>
  </si>
  <si>
    <r>
      <t xml:space="preserve">Bufo bufo </t>
    </r>
    <r>
      <rPr>
        <sz val="11"/>
        <color theme="1"/>
        <rFont val="Calibri"/>
        <family val="2"/>
        <scheme val="minor"/>
      </rPr>
      <t>(Linnaeus, 1758)</t>
    </r>
  </si>
  <si>
    <r>
      <t xml:space="preserve">Bufo spinosus </t>
    </r>
    <r>
      <rPr>
        <sz val="11"/>
        <color theme="1"/>
        <rFont val="Calibri"/>
        <family val="2"/>
        <scheme val="minor"/>
      </rPr>
      <t>(Daudin, 1803)</t>
    </r>
  </si>
  <si>
    <r>
      <t xml:space="preserve">Epidalea calamita </t>
    </r>
    <r>
      <rPr>
        <sz val="11"/>
        <color theme="1"/>
        <rFont val="Calibri"/>
        <family val="2"/>
        <scheme val="minor"/>
      </rPr>
      <t>(Laurenti, 1768)</t>
    </r>
  </si>
  <si>
    <r>
      <t xml:space="preserve">Hyla arborea </t>
    </r>
    <r>
      <rPr>
        <sz val="11"/>
        <color theme="1"/>
        <rFont val="Calibri"/>
        <family val="2"/>
        <scheme val="minor"/>
      </rPr>
      <t>(Linnaeus, 1758)</t>
    </r>
  </si>
  <si>
    <r>
      <t xml:space="preserve">Ichthyosaura alpestris </t>
    </r>
    <r>
      <rPr>
        <sz val="11"/>
        <color theme="1"/>
        <rFont val="Calibri"/>
        <family val="2"/>
        <scheme val="minor"/>
      </rPr>
      <t>(Laurenti, 1768)</t>
    </r>
  </si>
  <si>
    <r>
      <t xml:space="preserve">Lissotriton helveticus </t>
    </r>
    <r>
      <rPr>
        <sz val="11"/>
        <color theme="1"/>
        <rFont val="Calibri"/>
        <family val="2"/>
        <scheme val="minor"/>
      </rPr>
      <t>(Razoumowsky, 1789)</t>
    </r>
  </si>
  <si>
    <r>
      <t xml:space="preserve">Lissotriton vulgaris </t>
    </r>
    <r>
      <rPr>
        <sz val="11"/>
        <color theme="1"/>
        <rFont val="Calibri"/>
        <family val="2"/>
        <scheme val="minor"/>
      </rPr>
      <t>(Linnaeus, 1758)</t>
    </r>
  </si>
  <si>
    <r>
      <t xml:space="preserve">Pelobates fuscus </t>
    </r>
    <r>
      <rPr>
        <sz val="11"/>
        <color theme="1"/>
        <rFont val="Calibri"/>
        <family val="2"/>
        <scheme val="minor"/>
      </rPr>
      <t>(Laurentin, 1768)</t>
    </r>
  </si>
  <si>
    <r>
      <t xml:space="preserve">Pelodytes punctatus </t>
    </r>
    <r>
      <rPr>
        <sz val="11"/>
        <color theme="1"/>
        <rFont val="Calibri"/>
        <family val="2"/>
        <scheme val="minor"/>
      </rPr>
      <t>(Daudin, 1803)</t>
    </r>
  </si>
  <si>
    <r>
      <t xml:space="preserve">Pelophylax kl. esculentus </t>
    </r>
    <r>
      <rPr>
        <sz val="11"/>
        <color theme="1"/>
        <rFont val="Calibri"/>
        <family val="2"/>
        <scheme val="minor"/>
      </rPr>
      <t>(Linnaeus, 1758)</t>
    </r>
  </si>
  <si>
    <r>
      <t xml:space="preserve">Pelophylax lessonae </t>
    </r>
    <r>
      <rPr>
        <sz val="11"/>
        <color theme="1"/>
        <rFont val="Calibri"/>
        <family val="2"/>
        <scheme val="minor"/>
      </rPr>
      <t>(Camerano, 1882)</t>
    </r>
  </si>
  <si>
    <r>
      <t xml:space="preserve">Pelophylax ridibundus </t>
    </r>
    <r>
      <rPr>
        <sz val="11"/>
        <color theme="1"/>
        <rFont val="Calibri"/>
        <family val="2"/>
        <scheme val="minor"/>
      </rPr>
      <t>(Pallas, 1771)</t>
    </r>
  </si>
  <si>
    <r>
      <t xml:space="preserve">Rana dalmatina </t>
    </r>
    <r>
      <rPr>
        <sz val="11"/>
        <color theme="1"/>
        <rFont val="Calibri"/>
        <family val="2"/>
        <scheme val="minor"/>
      </rPr>
      <t>(Fitzinger in Bonaparte, 1838)</t>
    </r>
  </si>
  <si>
    <r>
      <t xml:space="preserve">Rana temporaria </t>
    </r>
    <r>
      <rPr>
        <sz val="11"/>
        <color theme="1"/>
        <rFont val="Calibri"/>
        <family val="2"/>
        <scheme val="minor"/>
      </rPr>
      <t>(Linnaeus, 1758)</t>
    </r>
  </si>
  <si>
    <r>
      <t xml:space="preserve">Salamandra salamandra </t>
    </r>
    <r>
      <rPr>
        <sz val="11"/>
        <color theme="1"/>
        <rFont val="Calibri"/>
        <family val="2"/>
        <scheme val="minor"/>
      </rPr>
      <t>(Linnaeus, 1758)</t>
    </r>
  </si>
  <si>
    <r>
      <t xml:space="preserve">Triturus cristatus </t>
    </r>
    <r>
      <rPr>
        <sz val="11"/>
        <color theme="1"/>
        <rFont val="Calibri"/>
        <family val="2"/>
        <scheme val="minor"/>
      </rPr>
      <t>(Laurentin, 1768)</t>
    </r>
  </si>
  <si>
    <r>
      <t xml:space="preserve">Triturus marmoratus </t>
    </r>
    <r>
      <rPr>
        <sz val="11"/>
        <color theme="1"/>
        <rFont val="Calibri"/>
        <family val="2"/>
        <scheme val="minor"/>
      </rPr>
      <t>(Latreille, 1800)</t>
    </r>
  </si>
  <si>
    <r>
      <t xml:space="preserve">Adscita geryon </t>
    </r>
    <r>
      <rPr>
        <sz val="11"/>
        <color theme="1"/>
        <rFont val="Calibri"/>
        <family val="2"/>
        <scheme val="minor"/>
      </rPr>
      <t>(Hübner, 1813)</t>
    </r>
  </si>
  <si>
    <r>
      <t xml:space="preserve">Adscita statices </t>
    </r>
    <r>
      <rPr>
        <sz val="11"/>
        <color theme="1"/>
        <rFont val="Calibri"/>
        <family val="2"/>
        <scheme val="minor"/>
      </rPr>
      <t>(Linnaeus, 1758)</t>
    </r>
  </si>
  <si>
    <r>
      <t xml:space="preserve">Jordanita globulariae </t>
    </r>
    <r>
      <rPr>
        <sz val="11"/>
        <color theme="1"/>
        <rFont val="Calibri"/>
        <family val="2"/>
        <scheme val="minor"/>
      </rPr>
      <t>(Hübner, 1793)</t>
    </r>
  </si>
  <si>
    <r>
      <t xml:space="preserve">Rhagades pruni </t>
    </r>
    <r>
      <rPr>
        <sz val="11"/>
        <color theme="1"/>
        <rFont val="Calibri"/>
        <family val="2"/>
        <scheme val="minor"/>
      </rPr>
      <t>(Denis &amp; Schiffermüller, 1775)</t>
    </r>
  </si>
  <si>
    <r>
      <t xml:space="preserve">Zygaena carniolica </t>
    </r>
    <r>
      <rPr>
        <sz val="11"/>
        <color theme="1"/>
        <rFont val="Calibri"/>
        <family val="2"/>
        <scheme val="minor"/>
      </rPr>
      <t>(Scopoli, 1763)</t>
    </r>
  </si>
  <si>
    <r>
      <t xml:space="preserve">Zygaena ephialtes </t>
    </r>
    <r>
      <rPr>
        <sz val="11"/>
        <color theme="1"/>
        <rFont val="Calibri"/>
        <family val="2"/>
        <scheme val="minor"/>
      </rPr>
      <t>(Linnaeus, 1767)</t>
    </r>
  </si>
  <si>
    <r>
      <t xml:space="preserve">Zygaena fausta </t>
    </r>
    <r>
      <rPr>
        <sz val="11"/>
        <color theme="1"/>
        <rFont val="Calibri"/>
        <family val="2"/>
        <scheme val="minor"/>
      </rPr>
      <t>(Linnaeus, 1767)</t>
    </r>
  </si>
  <si>
    <r>
      <t xml:space="preserve">Zygaena filipendulae </t>
    </r>
    <r>
      <rPr>
        <sz val="11"/>
        <color theme="1"/>
        <rFont val="Calibri"/>
        <family val="2"/>
        <scheme val="minor"/>
      </rPr>
      <t>(Linnaeus, 1758)</t>
    </r>
  </si>
  <si>
    <r>
      <t xml:space="preserve">Zygaena loti </t>
    </r>
    <r>
      <rPr>
        <sz val="11"/>
        <color theme="1"/>
        <rFont val="Calibri"/>
        <family val="2"/>
        <scheme val="minor"/>
      </rPr>
      <t>(Denis &amp; Schiffermüller, 1775)</t>
    </r>
  </si>
  <si>
    <r>
      <t xml:space="preserve">Zygaena minos </t>
    </r>
    <r>
      <rPr>
        <sz val="11"/>
        <color theme="1"/>
        <rFont val="Calibri"/>
        <family val="2"/>
        <scheme val="minor"/>
      </rPr>
      <t>(Denis &amp; Schiffermüller, 1775)</t>
    </r>
  </si>
  <si>
    <r>
      <t xml:space="preserve">Zygaena transalpina </t>
    </r>
    <r>
      <rPr>
        <sz val="11"/>
        <color theme="1"/>
        <rFont val="Calibri"/>
        <family val="2"/>
        <scheme val="minor"/>
      </rPr>
      <t>(Esper, 1780)</t>
    </r>
  </si>
  <si>
    <r>
      <t xml:space="preserve">Zygaena trifolii </t>
    </r>
    <r>
      <rPr>
        <sz val="11"/>
        <color theme="1"/>
        <rFont val="Calibri"/>
        <family val="2"/>
        <scheme val="minor"/>
      </rPr>
      <t>(Esper, 1783)</t>
    </r>
  </si>
  <si>
    <r>
      <t xml:space="preserve">Zygaena viciae </t>
    </r>
    <r>
      <rPr>
        <sz val="11"/>
        <color theme="1"/>
        <rFont val="Calibri"/>
        <family val="2"/>
        <scheme val="minor"/>
      </rPr>
      <t>(Denis &amp; Schiffermüller, 1775)</t>
    </r>
  </si>
  <si>
    <r>
      <t xml:space="preserve">Apodemus flavicollis </t>
    </r>
    <r>
      <rPr>
        <sz val="11"/>
        <color theme="1"/>
        <rFont val="Calibri"/>
        <family val="2"/>
        <scheme val="minor"/>
      </rPr>
      <t>(Melchior, 1834)</t>
    </r>
  </si>
  <si>
    <r>
      <t xml:space="preserve">Apodemus sylvaticus </t>
    </r>
    <r>
      <rPr>
        <sz val="11"/>
        <color theme="1"/>
        <rFont val="Calibri"/>
        <family val="2"/>
        <scheme val="minor"/>
      </rPr>
      <t>(Linnaeus, 1758)</t>
    </r>
  </si>
  <si>
    <r>
      <t xml:space="preserve">Arvicola amphibius </t>
    </r>
    <r>
      <rPr>
        <sz val="11"/>
        <color theme="1"/>
        <rFont val="Calibri"/>
        <family val="2"/>
        <scheme val="minor"/>
      </rPr>
      <t>(Linnaeus, 1758)</t>
    </r>
  </si>
  <si>
    <r>
      <t xml:space="preserve">Arvicola sapidus </t>
    </r>
    <r>
      <rPr>
        <sz val="11"/>
        <color theme="1"/>
        <rFont val="Calibri"/>
        <family val="2"/>
        <scheme val="minor"/>
      </rPr>
      <t>Miller, 1908</t>
    </r>
  </si>
  <si>
    <r>
      <t xml:space="preserve">Balaenoptera acutorostrata </t>
    </r>
    <r>
      <rPr>
        <sz val="11"/>
        <color theme="1"/>
        <rFont val="Calibri"/>
        <family val="2"/>
        <scheme val="minor"/>
      </rPr>
      <t>Lacépède, 1804</t>
    </r>
  </si>
  <si>
    <r>
      <t xml:space="preserve">Balaenoptera borealis </t>
    </r>
    <r>
      <rPr>
        <sz val="11"/>
        <color theme="1"/>
        <rFont val="Calibri"/>
        <family val="2"/>
        <scheme val="minor"/>
      </rPr>
      <t>Lesson, 1828</t>
    </r>
  </si>
  <si>
    <r>
      <t xml:space="preserve">Balaenoptera edeni </t>
    </r>
    <r>
      <rPr>
        <sz val="11"/>
        <color theme="1"/>
        <rFont val="Calibri"/>
        <family val="2"/>
        <scheme val="minor"/>
      </rPr>
      <t>Anderson, 1878</t>
    </r>
  </si>
  <si>
    <r>
      <t xml:space="preserve">Balaenoptera physalus </t>
    </r>
    <r>
      <rPr>
        <sz val="11"/>
        <color theme="1"/>
        <rFont val="Calibri"/>
        <family val="2"/>
        <scheme val="minor"/>
      </rPr>
      <t>(Linnaeus, 1758)</t>
    </r>
  </si>
  <si>
    <r>
      <t xml:space="preserve">Barbastella barbastellus </t>
    </r>
    <r>
      <rPr>
        <sz val="11"/>
        <color theme="1"/>
        <rFont val="Calibri"/>
        <family val="2"/>
        <scheme val="minor"/>
      </rPr>
      <t>(Schreber, 1774)</t>
    </r>
  </si>
  <si>
    <r>
      <t xml:space="preserve">Canis lupus </t>
    </r>
    <r>
      <rPr>
        <sz val="11"/>
        <color theme="1"/>
        <rFont val="Calibri"/>
        <family val="2"/>
        <scheme val="minor"/>
      </rPr>
      <t>Linnaeus, 1758</t>
    </r>
  </si>
  <si>
    <r>
      <t xml:space="preserve">Capreolus capreolus </t>
    </r>
    <r>
      <rPr>
        <sz val="11"/>
        <color theme="1"/>
        <rFont val="Calibri"/>
        <family val="2"/>
        <scheme val="minor"/>
      </rPr>
      <t>(Linnaeus, 1758)</t>
    </r>
  </si>
  <si>
    <r>
      <t xml:space="preserve">Castor fiber </t>
    </r>
    <r>
      <rPr>
        <sz val="11"/>
        <color theme="1"/>
        <rFont val="Calibri"/>
        <family val="2"/>
        <scheme val="minor"/>
      </rPr>
      <t>Linnaeus, 1758</t>
    </r>
  </si>
  <si>
    <r>
      <t xml:space="preserve">Cervus elaphus </t>
    </r>
    <r>
      <rPr>
        <sz val="11"/>
        <color theme="1"/>
        <rFont val="Calibri"/>
        <family val="2"/>
        <scheme val="minor"/>
      </rPr>
      <t>Linnaeus, 1758</t>
    </r>
  </si>
  <si>
    <r>
      <t xml:space="preserve">Cervus nippon </t>
    </r>
    <r>
      <rPr>
        <sz val="11"/>
        <color theme="1"/>
        <rFont val="Calibri"/>
        <family val="2"/>
        <scheme val="minor"/>
      </rPr>
      <t>Temminck, 1838</t>
    </r>
  </si>
  <si>
    <r>
      <t xml:space="preserve">Clethrionomys glareolus </t>
    </r>
    <r>
      <rPr>
        <sz val="11"/>
        <color theme="1"/>
        <rFont val="Calibri"/>
        <family val="2"/>
        <scheme val="minor"/>
      </rPr>
      <t>(Schreber, 1780)</t>
    </r>
  </si>
  <si>
    <r>
      <t xml:space="preserve">Crocidura leucodon </t>
    </r>
    <r>
      <rPr>
        <sz val="11"/>
        <color theme="1"/>
        <rFont val="Calibri"/>
        <family val="2"/>
        <scheme val="minor"/>
      </rPr>
      <t>(Hermann, 1780)</t>
    </r>
  </si>
  <si>
    <r>
      <t xml:space="preserve">Crocidura russula </t>
    </r>
    <r>
      <rPr>
        <sz val="11"/>
        <color theme="1"/>
        <rFont val="Calibri"/>
        <family val="2"/>
        <scheme val="minor"/>
      </rPr>
      <t>(Hermann, 1780)</t>
    </r>
  </si>
  <si>
    <r>
      <t xml:space="preserve">Crocidura suaveolens </t>
    </r>
    <r>
      <rPr>
        <sz val="11"/>
        <color theme="1"/>
        <rFont val="Calibri"/>
        <family val="2"/>
        <scheme val="minor"/>
      </rPr>
      <t>(Pallas, 1811)</t>
    </r>
  </si>
  <si>
    <r>
      <t xml:space="preserve">Dama dama </t>
    </r>
    <r>
      <rPr>
        <sz val="11"/>
        <color theme="1"/>
        <rFont val="Calibri"/>
        <family val="2"/>
        <scheme val="minor"/>
      </rPr>
      <t>(Linnaeus, 1758)</t>
    </r>
  </si>
  <si>
    <r>
      <t xml:space="preserve">Delphinus delphis </t>
    </r>
    <r>
      <rPr>
        <sz val="11"/>
        <color theme="1"/>
        <rFont val="Calibri"/>
        <family val="2"/>
        <scheme val="minor"/>
      </rPr>
      <t>Linnaeus, 1758</t>
    </r>
  </si>
  <si>
    <r>
      <t xml:space="preserve">Eliomys quercinus </t>
    </r>
    <r>
      <rPr>
        <sz val="11"/>
        <color theme="1"/>
        <rFont val="Calibri"/>
        <family val="2"/>
        <scheme val="minor"/>
      </rPr>
      <t>(Linnaeus, 1766)</t>
    </r>
  </si>
  <si>
    <r>
      <t xml:space="preserve">Eptesicus serotinus </t>
    </r>
    <r>
      <rPr>
        <sz val="11"/>
        <color theme="1"/>
        <rFont val="Calibri"/>
        <family val="2"/>
        <scheme val="minor"/>
      </rPr>
      <t>(Schreber, 1774)</t>
    </r>
  </si>
  <si>
    <r>
      <t xml:space="preserve">Erignathus barbatus </t>
    </r>
    <r>
      <rPr>
        <sz val="11"/>
        <color theme="1"/>
        <rFont val="Calibri"/>
        <family val="2"/>
        <scheme val="minor"/>
      </rPr>
      <t>(Erxleben, 1777)</t>
    </r>
  </si>
  <si>
    <r>
      <t xml:space="preserve">Erinaceus europaeus </t>
    </r>
    <r>
      <rPr>
        <sz val="11"/>
        <color theme="1"/>
        <rFont val="Calibri"/>
        <family val="2"/>
        <scheme val="minor"/>
      </rPr>
      <t>Linnaeus, 1758</t>
    </r>
  </si>
  <si>
    <r>
      <t xml:space="preserve">Felis silvestris </t>
    </r>
    <r>
      <rPr>
        <sz val="11"/>
        <color theme="1"/>
        <rFont val="Calibri"/>
        <family val="2"/>
        <scheme val="minor"/>
      </rPr>
      <t>Schreber, 1775</t>
    </r>
  </si>
  <si>
    <r>
      <t xml:space="preserve">Genetta genetta </t>
    </r>
    <r>
      <rPr>
        <sz val="11"/>
        <color theme="1"/>
        <rFont val="Calibri"/>
        <family val="2"/>
        <scheme val="minor"/>
      </rPr>
      <t>(Linnaeus, 1758)</t>
    </r>
  </si>
  <si>
    <r>
      <t xml:space="preserve">Glis glis </t>
    </r>
    <r>
      <rPr>
        <sz val="11"/>
        <color theme="1"/>
        <rFont val="Calibri"/>
        <family val="2"/>
        <scheme val="minor"/>
      </rPr>
      <t>(Linnaeus, 1766)</t>
    </r>
  </si>
  <si>
    <r>
      <t xml:space="preserve">Globicephala melas </t>
    </r>
    <r>
      <rPr>
        <sz val="11"/>
        <color theme="1"/>
        <rFont val="Calibri"/>
        <family val="2"/>
        <scheme val="minor"/>
      </rPr>
      <t>(Traill, 1809)</t>
    </r>
  </si>
  <si>
    <r>
      <t xml:space="preserve">Grampus griseus </t>
    </r>
    <r>
      <rPr>
        <sz val="11"/>
        <color theme="1"/>
        <rFont val="Calibri"/>
        <family val="2"/>
        <scheme val="minor"/>
      </rPr>
      <t>(G. Cuvier, 1812)</t>
    </r>
  </si>
  <si>
    <r>
      <t xml:space="preserve">Halichoerus grypus </t>
    </r>
    <r>
      <rPr>
        <sz val="11"/>
        <color theme="1"/>
        <rFont val="Calibri"/>
        <family val="2"/>
        <scheme val="minor"/>
      </rPr>
      <t>(Fabricius, 1791)</t>
    </r>
  </si>
  <si>
    <r>
      <t xml:space="preserve">Hyperoodon ampullatus </t>
    </r>
    <r>
      <rPr>
        <sz val="11"/>
        <color theme="1"/>
        <rFont val="Calibri"/>
        <family val="2"/>
        <scheme val="minor"/>
      </rPr>
      <t>(Forster, 1770)</t>
    </r>
  </si>
  <si>
    <r>
      <t xml:space="preserve">Lagenorhynchus albirostris </t>
    </r>
    <r>
      <rPr>
        <sz val="11"/>
        <color theme="1"/>
        <rFont val="Calibri"/>
        <family val="2"/>
        <scheme val="minor"/>
      </rPr>
      <t>(Gray, 1846)</t>
    </r>
  </si>
  <si>
    <r>
      <t xml:space="preserve">Lepus europaeus </t>
    </r>
    <r>
      <rPr>
        <sz val="11"/>
        <color theme="1"/>
        <rFont val="Calibri"/>
        <family val="2"/>
        <scheme val="minor"/>
      </rPr>
      <t>Pallas, 1778</t>
    </r>
  </si>
  <si>
    <r>
      <t xml:space="preserve">Leucopleurus acutus </t>
    </r>
    <r>
      <rPr>
        <sz val="11"/>
        <color theme="1"/>
        <rFont val="Calibri"/>
        <family val="2"/>
        <scheme val="minor"/>
      </rPr>
      <t>(J. E. Gray, 1828)</t>
    </r>
  </si>
  <si>
    <r>
      <t xml:space="preserve">Lutra lutra </t>
    </r>
    <r>
      <rPr>
        <sz val="11"/>
        <color theme="1"/>
        <rFont val="Calibri"/>
        <family val="2"/>
        <scheme val="minor"/>
      </rPr>
      <t>(Linnaeus, 1758)</t>
    </r>
  </si>
  <si>
    <r>
      <t xml:space="preserve">Martes foina </t>
    </r>
    <r>
      <rPr>
        <sz val="11"/>
        <color theme="1"/>
        <rFont val="Calibri"/>
        <family val="2"/>
        <scheme val="minor"/>
      </rPr>
      <t>(Erxleben, 1777)</t>
    </r>
  </si>
  <si>
    <r>
      <t xml:space="preserve">Martes martes </t>
    </r>
    <r>
      <rPr>
        <sz val="11"/>
        <color theme="1"/>
        <rFont val="Calibri"/>
        <family val="2"/>
        <scheme val="minor"/>
      </rPr>
      <t>(Linnaeus, 1758)</t>
    </r>
  </si>
  <si>
    <r>
      <t xml:space="preserve">Megaptera novaeangliae </t>
    </r>
    <r>
      <rPr>
        <sz val="11"/>
        <color theme="1"/>
        <rFont val="Calibri"/>
        <family val="2"/>
        <scheme val="minor"/>
      </rPr>
      <t>(Borowski, 1781)</t>
    </r>
  </si>
  <si>
    <r>
      <t xml:space="preserve">Meles meles </t>
    </r>
    <r>
      <rPr>
        <sz val="11"/>
        <color theme="1"/>
        <rFont val="Calibri"/>
        <family val="2"/>
        <scheme val="minor"/>
      </rPr>
      <t>(Linnaeus, 1758)</t>
    </r>
  </si>
  <si>
    <r>
      <t xml:space="preserve">Mesoplodon bidens </t>
    </r>
    <r>
      <rPr>
        <sz val="11"/>
        <color theme="1"/>
        <rFont val="Calibri"/>
        <family val="2"/>
        <scheme val="minor"/>
      </rPr>
      <t>(Sowerby, 1804)</t>
    </r>
  </si>
  <si>
    <r>
      <t xml:space="preserve">Micromys minutus </t>
    </r>
    <r>
      <rPr>
        <sz val="11"/>
        <color theme="1"/>
        <rFont val="Calibri"/>
        <family val="2"/>
        <scheme val="minor"/>
      </rPr>
      <t>(Pallas, 1771)</t>
    </r>
  </si>
  <si>
    <r>
      <t xml:space="preserve">Microtus agrestis </t>
    </r>
    <r>
      <rPr>
        <sz val="11"/>
        <color theme="1"/>
        <rFont val="Calibri"/>
        <family val="2"/>
        <scheme val="minor"/>
      </rPr>
      <t>(Linnaeus, 1761)</t>
    </r>
  </si>
  <si>
    <r>
      <t xml:space="preserve">Microtus arvalis </t>
    </r>
    <r>
      <rPr>
        <sz val="11"/>
        <color theme="1"/>
        <rFont val="Calibri"/>
        <family val="2"/>
        <scheme val="minor"/>
      </rPr>
      <t>(Pallas, 1778)</t>
    </r>
  </si>
  <si>
    <r>
      <t xml:space="preserve">Microtus subterraneus </t>
    </r>
    <r>
      <rPr>
        <sz val="11"/>
        <color theme="1"/>
        <rFont val="Calibri"/>
        <family val="2"/>
        <scheme val="minor"/>
      </rPr>
      <t>(de Sélys-Longchamps, 1836)</t>
    </r>
  </si>
  <si>
    <r>
      <t xml:space="preserve">Mus musculus </t>
    </r>
    <r>
      <rPr>
        <sz val="11"/>
        <color theme="1"/>
        <rFont val="Calibri"/>
        <family val="2"/>
        <scheme val="minor"/>
      </rPr>
      <t>Linnaeus, 1758</t>
    </r>
  </si>
  <si>
    <r>
      <t xml:space="preserve">Muscardinus avellanarius </t>
    </r>
    <r>
      <rPr>
        <sz val="11"/>
        <color theme="1"/>
        <rFont val="Calibri"/>
        <family val="2"/>
        <scheme val="minor"/>
      </rPr>
      <t>(Linnaeus, 1758)</t>
    </r>
  </si>
  <si>
    <r>
      <t xml:space="preserve">Mustela erminea </t>
    </r>
    <r>
      <rPr>
        <sz val="11"/>
        <color theme="1"/>
        <rFont val="Calibri"/>
        <family val="2"/>
        <scheme val="minor"/>
      </rPr>
      <t>Linnaeus, 1758</t>
    </r>
  </si>
  <si>
    <r>
      <t xml:space="preserve">Mustela lutreola </t>
    </r>
    <r>
      <rPr>
        <sz val="11"/>
        <color theme="1"/>
        <rFont val="Calibri"/>
        <family val="2"/>
        <scheme val="minor"/>
      </rPr>
      <t>(Linnaeus, 1761)</t>
    </r>
  </si>
  <si>
    <r>
      <t xml:space="preserve">Mustela nivalis </t>
    </r>
    <r>
      <rPr>
        <sz val="11"/>
        <color theme="1"/>
        <rFont val="Calibri"/>
        <family val="2"/>
        <scheme val="minor"/>
      </rPr>
      <t>Linnaeus, 1766</t>
    </r>
  </si>
  <si>
    <r>
      <t xml:space="preserve">Mustela putorius </t>
    </r>
    <r>
      <rPr>
        <sz val="11"/>
        <color theme="1"/>
        <rFont val="Calibri"/>
        <family val="2"/>
        <scheme val="minor"/>
      </rPr>
      <t>Linnaeus, 1758</t>
    </r>
  </si>
  <si>
    <r>
      <t xml:space="preserve">Mustela vison </t>
    </r>
    <r>
      <rPr>
        <sz val="11"/>
        <color theme="1"/>
        <rFont val="Calibri"/>
        <family val="2"/>
        <scheme val="minor"/>
      </rPr>
      <t>Schreber, 1777</t>
    </r>
  </si>
  <si>
    <r>
      <t xml:space="preserve">Myocastor coypus </t>
    </r>
    <r>
      <rPr>
        <sz val="11"/>
        <color theme="1"/>
        <rFont val="Calibri"/>
        <family val="2"/>
        <scheme val="minor"/>
      </rPr>
      <t>(Molina, 1782)</t>
    </r>
  </si>
  <si>
    <r>
      <t xml:space="preserve">Myotis alcathoe </t>
    </r>
    <r>
      <rPr>
        <sz val="11"/>
        <color theme="1"/>
        <rFont val="Calibri"/>
        <family val="2"/>
        <scheme val="minor"/>
      </rPr>
      <t>Helversen &amp; Heller, 2001</t>
    </r>
  </si>
  <si>
    <r>
      <t xml:space="preserve">Myotis bechsteinii </t>
    </r>
    <r>
      <rPr>
        <sz val="11"/>
        <color theme="1"/>
        <rFont val="Calibri"/>
        <family val="2"/>
        <scheme val="minor"/>
      </rPr>
      <t>(Kuhl, 1817)</t>
    </r>
  </si>
  <si>
    <r>
      <t xml:space="preserve">Myotis brandtii </t>
    </r>
    <r>
      <rPr>
        <sz val="11"/>
        <color theme="1"/>
        <rFont val="Calibri"/>
        <family val="2"/>
        <scheme val="minor"/>
      </rPr>
      <t>(Eversmann, 1845)</t>
    </r>
  </si>
  <si>
    <r>
      <t xml:space="preserve">Myotis daubentonii </t>
    </r>
    <r>
      <rPr>
        <sz val="11"/>
        <color theme="1"/>
        <rFont val="Calibri"/>
        <family val="2"/>
        <scheme val="minor"/>
      </rPr>
      <t>(Kuhl, 1817)</t>
    </r>
  </si>
  <si>
    <r>
      <t xml:space="preserve">Myotis emarginatus </t>
    </r>
    <r>
      <rPr>
        <sz val="11"/>
        <color theme="1"/>
        <rFont val="Calibri"/>
        <family val="2"/>
        <scheme val="minor"/>
      </rPr>
      <t>(Geoffroy Saint-Hilaire, 1806)</t>
    </r>
  </si>
  <si>
    <r>
      <t xml:space="preserve">Myotis myotis </t>
    </r>
    <r>
      <rPr>
        <sz val="11"/>
        <color theme="1"/>
        <rFont val="Calibri"/>
        <family val="2"/>
        <scheme val="minor"/>
      </rPr>
      <t>(Borkhausen, 1797)</t>
    </r>
  </si>
  <si>
    <r>
      <t xml:space="preserve">Myotis mystacinus </t>
    </r>
    <r>
      <rPr>
        <sz val="11"/>
        <color theme="1"/>
        <rFont val="Calibri"/>
        <family val="2"/>
        <scheme val="minor"/>
      </rPr>
      <t>(Kuhl, 1817)</t>
    </r>
  </si>
  <si>
    <r>
      <t xml:space="preserve">Myotis nattereri </t>
    </r>
    <r>
      <rPr>
        <sz val="11"/>
        <color theme="1"/>
        <rFont val="Calibri"/>
        <family val="2"/>
        <scheme val="minor"/>
      </rPr>
      <t>(Kuhl, 1817)</t>
    </r>
  </si>
  <si>
    <r>
      <t xml:space="preserve">Neomys anomalus </t>
    </r>
    <r>
      <rPr>
        <sz val="11"/>
        <color theme="1"/>
        <rFont val="Calibri"/>
        <family val="2"/>
        <scheme val="minor"/>
      </rPr>
      <t>Cabrera, 1907</t>
    </r>
  </si>
  <si>
    <r>
      <t xml:space="preserve">Neomys fodiens </t>
    </r>
    <r>
      <rPr>
        <sz val="11"/>
        <color theme="1"/>
        <rFont val="Calibri"/>
        <family val="2"/>
        <scheme val="minor"/>
      </rPr>
      <t>(Pennant, 1771)</t>
    </r>
  </si>
  <si>
    <r>
      <t xml:space="preserve">Nyctalus lasiopterus </t>
    </r>
    <r>
      <rPr>
        <sz val="11"/>
        <color theme="1"/>
        <rFont val="Calibri"/>
        <family val="2"/>
        <scheme val="minor"/>
      </rPr>
      <t>(Schreber, 1780)</t>
    </r>
  </si>
  <si>
    <r>
      <t xml:space="preserve">Nyctalus leisleri </t>
    </r>
    <r>
      <rPr>
        <sz val="11"/>
        <color theme="1"/>
        <rFont val="Calibri"/>
        <family val="2"/>
        <scheme val="minor"/>
      </rPr>
      <t>(Kuhl, 1817)</t>
    </r>
  </si>
  <si>
    <r>
      <t xml:space="preserve">Nyctalus noctula </t>
    </r>
    <r>
      <rPr>
        <sz val="11"/>
        <color theme="1"/>
        <rFont val="Calibri"/>
        <family val="2"/>
        <scheme val="minor"/>
      </rPr>
      <t>(Schreber, 1774)</t>
    </r>
  </si>
  <si>
    <r>
      <t xml:space="preserve">Nyctereutes procyonoides </t>
    </r>
    <r>
      <rPr>
        <sz val="11"/>
        <color theme="1"/>
        <rFont val="Calibri"/>
        <family val="2"/>
        <scheme val="minor"/>
      </rPr>
      <t>(Gray, 1834)</t>
    </r>
  </si>
  <si>
    <r>
      <t xml:space="preserve">Ondatra zibethicus </t>
    </r>
    <r>
      <rPr>
        <sz val="11"/>
        <color theme="1"/>
        <rFont val="Calibri"/>
        <family val="2"/>
        <scheme val="minor"/>
      </rPr>
      <t>(Linnaeus, 1766)</t>
    </r>
  </si>
  <si>
    <r>
      <t xml:space="preserve">Orcinus orca </t>
    </r>
    <r>
      <rPr>
        <sz val="11"/>
        <color theme="1"/>
        <rFont val="Calibri"/>
        <family val="2"/>
        <scheme val="minor"/>
      </rPr>
      <t>(Linnaeus, 1758)</t>
    </r>
  </si>
  <si>
    <r>
      <t xml:space="preserve">Oryctolagus cuniculus </t>
    </r>
    <r>
      <rPr>
        <sz val="11"/>
        <color theme="1"/>
        <rFont val="Calibri"/>
        <family val="2"/>
        <scheme val="minor"/>
      </rPr>
      <t>(Linnaeus, 1758)</t>
    </r>
  </si>
  <si>
    <r>
      <t xml:space="preserve">Pagophilus groenlandicus </t>
    </r>
    <r>
      <rPr>
        <sz val="11"/>
        <color theme="1"/>
        <rFont val="Calibri"/>
        <family val="2"/>
        <scheme val="minor"/>
      </rPr>
      <t>(Erxleben, 1777)</t>
    </r>
  </si>
  <si>
    <r>
      <t xml:space="preserve">Phoca vitulina </t>
    </r>
    <r>
      <rPr>
        <sz val="11"/>
        <color theme="1"/>
        <rFont val="Calibri"/>
        <family val="2"/>
        <scheme val="minor"/>
      </rPr>
      <t>Linnaeus, 1758</t>
    </r>
  </si>
  <si>
    <r>
      <t xml:space="preserve">Phocoena phocoena </t>
    </r>
    <r>
      <rPr>
        <sz val="11"/>
        <color theme="1"/>
        <rFont val="Calibri"/>
        <family val="2"/>
        <scheme val="minor"/>
      </rPr>
      <t>(Linnaeus, 1758)</t>
    </r>
  </si>
  <si>
    <r>
      <t xml:space="preserve">Physeter macrocephalus </t>
    </r>
    <r>
      <rPr>
        <sz val="11"/>
        <color theme="1"/>
        <rFont val="Calibri"/>
        <family val="2"/>
        <scheme val="minor"/>
      </rPr>
      <t>Linnaeus, 1758</t>
    </r>
  </si>
  <si>
    <r>
      <t xml:space="preserve">Pipistrellus kuhlii </t>
    </r>
    <r>
      <rPr>
        <sz val="11"/>
        <color theme="1"/>
        <rFont val="Calibri"/>
        <family val="2"/>
        <scheme val="minor"/>
      </rPr>
      <t>(Kuhl, 1817)</t>
    </r>
  </si>
  <si>
    <r>
      <t xml:space="preserve">Pipistrellus nathusii </t>
    </r>
    <r>
      <rPr>
        <sz val="11"/>
        <color theme="1"/>
        <rFont val="Calibri"/>
        <family val="2"/>
        <scheme val="minor"/>
      </rPr>
      <t>(Keyserling &amp; Blasius, 1839)</t>
    </r>
  </si>
  <si>
    <r>
      <t xml:space="preserve">Pipistrellus pipistrellus </t>
    </r>
    <r>
      <rPr>
        <sz val="11"/>
        <color theme="1"/>
        <rFont val="Calibri"/>
        <family val="2"/>
        <scheme val="minor"/>
      </rPr>
      <t>(Schreber, 1774)</t>
    </r>
  </si>
  <si>
    <r>
      <t xml:space="preserve">Pipistrellus pygmaeus </t>
    </r>
    <r>
      <rPr>
        <sz val="11"/>
        <color theme="1"/>
        <rFont val="Calibri"/>
        <family val="2"/>
        <scheme val="minor"/>
      </rPr>
      <t>(Leach, 1825)</t>
    </r>
  </si>
  <si>
    <r>
      <t xml:space="preserve">Plecotus auritus </t>
    </r>
    <r>
      <rPr>
        <sz val="11"/>
        <color theme="1"/>
        <rFont val="Calibri"/>
        <family val="2"/>
        <scheme val="minor"/>
      </rPr>
      <t>(Linnaeus, 1758)</t>
    </r>
  </si>
  <si>
    <r>
      <t xml:space="preserve">Plecotus austriacus </t>
    </r>
    <r>
      <rPr>
        <sz val="11"/>
        <color theme="1"/>
        <rFont val="Calibri"/>
        <family val="2"/>
        <scheme val="minor"/>
      </rPr>
      <t>(J.B. Fischer, 1829)</t>
    </r>
  </si>
  <si>
    <r>
      <t xml:space="preserve">Procyon lotor </t>
    </r>
    <r>
      <rPr>
        <sz val="11"/>
        <color theme="1"/>
        <rFont val="Calibri"/>
        <family val="2"/>
        <scheme val="minor"/>
      </rPr>
      <t>(Linnaeus, 1758)</t>
    </r>
  </si>
  <si>
    <r>
      <t xml:space="preserve">Pusa hispida </t>
    </r>
    <r>
      <rPr>
        <sz val="11"/>
        <color theme="1"/>
        <rFont val="Calibri"/>
        <family val="2"/>
        <scheme val="minor"/>
      </rPr>
      <t>Schreber, 1775</t>
    </r>
  </si>
  <si>
    <r>
      <t xml:space="preserve">Rattus norvegicus </t>
    </r>
    <r>
      <rPr>
        <sz val="11"/>
        <color theme="1"/>
        <rFont val="Calibri"/>
        <family val="2"/>
        <scheme val="minor"/>
      </rPr>
      <t>(Berkenhout, 1769)</t>
    </r>
  </si>
  <si>
    <r>
      <t xml:space="preserve">Rattus rattus </t>
    </r>
    <r>
      <rPr>
        <sz val="11"/>
        <color theme="1"/>
        <rFont val="Calibri"/>
        <family val="2"/>
        <scheme val="minor"/>
      </rPr>
      <t>(Linnaeus, 1758)</t>
    </r>
  </si>
  <si>
    <r>
      <t xml:space="preserve">Rhinolophus ferrumequinum </t>
    </r>
    <r>
      <rPr>
        <sz val="11"/>
        <color theme="1"/>
        <rFont val="Calibri"/>
        <family val="2"/>
        <scheme val="minor"/>
      </rPr>
      <t>(Schreber, 1774)</t>
    </r>
  </si>
  <si>
    <r>
      <t xml:space="preserve">Rhinolophus hipposideros </t>
    </r>
    <r>
      <rPr>
        <sz val="11"/>
        <color theme="1"/>
        <rFont val="Calibri"/>
        <family val="2"/>
        <scheme val="minor"/>
      </rPr>
      <t>(Bechstein, 1800)</t>
    </r>
  </si>
  <si>
    <r>
      <t xml:space="preserve">Sciurus vulgaris </t>
    </r>
    <r>
      <rPr>
        <sz val="11"/>
        <color theme="1"/>
        <rFont val="Calibri"/>
        <family val="2"/>
        <scheme val="minor"/>
      </rPr>
      <t>Linnaeus, 1758</t>
    </r>
  </si>
  <si>
    <r>
      <t xml:space="preserve">Sorex coronatus </t>
    </r>
    <r>
      <rPr>
        <sz val="11"/>
        <color theme="1"/>
        <rFont val="Calibri"/>
        <family val="2"/>
        <scheme val="minor"/>
      </rPr>
      <t>Millet, 1828</t>
    </r>
  </si>
  <si>
    <r>
      <t xml:space="preserve">Sorex minutus </t>
    </r>
    <r>
      <rPr>
        <sz val="11"/>
        <color theme="1"/>
        <rFont val="Calibri"/>
        <family val="2"/>
        <scheme val="minor"/>
      </rPr>
      <t>Linnaeus, 1766</t>
    </r>
  </si>
  <si>
    <r>
      <t xml:space="preserve">Stenella coeruleoalba </t>
    </r>
    <r>
      <rPr>
        <sz val="11"/>
        <color theme="1"/>
        <rFont val="Calibri"/>
        <family val="2"/>
        <scheme val="minor"/>
      </rPr>
      <t>(Meyen, 1833)</t>
    </r>
  </si>
  <si>
    <r>
      <t xml:space="preserve">Sus scrofa </t>
    </r>
    <r>
      <rPr>
        <sz val="11"/>
        <color theme="1"/>
        <rFont val="Calibri"/>
        <family val="2"/>
        <scheme val="minor"/>
      </rPr>
      <t>Linnaeus, 1758</t>
    </r>
  </si>
  <si>
    <r>
      <t xml:space="preserve">Talpa europaea </t>
    </r>
    <r>
      <rPr>
        <sz val="11"/>
        <color theme="1"/>
        <rFont val="Calibri"/>
        <family val="2"/>
        <scheme val="minor"/>
      </rPr>
      <t>Linnaeus, 1758</t>
    </r>
  </si>
  <si>
    <r>
      <t xml:space="preserve">Tamias sibiricus </t>
    </r>
    <r>
      <rPr>
        <sz val="11"/>
        <color theme="1"/>
        <rFont val="Calibri"/>
        <family val="2"/>
        <scheme val="minor"/>
      </rPr>
      <t>(Laxmann, 1769)</t>
    </r>
  </si>
  <si>
    <r>
      <t xml:space="preserve">Tursiops truncatus </t>
    </r>
    <r>
      <rPr>
        <sz val="11"/>
        <color theme="1"/>
        <rFont val="Calibri"/>
        <family val="2"/>
        <scheme val="minor"/>
      </rPr>
      <t>(Montagu, 1821)</t>
    </r>
  </si>
  <si>
    <r>
      <t xml:space="preserve">Vespertilio murinus </t>
    </r>
    <r>
      <rPr>
        <sz val="11"/>
        <color theme="1"/>
        <rFont val="Calibri"/>
        <family val="2"/>
        <scheme val="minor"/>
      </rPr>
      <t>Linnaeus, 1758</t>
    </r>
  </si>
  <si>
    <r>
      <t xml:space="preserve">Vulpes vulpes </t>
    </r>
    <r>
      <rPr>
        <sz val="11"/>
        <color theme="1"/>
        <rFont val="Calibri"/>
        <family val="2"/>
        <scheme val="minor"/>
      </rPr>
      <t>(Linnaeus, 1758)</t>
    </r>
  </si>
  <si>
    <r>
      <t xml:space="preserve">Aeshna affinis </t>
    </r>
    <r>
      <rPr>
        <sz val="11"/>
        <color theme="1"/>
        <rFont val="Calibri"/>
        <family val="2"/>
        <scheme val="minor"/>
      </rPr>
      <t>Vander Linden, 1820</t>
    </r>
  </si>
  <si>
    <r>
      <t xml:space="preserve">Aeshna cyanea </t>
    </r>
    <r>
      <rPr>
        <sz val="11"/>
        <color theme="1"/>
        <rFont val="Calibri"/>
        <family val="2"/>
        <scheme val="minor"/>
      </rPr>
      <t>(O.F. Müller, 1764)</t>
    </r>
  </si>
  <si>
    <r>
      <t xml:space="preserve">Aeshna grandis </t>
    </r>
    <r>
      <rPr>
        <sz val="11"/>
        <color theme="1"/>
        <rFont val="Calibri"/>
        <family val="2"/>
        <scheme val="minor"/>
      </rPr>
      <t>(Linnaeus, 1758)</t>
    </r>
  </si>
  <si>
    <r>
      <t xml:space="preserve">Aeshna isoceles </t>
    </r>
    <r>
      <rPr>
        <sz val="11"/>
        <color theme="1"/>
        <rFont val="Calibri"/>
        <family val="2"/>
        <scheme val="minor"/>
      </rPr>
      <t>(O.F. Müller, 1767)</t>
    </r>
  </si>
  <si>
    <r>
      <t xml:space="preserve">Aeshna mixta </t>
    </r>
    <r>
      <rPr>
        <sz val="11"/>
        <color theme="1"/>
        <rFont val="Calibri"/>
        <family val="2"/>
        <scheme val="minor"/>
      </rPr>
      <t>Latreille, 1805</t>
    </r>
  </si>
  <si>
    <r>
      <t xml:space="preserve">Anax imperator </t>
    </r>
    <r>
      <rPr>
        <sz val="11"/>
        <color theme="1"/>
        <rFont val="Calibri"/>
        <family val="2"/>
        <scheme val="minor"/>
      </rPr>
      <t>Leach, 1815</t>
    </r>
  </si>
  <si>
    <r>
      <t xml:space="preserve">Anax parthenope </t>
    </r>
    <r>
      <rPr>
        <sz val="11"/>
        <color theme="1"/>
        <rFont val="Calibri"/>
        <family val="2"/>
        <scheme val="minor"/>
      </rPr>
      <t>(Selys, 1839)</t>
    </r>
  </si>
  <si>
    <r>
      <t xml:space="preserve">Boyeria irene </t>
    </r>
    <r>
      <rPr>
        <sz val="11"/>
        <color theme="1"/>
        <rFont val="Calibri"/>
        <family val="2"/>
        <scheme val="minor"/>
      </rPr>
      <t>(Boyer de Fonscolombe, 1838)</t>
    </r>
  </si>
  <si>
    <r>
      <t xml:space="preserve">Brachytron pratense </t>
    </r>
    <r>
      <rPr>
        <sz val="11"/>
        <color theme="1"/>
        <rFont val="Calibri"/>
        <family val="2"/>
        <scheme val="minor"/>
      </rPr>
      <t>(O.F. Müller, 1764)</t>
    </r>
  </si>
  <si>
    <r>
      <t xml:space="preserve">Calopteryx splendens </t>
    </r>
    <r>
      <rPr>
        <sz val="11"/>
        <color theme="1"/>
        <rFont val="Calibri"/>
        <family val="2"/>
        <scheme val="minor"/>
      </rPr>
      <t>(Harris, 1780)</t>
    </r>
  </si>
  <si>
    <r>
      <t xml:space="preserve">Calopteryx virgo </t>
    </r>
    <r>
      <rPr>
        <sz val="11"/>
        <color theme="1"/>
        <rFont val="Calibri"/>
        <family val="2"/>
        <scheme val="minor"/>
      </rPr>
      <t>(Linnaeus, 1758)</t>
    </r>
  </si>
  <si>
    <r>
      <t xml:space="preserve">Ceriagrion tenellum </t>
    </r>
    <r>
      <rPr>
        <sz val="11"/>
        <color theme="1"/>
        <rFont val="Calibri"/>
        <family val="2"/>
        <scheme val="minor"/>
      </rPr>
      <t>(Villers, 1789)</t>
    </r>
  </si>
  <si>
    <r>
      <t xml:space="preserve">Chalcolestes viridis </t>
    </r>
    <r>
      <rPr>
        <sz val="11"/>
        <color theme="1"/>
        <rFont val="Calibri"/>
        <family val="2"/>
        <scheme val="minor"/>
      </rPr>
      <t>(Vander Linden, 1825)</t>
    </r>
  </si>
  <si>
    <r>
      <t xml:space="preserve">Coenagrion mercuriale </t>
    </r>
    <r>
      <rPr>
        <sz val="11"/>
        <color theme="1"/>
        <rFont val="Calibri"/>
        <family val="2"/>
        <scheme val="minor"/>
      </rPr>
      <t>(Charpentier, 1840)</t>
    </r>
  </si>
  <si>
    <r>
      <t xml:space="preserve">Coenagrion puella </t>
    </r>
    <r>
      <rPr>
        <sz val="11"/>
        <color theme="1"/>
        <rFont val="Calibri"/>
        <family val="2"/>
        <scheme val="minor"/>
      </rPr>
      <t>(Linnaeus, 1758)</t>
    </r>
  </si>
  <si>
    <r>
      <t xml:space="preserve">Coenagrion pulchellum </t>
    </r>
    <r>
      <rPr>
        <sz val="11"/>
        <color theme="1"/>
        <rFont val="Calibri"/>
        <family val="2"/>
        <scheme val="minor"/>
      </rPr>
      <t>(Vander Linden, 1825)</t>
    </r>
  </si>
  <si>
    <r>
      <t xml:space="preserve">Coenagrion scitulum </t>
    </r>
    <r>
      <rPr>
        <sz val="11"/>
        <color theme="1"/>
        <rFont val="Calibri"/>
        <family val="2"/>
        <scheme val="minor"/>
      </rPr>
      <t>(Rambur, 1842)</t>
    </r>
  </si>
  <si>
    <r>
      <t xml:space="preserve">Cordulegaster boltonii </t>
    </r>
    <r>
      <rPr>
        <sz val="11"/>
        <color theme="1"/>
        <rFont val="Calibri"/>
        <family val="2"/>
        <scheme val="minor"/>
      </rPr>
      <t>(Donovan, 1807)</t>
    </r>
  </si>
  <si>
    <r>
      <t xml:space="preserve">Cordulia aenea </t>
    </r>
    <r>
      <rPr>
        <sz val="11"/>
        <color theme="1"/>
        <rFont val="Calibri"/>
        <family val="2"/>
        <scheme val="minor"/>
      </rPr>
      <t>(Linnaeus, 1758)</t>
    </r>
  </si>
  <si>
    <r>
      <t xml:space="preserve">Crocothemis erythraea </t>
    </r>
    <r>
      <rPr>
        <sz val="11"/>
        <color theme="1"/>
        <rFont val="Calibri"/>
        <family val="2"/>
        <scheme val="minor"/>
      </rPr>
      <t>(Brullé, 1832)</t>
    </r>
  </si>
  <si>
    <r>
      <t xml:space="preserve">Enallagma cyathigerum </t>
    </r>
    <r>
      <rPr>
        <sz val="11"/>
        <color theme="1"/>
        <rFont val="Calibri"/>
        <family val="2"/>
        <scheme val="minor"/>
      </rPr>
      <t>(Charpentier, 1840)</t>
    </r>
  </si>
  <si>
    <r>
      <t xml:space="preserve">Erythromma lindenii </t>
    </r>
    <r>
      <rPr>
        <sz val="11"/>
        <color theme="1"/>
        <rFont val="Calibri"/>
        <family val="2"/>
        <scheme val="minor"/>
      </rPr>
      <t>(Selys, 1840)</t>
    </r>
  </si>
  <si>
    <r>
      <t xml:space="preserve">Erythromma najas </t>
    </r>
    <r>
      <rPr>
        <sz val="11"/>
        <color theme="1"/>
        <rFont val="Calibri"/>
        <family val="2"/>
        <scheme val="minor"/>
      </rPr>
      <t>(Hansemann, 1823)</t>
    </r>
  </si>
  <si>
    <r>
      <t xml:space="preserve">Erythromma viridulum </t>
    </r>
    <r>
      <rPr>
        <sz val="11"/>
        <color theme="1"/>
        <rFont val="Calibri"/>
        <family val="2"/>
        <scheme val="minor"/>
      </rPr>
      <t>(Charpentier, 1840)</t>
    </r>
  </si>
  <si>
    <r>
      <t xml:space="preserve">Gomphus pulchellus </t>
    </r>
    <r>
      <rPr>
        <sz val="11"/>
        <color theme="1"/>
        <rFont val="Calibri"/>
        <family val="2"/>
        <scheme val="minor"/>
      </rPr>
      <t>Selys, 1840</t>
    </r>
  </si>
  <si>
    <r>
      <t xml:space="preserve">Gomphus simillimus </t>
    </r>
    <r>
      <rPr>
        <sz val="11"/>
        <color theme="1"/>
        <rFont val="Calibri"/>
        <family val="2"/>
        <scheme val="minor"/>
      </rPr>
      <t>Selys, 1840</t>
    </r>
  </si>
  <si>
    <r>
      <t xml:space="preserve">Gomphus vulgatissimus </t>
    </r>
    <r>
      <rPr>
        <sz val="11"/>
        <color theme="1"/>
        <rFont val="Calibri"/>
        <family val="2"/>
        <scheme val="minor"/>
      </rPr>
      <t>(Linnaeus, 1758)</t>
    </r>
  </si>
  <si>
    <r>
      <t xml:space="preserve">Hemianax ephippiger </t>
    </r>
    <r>
      <rPr>
        <sz val="11"/>
        <color theme="1"/>
        <rFont val="Calibri"/>
        <family val="2"/>
        <scheme val="minor"/>
      </rPr>
      <t>(Burmeister, 1839)</t>
    </r>
  </si>
  <si>
    <r>
      <t xml:space="preserve">Ischnura elegans </t>
    </r>
    <r>
      <rPr>
        <sz val="11"/>
        <color theme="1"/>
        <rFont val="Calibri"/>
        <family val="2"/>
        <scheme val="minor"/>
      </rPr>
      <t>(Vander Linden, 1820)</t>
    </r>
  </si>
  <si>
    <r>
      <t xml:space="preserve">Ischnura pumilio </t>
    </r>
    <r>
      <rPr>
        <sz val="11"/>
        <color theme="1"/>
        <rFont val="Calibri"/>
        <family val="2"/>
        <scheme val="minor"/>
      </rPr>
      <t>(Charpentier, 1825)</t>
    </r>
  </si>
  <si>
    <r>
      <t xml:space="preserve">Lestes barbarus </t>
    </r>
    <r>
      <rPr>
        <sz val="11"/>
        <color theme="1"/>
        <rFont val="Calibri"/>
        <family val="2"/>
        <scheme val="minor"/>
      </rPr>
      <t>(Fabricius, 1798)</t>
    </r>
  </si>
  <si>
    <r>
      <t xml:space="preserve">Lestes dryas </t>
    </r>
    <r>
      <rPr>
        <sz val="11"/>
        <color theme="1"/>
        <rFont val="Calibri"/>
        <family val="2"/>
        <scheme val="minor"/>
      </rPr>
      <t>Kirby, 1890</t>
    </r>
  </si>
  <si>
    <r>
      <t xml:space="preserve">Lestes sponsa </t>
    </r>
    <r>
      <rPr>
        <sz val="11"/>
        <color theme="1"/>
        <rFont val="Calibri"/>
        <family val="2"/>
        <scheme val="minor"/>
      </rPr>
      <t>(Hansemann, 1823)</t>
    </r>
  </si>
  <si>
    <r>
      <t xml:space="preserve">Lestes virens </t>
    </r>
    <r>
      <rPr>
        <sz val="11"/>
        <color theme="1"/>
        <rFont val="Calibri"/>
        <family val="2"/>
        <scheme val="minor"/>
      </rPr>
      <t>(Charpentier, 1825)</t>
    </r>
  </si>
  <si>
    <r>
      <t xml:space="preserve">Leucorrhinia pectoralis </t>
    </r>
    <r>
      <rPr>
        <sz val="11"/>
        <color theme="1"/>
        <rFont val="Calibri"/>
        <family val="2"/>
        <scheme val="minor"/>
      </rPr>
      <t>(Charpentier, 1825)</t>
    </r>
  </si>
  <si>
    <r>
      <t xml:space="preserve">Libellula depressa </t>
    </r>
    <r>
      <rPr>
        <sz val="11"/>
        <color theme="1"/>
        <rFont val="Calibri"/>
        <family val="2"/>
        <scheme val="minor"/>
      </rPr>
      <t>Linnaeus, 1758</t>
    </r>
  </si>
  <si>
    <r>
      <t xml:space="preserve">Libellula fulva </t>
    </r>
    <r>
      <rPr>
        <sz val="11"/>
        <color theme="1"/>
        <rFont val="Calibri"/>
        <family val="2"/>
        <scheme val="minor"/>
      </rPr>
      <t>O.F. Müller, 1764</t>
    </r>
  </si>
  <si>
    <r>
      <t xml:space="preserve">Libellula quadrimaculata </t>
    </r>
    <r>
      <rPr>
        <sz val="11"/>
        <color theme="1"/>
        <rFont val="Calibri"/>
        <family val="2"/>
        <scheme val="minor"/>
      </rPr>
      <t>Linnaeus, 1758</t>
    </r>
  </si>
  <si>
    <r>
      <t xml:space="preserve">Onychogomphus forcipatus </t>
    </r>
    <r>
      <rPr>
        <sz val="11"/>
        <color theme="1"/>
        <rFont val="Calibri"/>
        <family val="2"/>
        <scheme val="minor"/>
      </rPr>
      <t>(Linnaeus, 1758)</t>
    </r>
  </si>
  <si>
    <r>
      <t xml:space="preserve">Onychogomphus uncatus </t>
    </r>
    <r>
      <rPr>
        <sz val="11"/>
        <color theme="1"/>
        <rFont val="Calibri"/>
        <family val="2"/>
        <scheme val="minor"/>
      </rPr>
      <t>(Charpentier, 1840)</t>
    </r>
  </si>
  <si>
    <r>
      <t xml:space="preserve">Orthetrum albistylum </t>
    </r>
    <r>
      <rPr>
        <sz val="11"/>
        <color theme="1"/>
        <rFont val="Calibri"/>
        <family val="2"/>
        <scheme val="minor"/>
      </rPr>
      <t>(Selys, 1848)</t>
    </r>
  </si>
  <si>
    <r>
      <t xml:space="preserve">Orthetrum brunneum </t>
    </r>
    <r>
      <rPr>
        <sz val="11"/>
        <color theme="1"/>
        <rFont val="Calibri"/>
        <family val="2"/>
        <scheme val="minor"/>
      </rPr>
      <t>(Boyer de Fonscolombe, 1837)</t>
    </r>
  </si>
  <si>
    <r>
      <t xml:space="preserve">Orthetrum cancellatum </t>
    </r>
    <r>
      <rPr>
        <sz val="11"/>
        <color theme="1"/>
        <rFont val="Calibri"/>
        <family val="2"/>
        <scheme val="minor"/>
      </rPr>
      <t>(Linnaeus, 1758)</t>
    </r>
  </si>
  <si>
    <r>
      <t xml:space="preserve">Orthetrum coerulescens </t>
    </r>
    <r>
      <rPr>
        <sz val="11"/>
        <color theme="1"/>
        <rFont val="Calibri"/>
        <family val="2"/>
        <scheme val="minor"/>
      </rPr>
      <t>(Fabricius, 1798)</t>
    </r>
  </si>
  <si>
    <r>
      <t xml:space="preserve">Oxygastra curtisii </t>
    </r>
    <r>
      <rPr>
        <sz val="11"/>
        <color theme="1"/>
        <rFont val="Calibri"/>
        <family val="2"/>
        <scheme val="minor"/>
      </rPr>
      <t>(Dale, 1834)</t>
    </r>
  </si>
  <si>
    <r>
      <t xml:space="preserve">Platycnemis acutipennis </t>
    </r>
    <r>
      <rPr>
        <sz val="11"/>
        <color theme="1"/>
        <rFont val="Calibri"/>
        <family val="2"/>
        <scheme val="minor"/>
      </rPr>
      <t>Selys, 1841</t>
    </r>
  </si>
  <si>
    <r>
      <t xml:space="preserve">Platycnemis pennipes </t>
    </r>
    <r>
      <rPr>
        <sz val="11"/>
        <color theme="1"/>
        <rFont val="Calibri"/>
        <family val="2"/>
        <scheme val="minor"/>
      </rPr>
      <t>(Pallas, 1771)</t>
    </r>
  </si>
  <si>
    <r>
      <t xml:space="preserve">Pyrrhosoma nymphula </t>
    </r>
    <r>
      <rPr>
        <sz val="11"/>
        <color theme="1"/>
        <rFont val="Calibri"/>
        <family val="2"/>
        <scheme val="minor"/>
      </rPr>
      <t>(Sulzer, 1776)</t>
    </r>
  </si>
  <si>
    <r>
      <t xml:space="preserve">Somatochlora flavomaculata </t>
    </r>
    <r>
      <rPr>
        <sz val="11"/>
        <color theme="1"/>
        <rFont val="Calibri"/>
        <family val="2"/>
        <scheme val="minor"/>
      </rPr>
      <t>(Vander Linden, 1825)</t>
    </r>
  </si>
  <si>
    <r>
      <t xml:space="preserve">Somatochlora metallica </t>
    </r>
    <r>
      <rPr>
        <sz val="11"/>
        <color theme="1"/>
        <rFont val="Calibri"/>
        <family val="2"/>
        <scheme val="minor"/>
      </rPr>
      <t>(Vander Linden, 1825)</t>
    </r>
  </si>
  <si>
    <r>
      <t xml:space="preserve">Sympecma fusca </t>
    </r>
    <r>
      <rPr>
        <sz val="11"/>
        <color theme="1"/>
        <rFont val="Calibri"/>
        <family val="2"/>
        <scheme val="minor"/>
      </rPr>
      <t>(Vander Linden, 1820)</t>
    </r>
  </si>
  <si>
    <r>
      <t xml:space="preserve">Sympetrum danae </t>
    </r>
    <r>
      <rPr>
        <sz val="11"/>
        <color theme="1"/>
        <rFont val="Calibri"/>
        <family val="2"/>
        <scheme val="minor"/>
      </rPr>
      <t>(Sulzer, 1776)</t>
    </r>
  </si>
  <si>
    <r>
      <t xml:space="preserve">Sympetrum flaveolum </t>
    </r>
    <r>
      <rPr>
        <sz val="11"/>
        <color theme="1"/>
        <rFont val="Calibri"/>
        <family val="2"/>
        <scheme val="minor"/>
      </rPr>
      <t>(Linnaeus, 1758)</t>
    </r>
  </si>
  <si>
    <r>
      <t xml:space="preserve">Sympetrum fonscolombii </t>
    </r>
    <r>
      <rPr>
        <sz val="11"/>
        <color theme="1"/>
        <rFont val="Calibri"/>
        <family val="2"/>
        <scheme val="minor"/>
      </rPr>
      <t>(Selys, 1840)</t>
    </r>
  </si>
  <si>
    <r>
      <t xml:space="preserve">Sympetrum meridionale </t>
    </r>
    <r>
      <rPr>
        <sz val="11"/>
        <color theme="1"/>
        <rFont val="Calibri"/>
        <family val="2"/>
        <scheme val="minor"/>
      </rPr>
      <t>(Selys, 1841)</t>
    </r>
  </si>
  <si>
    <r>
      <t xml:space="preserve">Sympetrum pedemontanum </t>
    </r>
    <r>
      <rPr>
        <sz val="11"/>
        <color theme="1"/>
        <rFont val="Calibri"/>
        <family val="2"/>
        <scheme val="minor"/>
      </rPr>
      <t>(O.F. Müller in Allioni, 1766)</t>
    </r>
  </si>
  <si>
    <r>
      <t xml:space="preserve">Sympetrum sanguineum </t>
    </r>
    <r>
      <rPr>
        <sz val="11"/>
        <color theme="1"/>
        <rFont val="Calibri"/>
        <family val="2"/>
        <scheme val="minor"/>
      </rPr>
      <t>(O.F. Müller, 1764)</t>
    </r>
  </si>
  <si>
    <r>
      <t xml:space="preserve">Sympetrum striolatum </t>
    </r>
    <r>
      <rPr>
        <sz val="11"/>
        <color theme="1"/>
        <rFont val="Calibri"/>
        <family val="2"/>
        <scheme val="minor"/>
      </rPr>
      <t>(Charpentier, 1840)</t>
    </r>
  </si>
  <si>
    <r>
      <t xml:space="preserve">Sympetrum vulgatum </t>
    </r>
    <r>
      <rPr>
        <sz val="11"/>
        <color theme="1"/>
        <rFont val="Calibri"/>
        <family val="2"/>
        <scheme val="minor"/>
      </rPr>
      <t>(Linnaeus, 1758)</t>
    </r>
  </si>
  <si>
    <r>
      <t xml:space="preserve">Acheta domesticus </t>
    </r>
    <r>
      <rPr>
        <sz val="11"/>
        <color theme="1"/>
        <rFont val="Calibri"/>
        <family val="2"/>
        <scheme val="minor"/>
      </rPr>
      <t>(Linnaeus, 1758)</t>
    </r>
  </si>
  <si>
    <r>
      <t xml:space="preserve">Aiolopus strepens </t>
    </r>
    <r>
      <rPr>
        <sz val="11"/>
        <color theme="1"/>
        <rFont val="Calibri"/>
        <family val="2"/>
        <scheme val="minor"/>
      </rPr>
      <t>(Latreille, 1804)</t>
    </r>
  </si>
  <si>
    <r>
      <t xml:space="preserve">Aiolopus thalassinus </t>
    </r>
    <r>
      <rPr>
        <sz val="11"/>
        <color theme="1"/>
        <rFont val="Calibri"/>
        <family val="2"/>
        <scheme val="minor"/>
      </rPr>
      <t>(Fabricius, 1781)</t>
    </r>
  </si>
  <si>
    <r>
      <t xml:space="preserve">Barbitistes serricauda </t>
    </r>
    <r>
      <rPr>
        <sz val="11"/>
        <color theme="1"/>
        <rFont val="Calibri"/>
        <family val="2"/>
        <scheme val="minor"/>
      </rPr>
      <t>(Fabricius, 1794)</t>
    </r>
  </si>
  <si>
    <r>
      <t xml:space="preserve">Bicolorana bicolor </t>
    </r>
    <r>
      <rPr>
        <sz val="11"/>
        <color theme="1"/>
        <rFont val="Calibri"/>
        <family val="2"/>
        <scheme val="minor"/>
      </rPr>
      <t>(Philippi, 1830)</t>
    </r>
  </si>
  <si>
    <r>
      <t xml:space="preserve">Calliptamus barbarus </t>
    </r>
    <r>
      <rPr>
        <sz val="11"/>
        <color theme="1"/>
        <rFont val="Calibri"/>
        <family val="2"/>
        <scheme val="minor"/>
      </rPr>
      <t>(O.G. Costa, 1836)</t>
    </r>
  </si>
  <si>
    <r>
      <t xml:space="preserve">Calliptamus italicus </t>
    </r>
    <r>
      <rPr>
        <sz val="11"/>
        <color theme="1"/>
        <rFont val="Calibri"/>
        <family val="2"/>
        <scheme val="minor"/>
      </rPr>
      <t>(Linnaeus, 1758)</t>
    </r>
  </si>
  <si>
    <r>
      <t xml:space="preserve">Chorthippus albomarginatus </t>
    </r>
    <r>
      <rPr>
        <sz val="11"/>
        <color theme="1"/>
        <rFont val="Calibri"/>
        <family val="2"/>
        <scheme val="minor"/>
      </rPr>
      <t>(De Geer, 1773)</t>
    </r>
  </si>
  <si>
    <r>
      <t xml:space="preserve">Chorthippus dorsatus </t>
    </r>
    <r>
      <rPr>
        <sz val="11"/>
        <color theme="1"/>
        <rFont val="Calibri"/>
        <family val="2"/>
        <scheme val="minor"/>
      </rPr>
      <t>(Zetterstedt, 1821)</t>
    </r>
  </si>
  <si>
    <r>
      <t xml:space="preserve">Chrysochraon dispar </t>
    </r>
    <r>
      <rPr>
        <sz val="11"/>
        <color theme="1"/>
        <rFont val="Calibri"/>
        <family val="2"/>
        <scheme val="minor"/>
      </rPr>
      <t>(Germar, 1834)</t>
    </r>
  </si>
  <si>
    <r>
      <t xml:space="preserve">Clonopsis gallica </t>
    </r>
    <r>
      <rPr>
        <sz val="11"/>
        <color theme="1"/>
        <rFont val="Calibri"/>
        <family val="2"/>
        <scheme val="minor"/>
      </rPr>
      <t>(Charpentier, 1825)</t>
    </r>
  </si>
  <si>
    <r>
      <t xml:space="preserve">Conocephalus dorsalis </t>
    </r>
    <r>
      <rPr>
        <sz val="11"/>
        <color theme="1"/>
        <rFont val="Calibri"/>
        <family val="2"/>
        <scheme val="minor"/>
      </rPr>
      <t>(Latreille, 1804)</t>
    </r>
  </si>
  <si>
    <r>
      <t xml:space="preserve">Conocephalus fuscus </t>
    </r>
    <r>
      <rPr>
        <sz val="11"/>
        <color theme="1"/>
        <rFont val="Calibri"/>
        <family val="2"/>
        <scheme val="minor"/>
      </rPr>
      <t>(Fabricius, 1793)</t>
    </r>
  </si>
  <si>
    <r>
      <t xml:space="preserve">Cyrtaspis scutata </t>
    </r>
    <r>
      <rPr>
        <sz val="11"/>
        <color theme="1"/>
        <rFont val="Calibri"/>
        <family val="2"/>
        <scheme val="minor"/>
      </rPr>
      <t>(Charpentier, 1825)</t>
    </r>
  </si>
  <si>
    <r>
      <t xml:space="preserve">Decticus verrucivorus </t>
    </r>
    <r>
      <rPr>
        <sz val="11"/>
        <color theme="1"/>
        <rFont val="Calibri"/>
        <family val="2"/>
        <scheme val="minor"/>
      </rPr>
      <t>(Linnaeus, 1758)</t>
    </r>
  </si>
  <si>
    <r>
      <t xml:space="preserve">Ephippiger diurnus </t>
    </r>
    <r>
      <rPr>
        <sz val="11"/>
        <color theme="1"/>
        <rFont val="Calibri"/>
        <family val="2"/>
        <scheme val="minor"/>
      </rPr>
      <t>Dufour, 1841</t>
    </r>
  </si>
  <si>
    <r>
      <t xml:space="preserve">Euchorthippus declivus </t>
    </r>
    <r>
      <rPr>
        <sz val="11"/>
        <color theme="1"/>
        <rFont val="Calibri"/>
        <family val="2"/>
        <scheme val="minor"/>
      </rPr>
      <t>(Brisout de Barneville, 1848)</t>
    </r>
  </si>
  <si>
    <r>
      <t xml:space="preserve">Euchorthippus elegantulus </t>
    </r>
    <r>
      <rPr>
        <sz val="11"/>
        <color theme="1"/>
        <rFont val="Calibri"/>
        <family val="2"/>
        <scheme val="minor"/>
      </rPr>
      <t>Zeuner, 1940</t>
    </r>
  </si>
  <si>
    <r>
      <t xml:space="preserve">Eumodicogryllus bordigalensis </t>
    </r>
    <r>
      <rPr>
        <sz val="11"/>
        <color theme="1"/>
        <rFont val="Calibri"/>
        <family val="2"/>
        <scheme val="minor"/>
      </rPr>
      <t>(Latreille, 1804)</t>
    </r>
  </si>
  <si>
    <r>
      <t xml:space="preserve">Gomphocerippus armoricanus </t>
    </r>
    <r>
      <rPr>
        <sz val="11"/>
        <color theme="1"/>
        <rFont val="Calibri"/>
        <family val="2"/>
        <scheme val="minor"/>
      </rPr>
      <t>Defaut, 2015</t>
    </r>
  </si>
  <si>
    <r>
      <t xml:space="preserve">Gomphocerippus biguttulus </t>
    </r>
    <r>
      <rPr>
        <sz val="11"/>
        <color theme="1"/>
        <rFont val="Calibri"/>
        <family val="2"/>
        <scheme val="minor"/>
      </rPr>
      <t>(Linnaeus, 1758)</t>
    </r>
  </si>
  <si>
    <r>
      <t xml:space="preserve">Chorthippus biguttulus </t>
    </r>
    <r>
      <rPr>
        <sz val="11"/>
        <color rgb="FF000000"/>
        <rFont val="Calibri"/>
        <family val="2"/>
      </rPr>
      <t>(Linnaeus, 1758)</t>
    </r>
  </si>
  <si>
    <r>
      <t xml:space="preserve">Gomphocerippus brunneus </t>
    </r>
    <r>
      <rPr>
        <sz val="11"/>
        <color theme="1"/>
        <rFont val="Calibri"/>
        <family val="2"/>
        <scheme val="minor"/>
      </rPr>
      <t>(Thunberg, 1815)</t>
    </r>
  </si>
  <si>
    <r>
      <t xml:space="preserve">Chorthippus brunneus </t>
    </r>
    <r>
      <rPr>
        <sz val="11"/>
        <color theme="1"/>
        <rFont val="Calibri"/>
        <family val="2"/>
        <scheme val="minor"/>
      </rPr>
      <t>(Thunberg, 1815)</t>
    </r>
  </si>
  <si>
    <r>
      <t xml:space="preserve">Gomphocerippus mollis </t>
    </r>
    <r>
      <rPr>
        <sz val="11"/>
        <color theme="1"/>
        <rFont val="Calibri"/>
        <family val="2"/>
        <scheme val="minor"/>
      </rPr>
      <t>(Charpentier, 1825)</t>
    </r>
  </si>
  <si>
    <r>
      <t xml:space="preserve">Chorthippus mollis </t>
    </r>
    <r>
      <rPr>
        <sz val="11"/>
        <color theme="1"/>
        <rFont val="Calibri"/>
        <family val="2"/>
        <scheme val="minor"/>
      </rPr>
      <t>(Charpentier, 1825)</t>
    </r>
  </si>
  <si>
    <r>
      <t xml:space="preserve">Gomphocerippus rufus </t>
    </r>
    <r>
      <rPr>
        <sz val="11"/>
        <color theme="1"/>
        <rFont val="Calibri"/>
        <family val="2"/>
        <scheme val="minor"/>
      </rPr>
      <t>(Linnaeus, 1758)</t>
    </r>
  </si>
  <si>
    <r>
      <t xml:space="preserve">Gomphocerippus vagans </t>
    </r>
    <r>
      <rPr>
        <sz val="11"/>
        <color theme="1"/>
        <rFont val="Calibri"/>
        <family val="2"/>
        <scheme val="minor"/>
      </rPr>
      <t>(Eversmann, 1848)</t>
    </r>
  </si>
  <si>
    <r>
      <t xml:space="preserve">Gryllotalpa gryllotalpa </t>
    </r>
    <r>
      <rPr>
        <sz val="11"/>
        <color theme="1"/>
        <rFont val="Calibri"/>
        <family val="2"/>
        <scheme val="minor"/>
      </rPr>
      <t>(Linnaeus, 1758)</t>
    </r>
  </si>
  <si>
    <r>
      <t xml:space="preserve">Gryllus campestris </t>
    </r>
    <r>
      <rPr>
        <sz val="11"/>
        <color theme="1"/>
        <rFont val="Calibri"/>
        <family val="2"/>
        <scheme val="minor"/>
      </rPr>
      <t>Linnaeus, 1758</t>
    </r>
  </si>
  <si>
    <r>
      <t xml:space="preserve">Leptophyes punctatissima </t>
    </r>
    <r>
      <rPr>
        <sz val="11"/>
        <color theme="1"/>
        <rFont val="Calibri"/>
        <family val="2"/>
        <scheme val="minor"/>
      </rPr>
      <t>(Bosc, 1792)</t>
    </r>
  </si>
  <si>
    <r>
      <t xml:space="preserve">Locusta migratoria </t>
    </r>
    <r>
      <rPr>
        <sz val="11"/>
        <color theme="1"/>
        <rFont val="Calibri"/>
        <family val="2"/>
        <scheme val="minor"/>
      </rPr>
      <t>(Linnaeus, 1758)</t>
    </r>
  </si>
  <si>
    <r>
      <t xml:space="preserve">Mantis religiosa </t>
    </r>
    <r>
      <rPr>
        <sz val="11"/>
        <color theme="1"/>
        <rFont val="Calibri"/>
        <family val="2"/>
        <scheme val="minor"/>
      </rPr>
      <t>(Linnaeus, 1758)</t>
    </r>
  </si>
  <si>
    <r>
      <t xml:space="preserve">Meconema meridionale </t>
    </r>
    <r>
      <rPr>
        <sz val="11"/>
        <color theme="1"/>
        <rFont val="Calibri"/>
        <family val="2"/>
        <scheme val="minor"/>
      </rPr>
      <t>A. Costa, 1860</t>
    </r>
  </si>
  <si>
    <r>
      <t xml:space="preserve">Meconema thalassinum </t>
    </r>
    <r>
      <rPr>
        <sz val="11"/>
        <color theme="1"/>
        <rFont val="Calibri"/>
        <family val="2"/>
        <scheme val="minor"/>
      </rPr>
      <t>(De Geer, 1773)</t>
    </r>
  </si>
  <si>
    <r>
      <t xml:space="preserve">Mecostethus parapleurus </t>
    </r>
    <r>
      <rPr>
        <sz val="11"/>
        <color theme="1"/>
        <rFont val="Calibri"/>
        <family val="2"/>
        <scheme val="minor"/>
      </rPr>
      <t>(Hagenbach, 1822)</t>
    </r>
  </si>
  <si>
    <r>
      <t xml:space="preserve">Metrioptera brachyptera </t>
    </r>
    <r>
      <rPr>
        <sz val="11"/>
        <color theme="1"/>
        <rFont val="Calibri"/>
        <family val="2"/>
        <scheme val="minor"/>
      </rPr>
      <t>(Linnaeus, 1760)</t>
    </r>
  </si>
  <si>
    <r>
      <t xml:space="preserve">Metrioptera saussuriana </t>
    </r>
    <r>
      <rPr>
        <sz val="11"/>
        <color theme="1"/>
        <rFont val="Calibri"/>
        <family val="2"/>
        <scheme val="minor"/>
      </rPr>
      <t>(Frey-Gessner, 1872)</t>
    </r>
  </si>
  <si>
    <r>
      <t xml:space="preserve">Myrmeleotettix maculatus </t>
    </r>
    <r>
      <rPr>
        <sz val="11"/>
        <color theme="1"/>
        <rFont val="Calibri"/>
        <family val="2"/>
        <scheme val="minor"/>
      </rPr>
      <t>(Thunberg, 1815)</t>
    </r>
  </si>
  <si>
    <r>
      <t xml:space="preserve">Nemobius sylvestris </t>
    </r>
    <r>
      <rPr>
        <sz val="11"/>
        <color theme="1"/>
        <rFont val="Calibri"/>
        <family val="2"/>
        <scheme val="minor"/>
      </rPr>
      <t>(Bosc, 1792)</t>
    </r>
  </si>
  <si>
    <r>
      <t xml:space="preserve">Oecanthus pellucens </t>
    </r>
    <r>
      <rPr>
        <sz val="11"/>
        <color theme="1"/>
        <rFont val="Calibri"/>
        <family val="2"/>
        <scheme val="minor"/>
      </rPr>
      <t>(Scopoli, 1763)</t>
    </r>
  </si>
  <si>
    <r>
      <t xml:space="preserve">Oedipoda caerulescens </t>
    </r>
    <r>
      <rPr>
        <sz val="11"/>
        <color theme="1"/>
        <rFont val="Calibri"/>
        <family val="2"/>
        <scheme val="minor"/>
      </rPr>
      <t>(Linnaeus, 1758)</t>
    </r>
  </si>
  <si>
    <r>
      <t xml:space="preserve">Oedipoda germanica </t>
    </r>
    <r>
      <rPr>
        <sz val="11"/>
        <color theme="1"/>
        <rFont val="Calibri"/>
        <family val="2"/>
        <scheme val="minor"/>
      </rPr>
      <t>(Latreille, 1804)</t>
    </r>
  </si>
  <si>
    <r>
      <t xml:space="preserve">Omocestus haemorrhoidalis </t>
    </r>
    <r>
      <rPr>
        <sz val="11"/>
        <color theme="1"/>
        <rFont val="Calibri"/>
        <family val="2"/>
        <scheme val="minor"/>
      </rPr>
      <t>(Charpentier, 1825)</t>
    </r>
  </si>
  <si>
    <r>
      <t xml:space="preserve">Omocestus petraeus </t>
    </r>
    <r>
      <rPr>
        <sz val="11"/>
        <color theme="1"/>
        <rFont val="Calibri"/>
        <family val="2"/>
        <scheme val="minor"/>
      </rPr>
      <t>(Brisout de Barneville, 1856)</t>
    </r>
  </si>
  <si>
    <r>
      <t xml:space="preserve">Omocestus rufipes </t>
    </r>
    <r>
      <rPr>
        <sz val="11"/>
        <color theme="1"/>
        <rFont val="Calibri"/>
        <family val="2"/>
        <scheme val="minor"/>
      </rPr>
      <t>(Zetterstedt, 1821)</t>
    </r>
  </si>
  <si>
    <r>
      <t xml:space="preserve">Omocestus viridulus </t>
    </r>
    <r>
      <rPr>
        <sz val="11"/>
        <color theme="1"/>
        <rFont val="Calibri"/>
        <family val="2"/>
        <scheme val="minor"/>
      </rPr>
      <t>(Linnaeus, 1758)</t>
    </r>
  </si>
  <si>
    <r>
      <t xml:space="preserve">Phaneroptera falcata </t>
    </r>
    <r>
      <rPr>
        <sz val="11"/>
        <color theme="1"/>
        <rFont val="Calibri"/>
        <family val="2"/>
        <scheme val="minor"/>
      </rPr>
      <t>(Poda, 1761)</t>
    </r>
  </si>
  <si>
    <r>
      <t xml:space="preserve">Phaneroptera nana </t>
    </r>
    <r>
      <rPr>
        <sz val="11"/>
        <color theme="1"/>
        <rFont val="Calibri"/>
        <family val="2"/>
        <scheme val="minor"/>
      </rPr>
      <t>Fieber, 1853</t>
    </r>
  </si>
  <si>
    <r>
      <t xml:space="preserve">Pholidoptera griseoaptera </t>
    </r>
    <r>
      <rPr>
        <sz val="11"/>
        <color theme="1"/>
        <rFont val="Calibri"/>
        <family val="2"/>
        <scheme val="minor"/>
      </rPr>
      <t>(De Geer, 1773)</t>
    </r>
  </si>
  <si>
    <r>
      <t xml:space="preserve">Platycleis albopunctata </t>
    </r>
    <r>
      <rPr>
        <sz val="11"/>
        <color theme="1"/>
        <rFont val="Calibri"/>
        <family val="2"/>
        <scheme val="minor"/>
      </rPr>
      <t>(Goeze, 1778)</t>
    </r>
  </si>
  <si>
    <r>
      <t xml:space="preserve">Pseudochorthippus montanus </t>
    </r>
    <r>
      <rPr>
        <sz val="11"/>
        <color theme="1"/>
        <rFont val="Calibri"/>
        <family val="2"/>
        <scheme val="minor"/>
      </rPr>
      <t>(Charpentier, 1825)</t>
    </r>
  </si>
  <si>
    <r>
      <t xml:space="preserve">Chorthippus parallelus </t>
    </r>
    <r>
      <rPr>
        <sz val="11"/>
        <color theme="1"/>
        <rFont val="Calibri"/>
        <family val="2"/>
        <scheme val="minor"/>
      </rPr>
      <t>(Zetterstedt, 1821)</t>
    </r>
  </si>
  <si>
    <r>
      <t xml:space="preserve">Pseudochorthippus parallelus </t>
    </r>
    <r>
      <rPr>
        <sz val="11"/>
        <color theme="1"/>
        <rFont val="Calibri"/>
        <family val="2"/>
        <scheme val="minor"/>
      </rPr>
      <t>(Zetterstedt, 1821)</t>
    </r>
  </si>
  <si>
    <r>
      <t xml:space="preserve">Pseudomogoplistes vicentae </t>
    </r>
    <r>
      <rPr>
        <sz val="11"/>
        <color theme="1"/>
        <rFont val="Calibri"/>
        <family val="2"/>
        <scheme val="minor"/>
      </rPr>
      <t>Gorochov, 1996</t>
    </r>
  </si>
  <si>
    <r>
      <t xml:space="preserve">Psophus stridulus </t>
    </r>
    <r>
      <rPr>
        <sz val="11"/>
        <color theme="1"/>
        <rFont val="Calibri"/>
        <family val="2"/>
        <scheme val="minor"/>
      </rPr>
      <t>(Linnaeus, 1758)</t>
    </r>
  </si>
  <si>
    <r>
      <t xml:space="preserve">Pteronemobius heydenii </t>
    </r>
    <r>
      <rPr>
        <sz val="11"/>
        <color theme="1"/>
        <rFont val="Calibri"/>
        <family val="2"/>
        <scheme val="minor"/>
      </rPr>
      <t>(Fischer, 1853)</t>
    </r>
  </si>
  <si>
    <r>
      <t xml:space="preserve">Roeseliana roeselii </t>
    </r>
    <r>
      <rPr>
        <sz val="11"/>
        <color theme="1"/>
        <rFont val="Calibri"/>
        <family val="2"/>
        <scheme val="minor"/>
      </rPr>
      <t>(Hagenbach, 1822)</t>
    </r>
  </si>
  <si>
    <r>
      <t xml:space="preserve">Metrioptera roeselii </t>
    </r>
    <r>
      <rPr>
        <sz val="11"/>
        <color theme="1"/>
        <rFont val="Calibri"/>
        <family val="2"/>
        <scheme val="minor"/>
      </rPr>
      <t>(Hagenbach, 1822)</t>
    </r>
  </si>
  <si>
    <r>
      <t xml:space="preserve">Ruspolia nitidula </t>
    </r>
    <r>
      <rPr>
        <sz val="11"/>
        <color theme="1"/>
        <rFont val="Calibri"/>
        <family val="2"/>
        <scheme val="minor"/>
      </rPr>
      <t>(Scopoli, 1786)</t>
    </r>
  </si>
  <si>
    <r>
      <t xml:space="preserve">Sphingonotus caerulans </t>
    </r>
    <r>
      <rPr>
        <sz val="11"/>
        <color theme="1"/>
        <rFont val="Calibri"/>
        <family val="2"/>
        <scheme val="minor"/>
      </rPr>
      <t>(Linnaeus, 1767)</t>
    </r>
  </si>
  <si>
    <r>
      <t xml:space="preserve">Stenobothrus lineatus </t>
    </r>
    <r>
      <rPr>
        <sz val="11"/>
        <color theme="1"/>
        <rFont val="Calibri"/>
        <family val="2"/>
        <scheme val="minor"/>
      </rPr>
      <t>(Panzer, 1796)</t>
    </r>
  </si>
  <si>
    <r>
      <t xml:space="preserve">Stenobothrus nigromaculatus </t>
    </r>
    <r>
      <rPr>
        <sz val="11"/>
        <color theme="1"/>
        <rFont val="Calibri"/>
        <family val="2"/>
        <scheme val="minor"/>
      </rPr>
      <t>(Herrich-Schäffer, 1840)</t>
    </r>
  </si>
  <si>
    <r>
      <t xml:space="preserve">Stenobothrus stigmaticus </t>
    </r>
    <r>
      <rPr>
        <sz val="11"/>
        <color theme="1"/>
        <rFont val="Calibri"/>
        <family val="2"/>
        <scheme val="minor"/>
      </rPr>
      <t>(Rambur, 1838)</t>
    </r>
  </si>
  <si>
    <r>
      <t xml:space="preserve">Stethophyma grossum </t>
    </r>
    <r>
      <rPr>
        <sz val="11"/>
        <color theme="1"/>
        <rFont val="Calibri"/>
        <family val="2"/>
        <scheme val="minor"/>
      </rPr>
      <t>(Linnaeus, 1758)</t>
    </r>
  </si>
  <si>
    <r>
      <t xml:space="preserve">Tessellana tessellata </t>
    </r>
    <r>
      <rPr>
        <sz val="11"/>
        <color theme="1"/>
        <rFont val="Calibri"/>
        <family val="2"/>
        <scheme val="minor"/>
      </rPr>
      <t>(Charpentier, 1825)</t>
    </r>
  </si>
  <si>
    <r>
      <t xml:space="preserve">Platycleis tessellata </t>
    </r>
    <r>
      <rPr>
        <sz val="11"/>
        <color theme="1"/>
        <rFont val="Calibri"/>
        <family val="2"/>
        <scheme val="minor"/>
      </rPr>
      <t>(Charpentier, 1825)</t>
    </r>
  </si>
  <si>
    <r>
      <t xml:space="preserve">Tetrix bolivari </t>
    </r>
    <r>
      <rPr>
        <sz val="11"/>
        <color theme="1"/>
        <rFont val="Calibri"/>
        <family val="2"/>
        <scheme val="minor"/>
      </rPr>
      <t>Saulcy in Azam, 1901</t>
    </r>
  </si>
  <si>
    <r>
      <t xml:space="preserve">Tetrix ceperoi </t>
    </r>
    <r>
      <rPr>
        <sz val="11"/>
        <color theme="1"/>
        <rFont val="Calibri"/>
        <family val="2"/>
        <scheme val="minor"/>
      </rPr>
      <t>(Bolivar, 1887)</t>
    </r>
  </si>
  <si>
    <r>
      <t xml:space="preserve">Tetrix subulata </t>
    </r>
    <r>
      <rPr>
        <sz val="11"/>
        <color theme="1"/>
        <rFont val="Calibri"/>
        <family val="2"/>
        <scheme val="minor"/>
      </rPr>
      <t>(Linnaeus, 1758)</t>
    </r>
  </si>
  <si>
    <r>
      <t xml:space="preserve">Tetrix tenuicornis </t>
    </r>
    <r>
      <rPr>
        <sz val="11"/>
        <color theme="1"/>
        <rFont val="Calibri"/>
        <family val="2"/>
        <scheme val="minor"/>
      </rPr>
      <t>(Sahlberg, 1891)</t>
    </r>
  </si>
  <si>
    <r>
      <t xml:space="preserve">Tetrix undulata </t>
    </r>
    <r>
      <rPr>
        <sz val="11"/>
        <color theme="1"/>
        <rFont val="Calibri"/>
        <family val="2"/>
        <scheme val="minor"/>
      </rPr>
      <t>(Sowerby, 1806)</t>
    </r>
  </si>
  <si>
    <r>
      <t xml:space="preserve">Tettigonia viridissima </t>
    </r>
    <r>
      <rPr>
        <sz val="11"/>
        <color theme="1"/>
        <rFont val="Calibri"/>
        <family val="2"/>
        <scheme val="minor"/>
      </rPr>
      <t>(Linnaeus, 1758)</t>
    </r>
  </si>
  <si>
    <r>
      <t xml:space="preserve">Tylopsis lilifolia </t>
    </r>
    <r>
      <rPr>
        <sz val="11"/>
        <color theme="1"/>
        <rFont val="Calibri"/>
        <family val="2"/>
        <scheme val="minor"/>
      </rPr>
      <t>(Fabricius, 1793)</t>
    </r>
  </si>
  <si>
    <r>
      <t xml:space="preserve">Anguis fragilis </t>
    </r>
    <r>
      <rPr>
        <sz val="11"/>
        <color theme="1"/>
        <rFont val="Calibri"/>
        <family val="2"/>
        <scheme val="minor"/>
      </rPr>
      <t>Linné, 1758</t>
    </r>
  </si>
  <si>
    <r>
      <t xml:space="preserve">Caretta caretta </t>
    </r>
    <r>
      <rPr>
        <sz val="11"/>
        <color theme="1"/>
        <rFont val="Calibri"/>
        <family val="2"/>
        <scheme val="minor"/>
      </rPr>
      <t>(Linaeus, 1758)</t>
    </r>
  </si>
  <si>
    <r>
      <t xml:space="preserve">Chelonia mydas </t>
    </r>
    <r>
      <rPr>
        <sz val="11"/>
        <color theme="1"/>
        <rFont val="Calibri"/>
        <family val="2"/>
        <scheme val="minor"/>
      </rPr>
      <t>(Linnaeus, 1758)</t>
    </r>
  </si>
  <si>
    <r>
      <t xml:space="preserve">Coronella austriaca </t>
    </r>
    <r>
      <rPr>
        <sz val="11"/>
        <color theme="1"/>
        <rFont val="Calibri"/>
        <family val="2"/>
        <scheme val="minor"/>
      </rPr>
      <t>Laurenti, 1768</t>
    </r>
  </si>
  <si>
    <r>
      <t xml:space="preserve">Dermochelys coriacea </t>
    </r>
    <r>
      <rPr>
        <sz val="11"/>
        <color theme="1"/>
        <rFont val="Calibri"/>
        <family val="2"/>
        <scheme val="minor"/>
      </rPr>
      <t>(Vendalli, 1761)</t>
    </r>
  </si>
  <si>
    <r>
      <t xml:space="preserve">Eretmochelys imbricata </t>
    </r>
    <r>
      <rPr>
        <sz val="11"/>
        <color theme="1"/>
        <rFont val="Calibri"/>
        <family val="2"/>
        <scheme val="minor"/>
      </rPr>
      <t>(Linné 1766)</t>
    </r>
  </si>
  <si>
    <r>
      <t xml:space="preserve">Hierophis viridiflavus </t>
    </r>
    <r>
      <rPr>
        <sz val="11"/>
        <color theme="1"/>
        <rFont val="Calibri"/>
        <family val="2"/>
        <scheme val="minor"/>
      </rPr>
      <t>(Lacepède, 1789)</t>
    </r>
  </si>
  <si>
    <r>
      <t xml:space="preserve">Lacerta agilis </t>
    </r>
    <r>
      <rPr>
        <sz val="11"/>
        <color theme="1"/>
        <rFont val="Calibri"/>
        <family val="2"/>
        <scheme val="minor"/>
      </rPr>
      <t>Linné, 1758</t>
    </r>
  </si>
  <si>
    <r>
      <t xml:space="preserve">Lacerta bilineata </t>
    </r>
    <r>
      <rPr>
        <sz val="11"/>
        <color theme="1"/>
        <rFont val="Calibri"/>
        <family val="2"/>
        <scheme val="minor"/>
      </rPr>
      <t>Daudin, 1802</t>
    </r>
  </si>
  <si>
    <r>
      <t xml:space="preserve">Lepidochelys kempii </t>
    </r>
    <r>
      <rPr>
        <sz val="11"/>
        <color theme="1"/>
        <rFont val="Calibri"/>
        <family val="2"/>
        <scheme val="minor"/>
      </rPr>
      <t>(Linnaeus, 1758)</t>
    </r>
  </si>
  <si>
    <r>
      <t xml:space="preserve">Natrix helvetica </t>
    </r>
    <r>
      <rPr>
        <sz val="11"/>
        <color theme="1"/>
        <rFont val="Calibri"/>
        <family val="2"/>
        <scheme val="minor"/>
      </rPr>
      <t>(Lacepède, 1789)</t>
    </r>
  </si>
  <si>
    <r>
      <t xml:space="preserve">Podarcis muralis </t>
    </r>
    <r>
      <rPr>
        <sz val="11"/>
        <color theme="1"/>
        <rFont val="Calibri"/>
        <family val="2"/>
        <scheme val="minor"/>
      </rPr>
      <t>(Laurenti, 1768)</t>
    </r>
  </si>
  <si>
    <r>
      <t xml:space="preserve">Trachemys scripta </t>
    </r>
    <r>
      <rPr>
        <sz val="11"/>
        <color theme="1"/>
        <rFont val="Calibri"/>
        <family val="2"/>
        <scheme val="minor"/>
      </rPr>
      <t>(Thunberg in Schoepff, 1792)</t>
    </r>
  </si>
  <si>
    <r>
      <t xml:space="preserve">Vipera aspis </t>
    </r>
    <r>
      <rPr>
        <sz val="11"/>
        <color theme="1"/>
        <rFont val="Calibri"/>
        <family val="2"/>
        <scheme val="minor"/>
      </rPr>
      <t>(Linné, 1758)</t>
    </r>
  </si>
  <si>
    <r>
      <t xml:space="preserve">Vipera berus </t>
    </r>
    <r>
      <rPr>
        <sz val="11"/>
        <color theme="1"/>
        <rFont val="Calibri"/>
        <family val="2"/>
        <scheme val="minor"/>
      </rPr>
      <t>(Linné, 1758)</t>
    </r>
  </si>
  <si>
    <r>
      <t xml:space="preserve">Zamenis longissimus </t>
    </r>
    <r>
      <rPr>
        <sz val="11"/>
        <color theme="1"/>
        <rFont val="Calibri"/>
        <family val="2"/>
        <scheme val="minor"/>
      </rPr>
      <t>(Laurenti, 1768)</t>
    </r>
  </si>
  <si>
    <r>
      <t xml:space="preserve">Zamenis longissimus longissimus </t>
    </r>
    <r>
      <rPr>
        <sz val="11"/>
        <color theme="1"/>
        <rFont val="Calibri"/>
        <family val="2"/>
        <scheme val="minor"/>
      </rPr>
      <t>(Laurenti, 1768)</t>
    </r>
  </si>
  <si>
    <r>
      <t xml:space="preserve">Zootoca vivipara </t>
    </r>
    <r>
      <rPr>
        <sz val="11"/>
        <color theme="1"/>
        <rFont val="Calibri"/>
        <family val="2"/>
        <scheme val="minor"/>
      </rPr>
      <t>(Lichtenstein, 1823)</t>
    </r>
  </si>
  <si>
    <r>
      <t xml:space="preserve">Aglais io </t>
    </r>
    <r>
      <rPr>
        <sz val="11"/>
        <color theme="1"/>
        <rFont val="Calibri"/>
        <family val="2"/>
        <scheme val="minor"/>
      </rPr>
      <t>(Linnaeus, 1758)</t>
    </r>
  </si>
  <si>
    <r>
      <t xml:space="preserve">Aglais urticae </t>
    </r>
    <r>
      <rPr>
        <sz val="11"/>
        <color theme="1"/>
        <rFont val="Calibri"/>
        <family val="2"/>
        <scheme val="minor"/>
      </rPr>
      <t>(Linnaeus, 1758)</t>
    </r>
  </si>
  <si>
    <r>
      <t xml:space="preserve">Anthocharis cardamines </t>
    </r>
    <r>
      <rPr>
        <sz val="11"/>
        <color theme="1"/>
        <rFont val="Calibri"/>
        <family val="2"/>
        <scheme val="minor"/>
      </rPr>
      <t>(Linnaeus, 1758)</t>
    </r>
  </si>
  <si>
    <r>
      <t xml:space="preserve">Apatura ilia </t>
    </r>
    <r>
      <rPr>
        <sz val="11"/>
        <color theme="1"/>
        <rFont val="Calibri"/>
        <family val="2"/>
        <scheme val="minor"/>
      </rPr>
      <t>(Denis &amp; Schiffermüller, 1775)</t>
    </r>
  </si>
  <si>
    <r>
      <t xml:space="preserve">Apatura iris </t>
    </r>
    <r>
      <rPr>
        <sz val="11"/>
        <color theme="1"/>
        <rFont val="Calibri"/>
        <family val="2"/>
        <scheme val="minor"/>
      </rPr>
      <t>(Linnaeus, 1758)</t>
    </r>
  </si>
  <si>
    <r>
      <t xml:space="preserve">Aphantopus hyperantus </t>
    </r>
    <r>
      <rPr>
        <sz val="11"/>
        <color theme="1"/>
        <rFont val="Calibri"/>
        <family val="2"/>
        <scheme val="minor"/>
      </rPr>
      <t>(Linnaeus, 1758)</t>
    </r>
  </si>
  <si>
    <r>
      <t xml:space="preserve">Aporia crataegi </t>
    </r>
    <r>
      <rPr>
        <sz val="11"/>
        <color theme="1"/>
        <rFont val="Calibri"/>
        <family val="2"/>
        <scheme val="minor"/>
      </rPr>
      <t>(Linnaeus, 1758)</t>
    </r>
  </si>
  <si>
    <r>
      <t xml:space="preserve">Araschnia levana </t>
    </r>
    <r>
      <rPr>
        <sz val="11"/>
        <color theme="1"/>
        <rFont val="Calibri"/>
        <family val="2"/>
        <scheme val="minor"/>
      </rPr>
      <t>(Linnaeus, 1758)</t>
    </r>
  </si>
  <si>
    <r>
      <t xml:space="preserve">Arethusana arethusa </t>
    </r>
    <r>
      <rPr>
        <sz val="11"/>
        <color theme="1"/>
        <rFont val="Calibri"/>
        <family val="2"/>
        <scheme val="minor"/>
      </rPr>
      <t>(Denis &amp; Schiffermüller, 1775)</t>
    </r>
  </si>
  <si>
    <r>
      <t xml:space="preserve">Argynnis paphia </t>
    </r>
    <r>
      <rPr>
        <sz val="11"/>
        <color theme="1"/>
        <rFont val="Calibri"/>
        <family val="2"/>
        <scheme val="minor"/>
      </rPr>
      <t>(Linnaeus, 1758)</t>
    </r>
  </si>
  <si>
    <r>
      <t xml:space="preserve">Aricia agestis </t>
    </r>
    <r>
      <rPr>
        <sz val="11"/>
        <color theme="1"/>
        <rFont val="Calibri"/>
        <family val="2"/>
        <scheme val="minor"/>
      </rPr>
      <t>(Denis &amp; Schiffermüller, 1775)</t>
    </r>
  </si>
  <si>
    <r>
      <t xml:space="preserve">Boloria aquilonaris </t>
    </r>
    <r>
      <rPr>
        <sz val="11"/>
        <color theme="1"/>
        <rFont val="Calibri"/>
        <family val="2"/>
        <scheme val="minor"/>
      </rPr>
      <t>(Stichel, 1908)</t>
    </r>
  </si>
  <si>
    <r>
      <t xml:space="preserve">Boloria dia </t>
    </r>
    <r>
      <rPr>
        <sz val="11"/>
        <color theme="1"/>
        <rFont val="Calibri"/>
        <family val="2"/>
        <scheme val="minor"/>
      </rPr>
      <t>(Linnaeus, 1767)</t>
    </r>
  </si>
  <si>
    <r>
      <t xml:space="preserve">Boloria euphrosyne </t>
    </r>
    <r>
      <rPr>
        <sz val="11"/>
        <color theme="1"/>
        <rFont val="Calibri"/>
        <family val="2"/>
        <scheme val="minor"/>
      </rPr>
      <t>(Linnaeus, 1758)</t>
    </r>
  </si>
  <si>
    <r>
      <t xml:space="preserve">Boloria selene </t>
    </r>
    <r>
      <rPr>
        <sz val="11"/>
        <color theme="1"/>
        <rFont val="Calibri"/>
        <family val="2"/>
        <scheme val="minor"/>
      </rPr>
      <t>(Denis &amp; Schiffermüller, 1775)</t>
    </r>
  </si>
  <si>
    <r>
      <t xml:space="preserve">Brenthis daphne </t>
    </r>
    <r>
      <rPr>
        <sz val="11"/>
        <color theme="1"/>
        <rFont val="Calibri"/>
        <family val="2"/>
        <scheme val="minor"/>
      </rPr>
      <t>(Denis &amp; Schiffermüller, 1775)</t>
    </r>
  </si>
  <si>
    <r>
      <t xml:space="preserve">Brenthis ino </t>
    </r>
    <r>
      <rPr>
        <sz val="11"/>
        <color theme="1"/>
        <rFont val="Calibri"/>
        <family val="2"/>
        <scheme val="minor"/>
      </rPr>
      <t>(Rottemburg, 1775)</t>
    </r>
  </si>
  <si>
    <r>
      <t xml:space="preserve">Cacyreus marshalli </t>
    </r>
    <r>
      <rPr>
        <sz val="11"/>
        <color theme="1"/>
        <rFont val="Calibri"/>
        <family val="2"/>
        <scheme val="minor"/>
      </rPr>
      <t>Butler, 1898</t>
    </r>
  </si>
  <si>
    <r>
      <t xml:space="preserve">Callophrys rubi </t>
    </r>
    <r>
      <rPr>
        <sz val="11"/>
        <color theme="1"/>
        <rFont val="Calibri"/>
        <family val="2"/>
        <scheme val="minor"/>
      </rPr>
      <t>(Linnaeus, 1758)</t>
    </r>
  </si>
  <si>
    <r>
      <t xml:space="preserve">Carcharodus alceae </t>
    </r>
    <r>
      <rPr>
        <sz val="11"/>
        <color theme="1"/>
        <rFont val="Calibri"/>
        <family val="2"/>
        <scheme val="minor"/>
      </rPr>
      <t>(Esper, 1780)</t>
    </r>
  </si>
  <si>
    <r>
      <t xml:space="preserve">Carterocephalus palaemon </t>
    </r>
    <r>
      <rPr>
        <sz val="11"/>
        <color theme="1"/>
        <rFont val="Calibri"/>
        <family val="2"/>
        <scheme val="minor"/>
      </rPr>
      <t>(Pallas, 1771)</t>
    </r>
  </si>
  <si>
    <r>
      <t xml:space="preserve">Celastrina argiolus </t>
    </r>
    <r>
      <rPr>
        <sz val="11"/>
        <color theme="1"/>
        <rFont val="Calibri"/>
        <family val="2"/>
        <scheme val="minor"/>
      </rPr>
      <t>(Linnaeus, 1758)</t>
    </r>
  </si>
  <si>
    <r>
      <t xml:space="preserve">Chazara briseis </t>
    </r>
    <r>
      <rPr>
        <sz val="11"/>
        <color theme="1"/>
        <rFont val="Calibri"/>
        <family val="2"/>
        <scheme val="minor"/>
      </rPr>
      <t>(Linnaeus, 1764)</t>
    </r>
  </si>
  <si>
    <r>
      <t xml:space="preserve">Coenonympha arcania </t>
    </r>
    <r>
      <rPr>
        <sz val="11"/>
        <color theme="1"/>
        <rFont val="Calibri"/>
        <family val="2"/>
        <scheme val="minor"/>
      </rPr>
      <t>(Linnaeus, 1760)</t>
    </r>
  </si>
  <si>
    <r>
      <t xml:space="preserve">Coenonympha pamphilus </t>
    </r>
    <r>
      <rPr>
        <sz val="11"/>
        <color theme="1"/>
        <rFont val="Calibri"/>
        <family val="2"/>
        <scheme val="minor"/>
      </rPr>
      <t>(Linnaeus, 1758)</t>
    </r>
  </si>
  <si>
    <r>
      <t xml:space="preserve">Colias alfacariensis </t>
    </r>
    <r>
      <rPr>
        <sz val="11"/>
        <color theme="1"/>
        <rFont val="Calibri"/>
        <family val="2"/>
        <scheme val="minor"/>
      </rPr>
      <t>Ribbe, 1905</t>
    </r>
  </si>
  <si>
    <r>
      <t xml:space="preserve">Colias crocea </t>
    </r>
    <r>
      <rPr>
        <sz val="11"/>
        <color theme="1"/>
        <rFont val="Calibri"/>
        <family val="2"/>
        <scheme val="minor"/>
      </rPr>
      <t>(Geoffroy in Fourcroy, 1785)</t>
    </r>
  </si>
  <si>
    <r>
      <t xml:space="preserve">Colias hyale </t>
    </r>
    <r>
      <rPr>
        <sz val="11"/>
        <color theme="1"/>
        <rFont val="Calibri"/>
        <family val="2"/>
        <scheme val="minor"/>
      </rPr>
      <t>(Linnaeus, 1758)</t>
    </r>
  </si>
  <si>
    <r>
      <t xml:space="preserve">Cupido alcetas </t>
    </r>
    <r>
      <rPr>
        <sz val="11"/>
        <color theme="1"/>
        <rFont val="Calibri"/>
        <family val="2"/>
        <scheme val="minor"/>
      </rPr>
      <t>(Hoffmannsegg, 1804)</t>
    </r>
  </si>
  <si>
    <r>
      <t xml:space="preserve">Cupido argiades </t>
    </r>
    <r>
      <rPr>
        <sz val="11"/>
        <color theme="1"/>
        <rFont val="Calibri"/>
        <family val="2"/>
        <scheme val="minor"/>
      </rPr>
      <t>(Pallas, 1771)</t>
    </r>
  </si>
  <si>
    <r>
      <t xml:space="preserve">Cupido minimus </t>
    </r>
    <r>
      <rPr>
        <sz val="11"/>
        <color theme="1"/>
        <rFont val="Calibri"/>
        <family val="2"/>
        <scheme val="minor"/>
      </rPr>
      <t>(Fuessly, 1775)</t>
    </r>
  </si>
  <si>
    <r>
      <t xml:space="preserve">Cyaniris semiargus </t>
    </r>
    <r>
      <rPr>
        <sz val="11"/>
        <color theme="1"/>
        <rFont val="Calibri"/>
        <family val="2"/>
        <scheme val="minor"/>
      </rPr>
      <t>(Rottemburg, 1775)</t>
    </r>
  </si>
  <si>
    <r>
      <t xml:space="preserve">Danaus plexippus </t>
    </r>
    <r>
      <rPr>
        <sz val="11"/>
        <color theme="1"/>
        <rFont val="Calibri"/>
        <family val="2"/>
        <scheme val="minor"/>
      </rPr>
      <t>(Linnaeus, 1758)</t>
    </r>
  </si>
  <si>
    <r>
      <t xml:space="preserve">Erynnis tages </t>
    </r>
    <r>
      <rPr>
        <sz val="11"/>
        <color theme="1"/>
        <rFont val="Calibri"/>
        <family val="2"/>
        <scheme val="minor"/>
      </rPr>
      <t>(Linnaeus, 1758)</t>
    </r>
  </si>
  <si>
    <r>
      <t xml:space="preserve">Euphydryas aurinia </t>
    </r>
    <r>
      <rPr>
        <sz val="11"/>
        <color theme="1"/>
        <rFont val="Calibri"/>
        <family val="2"/>
        <scheme val="minor"/>
      </rPr>
      <t>(Rottemburg, 1775)</t>
    </r>
  </si>
  <si>
    <r>
      <t xml:space="preserve">Fabriciana adippe </t>
    </r>
    <r>
      <rPr>
        <sz val="11"/>
        <color theme="1"/>
        <rFont val="Calibri"/>
        <family val="2"/>
        <scheme val="minor"/>
      </rPr>
      <t>(Denis &amp; Schiffermüller, 1775)</t>
    </r>
  </si>
  <si>
    <r>
      <t xml:space="preserve">Glaucopsyche alexis </t>
    </r>
    <r>
      <rPr>
        <sz val="11"/>
        <color theme="1"/>
        <rFont val="Calibri"/>
        <family val="2"/>
        <scheme val="minor"/>
      </rPr>
      <t>(Poda, 1761)</t>
    </r>
  </si>
  <si>
    <r>
      <t xml:space="preserve">Gonepteryx rhamni </t>
    </r>
    <r>
      <rPr>
        <sz val="11"/>
        <color theme="1"/>
        <rFont val="Calibri"/>
        <family val="2"/>
        <scheme val="minor"/>
      </rPr>
      <t>(Linnaeus, 1758)</t>
    </r>
  </si>
  <si>
    <r>
      <t xml:space="preserve">Hamearis lucina </t>
    </r>
    <r>
      <rPr>
        <sz val="11"/>
        <color theme="1"/>
        <rFont val="Calibri"/>
        <family val="2"/>
        <scheme val="minor"/>
      </rPr>
      <t>(Linnaeus, 1758)</t>
    </r>
  </si>
  <si>
    <r>
      <t xml:space="preserve">Hesperia comma </t>
    </r>
    <r>
      <rPr>
        <sz val="11"/>
        <color theme="1"/>
        <rFont val="Calibri"/>
        <family val="2"/>
        <scheme val="minor"/>
      </rPr>
      <t>(Linnaeus, 1758)</t>
    </r>
  </si>
  <si>
    <r>
      <t xml:space="preserve">Heteropterus morpheus </t>
    </r>
    <r>
      <rPr>
        <sz val="11"/>
        <color theme="1"/>
        <rFont val="Calibri"/>
        <family val="2"/>
        <scheme val="minor"/>
      </rPr>
      <t>(Pallas, 1771)</t>
    </r>
  </si>
  <si>
    <r>
      <t xml:space="preserve">Hipparchia semele </t>
    </r>
    <r>
      <rPr>
        <sz val="11"/>
        <color theme="1"/>
        <rFont val="Calibri"/>
        <family val="2"/>
        <scheme val="minor"/>
      </rPr>
      <t>(Linnaeus, 1758)</t>
    </r>
  </si>
  <si>
    <r>
      <t xml:space="preserve">Iphiclides podalirius </t>
    </r>
    <r>
      <rPr>
        <sz val="11"/>
        <color theme="1"/>
        <rFont val="Calibri"/>
        <family val="2"/>
        <scheme val="minor"/>
      </rPr>
      <t>(Linnaeus, 1758)</t>
    </r>
  </si>
  <si>
    <r>
      <t xml:space="preserve">Issoria lathonia </t>
    </r>
    <r>
      <rPr>
        <sz val="11"/>
        <color theme="1"/>
        <rFont val="Calibri"/>
        <family val="2"/>
        <scheme val="minor"/>
      </rPr>
      <t>(Linnaeus, 1758)</t>
    </r>
  </si>
  <si>
    <r>
      <t xml:space="preserve">Lampides boeticus </t>
    </r>
    <r>
      <rPr>
        <sz val="11"/>
        <color theme="1"/>
        <rFont val="Calibri"/>
        <family val="2"/>
        <scheme val="minor"/>
      </rPr>
      <t>(Linnaeus, 1767)</t>
    </r>
  </si>
  <si>
    <r>
      <t xml:space="preserve">Lasiommata maera </t>
    </r>
    <r>
      <rPr>
        <sz val="11"/>
        <color theme="1"/>
        <rFont val="Calibri"/>
        <family val="2"/>
        <scheme val="minor"/>
      </rPr>
      <t>(Linnaeus, 1758)</t>
    </r>
  </si>
  <si>
    <r>
      <t xml:space="preserve">Lasiommata megera </t>
    </r>
    <r>
      <rPr>
        <sz val="11"/>
        <color theme="1"/>
        <rFont val="Calibri"/>
        <family val="2"/>
        <scheme val="minor"/>
      </rPr>
      <t>(Linnaeus, 1767)</t>
    </r>
  </si>
  <si>
    <r>
      <t xml:space="preserve">Leptidea sinapis </t>
    </r>
    <r>
      <rPr>
        <sz val="11"/>
        <color theme="1"/>
        <rFont val="Calibri"/>
        <family val="2"/>
        <scheme val="minor"/>
      </rPr>
      <t>(Linnaeus, 1758)</t>
    </r>
  </si>
  <si>
    <r>
      <t xml:space="preserve">Leptotes pirithous </t>
    </r>
    <r>
      <rPr>
        <sz val="11"/>
        <color theme="1"/>
        <rFont val="Calibri"/>
        <family val="2"/>
        <scheme val="minor"/>
      </rPr>
      <t>(Linnaeus, 1767)</t>
    </r>
  </si>
  <si>
    <r>
      <t xml:space="preserve">Limenitis camilla </t>
    </r>
    <r>
      <rPr>
        <sz val="11"/>
        <color theme="1"/>
        <rFont val="Calibri"/>
        <family val="2"/>
        <scheme val="minor"/>
      </rPr>
      <t>(Linnaeus, 1764)</t>
    </r>
  </si>
  <si>
    <r>
      <t xml:space="preserve">Limenitis populi </t>
    </r>
    <r>
      <rPr>
        <sz val="11"/>
        <color theme="1"/>
        <rFont val="Calibri"/>
        <family val="2"/>
        <scheme val="minor"/>
      </rPr>
      <t>(Linnaeus, 1758)</t>
    </r>
  </si>
  <si>
    <r>
      <t xml:space="preserve">Limenitis reducta </t>
    </r>
    <r>
      <rPr>
        <sz val="11"/>
        <color theme="1"/>
        <rFont val="Calibri"/>
        <family val="2"/>
        <scheme val="minor"/>
      </rPr>
      <t>Staudinger, 1901</t>
    </r>
  </si>
  <si>
    <r>
      <t xml:space="preserve">Lopinga achine </t>
    </r>
    <r>
      <rPr>
        <sz val="11"/>
        <color theme="1"/>
        <rFont val="Calibri"/>
        <family val="2"/>
        <scheme val="minor"/>
      </rPr>
      <t>(Scopoli, 1763)</t>
    </r>
  </si>
  <si>
    <r>
      <t xml:space="preserve">Lycaena phlaeas </t>
    </r>
    <r>
      <rPr>
        <sz val="11"/>
        <color theme="1"/>
        <rFont val="Calibri"/>
        <family val="2"/>
        <scheme val="minor"/>
      </rPr>
      <t>(Linnaeus, 1760)</t>
    </r>
  </si>
  <si>
    <r>
      <t xml:space="preserve">Heodes tityrus </t>
    </r>
    <r>
      <rPr>
        <sz val="11"/>
        <color theme="1"/>
        <rFont val="Calibri"/>
        <family val="2"/>
        <scheme val="minor"/>
      </rPr>
      <t>(Poda, 1761)</t>
    </r>
  </si>
  <si>
    <r>
      <t xml:space="preserve">Lycaena tityrus </t>
    </r>
    <r>
      <rPr>
        <sz val="11"/>
        <color theme="1"/>
        <rFont val="Calibri"/>
        <family val="2"/>
        <scheme val="minor"/>
      </rPr>
      <t>(Poda, 1761)</t>
    </r>
  </si>
  <si>
    <r>
      <t xml:space="preserve">Lysandra bellargus </t>
    </r>
    <r>
      <rPr>
        <sz val="11"/>
        <color theme="1"/>
        <rFont val="Calibri"/>
        <family val="2"/>
        <scheme val="minor"/>
      </rPr>
      <t>(Rottemburg, 1775)</t>
    </r>
  </si>
  <si>
    <r>
      <t xml:space="preserve">Polyommatus bellargus </t>
    </r>
    <r>
      <rPr>
        <sz val="11"/>
        <color theme="1"/>
        <rFont val="Calibri"/>
        <family val="2"/>
        <scheme val="minor"/>
      </rPr>
      <t>(Rottemburg, 1775)</t>
    </r>
  </si>
  <si>
    <r>
      <t xml:space="preserve">Lysandra coridon </t>
    </r>
    <r>
      <rPr>
        <sz val="11"/>
        <color theme="1"/>
        <rFont val="Calibri"/>
        <family val="2"/>
        <scheme val="minor"/>
      </rPr>
      <t>(Poda, 1761)</t>
    </r>
  </si>
  <si>
    <r>
      <t xml:space="preserve">Polyommatus coridon </t>
    </r>
    <r>
      <rPr>
        <sz val="11"/>
        <color theme="1"/>
        <rFont val="Calibri"/>
        <family val="2"/>
        <scheme val="minor"/>
      </rPr>
      <t>(Poda, 1761)</t>
    </r>
  </si>
  <si>
    <r>
      <t xml:space="preserve">Maniola jurtina </t>
    </r>
    <r>
      <rPr>
        <sz val="11"/>
        <color theme="1"/>
        <rFont val="Calibri"/>
        <family val="2"/>
        <scheme val="minor"/>
      </rPr>
      <t>(Linnaeus, 1758)</t>
    </r>
  </si>
  <si>
    <r>
      <t xml:space="preserve">Melanargia galathea </t>
    </r>
    <r>
      <rPr>
        <sz val="11"/>
        <color theme="1"/>
        <rFont val="Calibri"/>
        <family val="2"/>
        <scheme val="minor"/>
      </rPr>
      <t>(Linnaeus, 1758)</t>
    </r>
  </si>
  <si>
    <r>
      <t xml:space="preserve">Melitaea athalia </t>
    </r>
    <r>
      <rPr>
        <sz val="11"/>
        <color theme="1"/>
        <rFont val="Calibri"/>
        <family val="2"/>
        <scheme val="minor"/>
      </rPr>
      <t>(Rottemburg, 1775)</t>
    </r>
  </si>
  <si>
    <r>
      <t xml:space="preserve">Melitaea aurelia </t>
    </r>
    <r>
      <rPr>
        <sz val="11"/>
        <color theme="1"/>
        <rFont val="Calibri"/>
        <family val="2"/>
        <scheme val="minor"/>
      </rPr>
      <t>Nickerl, 1850</t>
    </r>
  </si>
  <si>
    <r>
      <t xml:space="preserve">Melitaea cinxia </t>
    </r>
    <r>
      <rPr>
        <sz val="11"/>
        <color theme="1"/>
        <rFont val="Calibri"/>
        <family val="2"/>
        <scheme val="minor"/>
      </rPr>
      <t>(Linnaeus, 1758)</t>
    </r>
  </si>
  <si>
    <r>
      <t xml:space="preserve">Melitaea diamina </t>
    </r>
    <r>
      <rPr>
        <sz val="11"/>
        <color theme="1"/>
        <rFont val="Calibri"/>
        <family val="2"/>
        <scheme val="minor"/>
      </rPr>
      <t>(Lang, 1789)</t>
    </r>
  </si>
  <si>
    <r>
      <t xml:space="preserve">Melitaea parthenoides </t>
    </r>
    <r>
      <rPr>
        <sz val="11"/>
        <color theme="1"/>
        <rFont val="Calibri"/>
        <family val="2"/>
        <scheme val="minor"/>
      </rPr>
      <t>Keferstein, 1851</t>
    </r>
  </si>
  <si>
    <r>
      <t xml:space="preserve">Melitaea phoebe </t>
    </r>
    <r>
      <rPr>
        <sz val="11"/>
        <color theme="1"/>
        <rFont val="Calibri"/>
        <family val="2"/>
        <scheme val="minor"/>
      </rPr>
      <t>(Denis &amp; Schiffermüller, 1775)</t>
    </r>
  </si>
  <si>
    <r>
      <t xml:space="preserve">Nymphalis antiopa </t>
    </r>
    <r>
      <rPr>
        <sz val="11"/>
        <color theme="1"/>
        <rFont val="Calibri"/>
        <family val="2"/>
        <scheme val="minor"/>
      </rPr>
      <t>(Linnaeus, 1758)</t>
    </r>
  </si>
  <si>
    <r>
      <t xml:space="preserve">Nymphalis polychloros </t>
    </r>
    <r>
      <rPr>
        <sz val="11"/>
        <color theme="1"/>
        <rFont val="Calibri"/>
        <family val="2"/>
        <scheme val="minor"/>
      </rPr>
      <t>(Linnaeus, 1758)</t>
    </r>
  </si>
  <si>
    <r>
      <t xml:space="preserve">Ochlodes faunus </t>
    </r>
    <r>
      <rPr>
        <sz val="11"/>
        <color theme="1"/>
        <rFont val="Calibri"/>
        <family val="2"/>
        <scheme val="minor"/>
      </rPr>
      <t>(Esper, 1777)</t>
    </r>
  </si>
  <si>
    <r>
      <t xml:space="preserve">Ochlodes sylvanus </t>
    </r>
    <r>
      <rPr>
        <sz val="11"/>
        <color theme="1"/>
        <rFont val="Calibri"/>
        <family val="2"/>
        <scheme val="minor"/>
      </rPr>
      <t>(Esper, 1777)</t>
    </r>
  </si>
  <si>
    <r>
      <t xml:space="preserve">Papilio machaon </t>
    </r>
    <r>
      <rPr>
        <sz val="11"/>
        <color theme="1"/>
        <rFont val="Calibri"/>
        <family val="2"/>
        <scheme val="minor"/>
      </rPr>
      <t>Linnaeus, 1758</t>
    </r>
  </si>
  <si>
    <r>
      <t xml:space="preserve">Pararge aegeria </t>
    </r>
    <r>
      <rPr>
        <sz val="11"/>
        <color theme="1"/>
        <rFont val="Calibri"/>
        <family val="2"/>
        <scheme val="minor"/>
      </rPr>
      <t>(Linnaeus, 1758)</t>
    </r>
  </si>
  <si>
    <r>
      <t xml:space="preserve">Phengaris alcon </t>
    </r>
    <r>
      <rPr>
        <sz val="11"/>
        <color theme="1"/>
        <rFont val="Calibri"/>
        <family val="2"/>
        <scheme val="minor"/>
      </rPr>
      <t>(Denis &amp; Schiffermüller, 1775)</t>
    </r>
  </si>
  <si>
    <r>
      <t xml:space="preserve">Maculinea arion </t>
    </r>
    <r>
      <rPr>
        <sz val="11"/>
        <color theme="1"/>
        <rFont val="Calibri"/>
        <family val="2"/>
        <scheme val="minor"/>
      </rPr>
      <t>(Linnaeus, 1758)</t>
    </r>
  </si>
  <si>
    <r>
      <t xml:space="preserve">Phengaris arion </t>
    </r>
    <r>
      <rPr>
        <sz val="11"/>
        <color theme="1"/>
        <rFont val="Calibri"/>
        <family val="2"/>
        <scheme val="minor"/>
      </rPr>
      <t>(Linnaeus, 1758)</t>
    </r>
  </si>
  <si>
    <r>
      <t xml:space="preserve">Pieris brassicae </t>
    </r>
    <r>
      <rPr>
        <sz val="11"/>
        <color theme="1"/>
        <rFont val="Calibri"/>
        <family val="2"/>
        <scheme val="minor"/>
      </rPr>
      <t>(Linnaeus, 1758)</t>
    </r>
  </si>
  <si>
    <r>
      <t xml:space="preserve">Pieris mannii </t>
    </r>
    <r>
      <rPr>
        <sz val="11"/>
        <color theme="1"/>
        <rFont val="Calibri"/>
        <family val="2"/>
        <scheme val="minor"/>
      </rPr>
      <t>(Mayer, 1851)</t>
    </r>
  </si>
  <si>
    <r>
      <t xml:space="preserve">Pieris napi </t>
    </r>
    <r>
      <rPr>
        <sz val="11"/>
        <color theme="1"/>
        <rFont val="Calibri"/>
        <family val="2"/>
        <scheme val="minor"/>
      </rPr>
      <t>(Linnaeus, 1758)</t>
    </r>
  </si>
  <si>
    <r>
      <t xml:space="preserve">Pieris rapae </t>
    </r>
    <r>
      <rPr>
        <sz val="11"/>
        <color theme="1"/>
        <rFont val="Calibri"/>
        <family val="2"/>
        <scheme val="minor"/>
      </rPr>
      <t>(Linnaeus, 1758)</t>
    </r>
  </si>
  <si>
    <r>
      <t xml:space="preserve">Plebejus argus </t>
    </r>
    <r>
      <rPr>
        <sz val="11"/>
        <color theme="1"/>
        <rFont val="Calibri"/>
        <family val="2"/>
        <scheme val="minor"/>
      </rPr>
      <t>(Linnaeus, 1758)</t>
    </r>
  </si>
  <si>
    <r>
      <t xml:space="preserve">Plebejus idas </t>
    </r>
    <r>
      <rPr>
        <sz val="11"/>
        <color theme="1"/>
        <rFont val="Calibri"/>
        <family val="2"/>
        <scheme val="minor"/>
      </rPr>
      <t>(Linnaeus, 1760)</t>
    </r>
  </si>
  <si>
    <r>
      <t>Polygonia c</t>
    </r>
    <r>
      <rPr>
        <sz val="11"/>
        <color theme="1"/>
        <rFont val="Calibri"/>
        <family val="2"/>
        <scheme val="minor"/>
      </rPr>
      <t>-album</t>
    </r>
  </si>
  <si>
    <r>
      <t xml:space="preserve">Polygonia c-album </t>
    </r>
    <r>
      <rPr>
        <sz val="11"/>
        <color theme="1"/>
        <rFont val="Calibri"/>
        <family val="2"/>
        <scheme val="minor"/>
      </rPr>
      <t>(Linnaeus, 1758)</t>
    </r>
  </si>
  <si>
    <r>
      <t xml:space="preserve">Polyommatus icarus </t>
    </r>
    <r>
      <rPr>
        <sz val="11"/>
        <color theme="1"/>
        <rFont val="Calibri"/>
        <family val="2"/>
        <scheme val="minor"/>
      </rPr>
      <t>(Rottemburg, 1775)</t>
    </r>
  </si>
  <si>
    <r>
      <t xml:space="preserve">Polyommatus thersites </t>
    </r>
    <r>
      <rPr>
        <sz val="11"/>
        <color theme="1"/>
        <rFont val="Calibri"/>
        <family val="2"/>
        <scheme val="minor"/>
      </rPr>
      <t>(Cantener, 1835)</t>
    </r>
  </si>
  <si>
    <r>
      <t xml:space="preserve">Pontia daplidice </t>
    </r>
    <r>
      <rPr>
        <sz val="11"/>
        <color theme="1"/>
        <rFont val="Calibri"/>
        <family val="2"/>
        <scheme val="minor"/>
      </rPr>
      <t>(Linnaeus, 1758)</t>
    </r>
  </si>
  <si>
    <r>
      <t xml:space="preserve">Pseudophilotes baton </t>
    </r>
    <r>
      <rPr>
        <sz val="11"/>
        <color theme="1"/>
        <rFont val="Calibri"/>
        <family val="2"/>
        <scheme val="minor"/>
      </rPr>
      <t>(Bergsträsser, [1779])</t>
    </r>
  </si>
  <si>
    <r>
      <t xml:space="preserve">Pyrgus alveus </t>
    </r>
    <r>
      <rPr>
        <sz val="11"/>
        <color theme="1"/>
        <rFont val="Calibri"/>
        <family val="2"/>
        <scheme val="minor"/>
      </rPr>
      <t>(Hübner, 1803)</t>
    </r>
  </si>
  <si>
    <r>
      <t xml:space="preserve">Pyrgus armoricanus </t>
    </r>
    <r>
      <rPr>
        <sz val="11"/>
        <color theme="1"/>
        <rFont val="Calibri"/>
        <family val="2"/>
        <scheme val="minor"/>
      </rPr>
      <t>(Oberthür, 1910)</t>
    </r>
  </si>
  <si>
    <r>
      <t xml:space="preserve">Pyrgus malvae </t>
    </r>
    <r>
      <rPr>
        <sz val="11"/>
        <color theme="1"/>
        <rFont val="Calibri"/>
        <family val="2"/>
        <scheme val="minor"/>
      </rPr>
      <t>(Linnaeus, 1758)</t>
    </r>
  </si>
  <si>
    <r>
      <t xml:space="preserve">Pyronia tithonus </t>
    </r>
    <r>
      <rPr>
        <sz val="11"/>
        <color theme="1"/>
        <rFont val="Calibri"/>
        <family val="2"/>
        <scheme val="minor"/>
      </rPr>
      <t>(Linnaeus, 1771)</t>
    </r>
  </si>
  <si>
    <r>
      <t xml:space="preserve">Neozephyrus quercus </t>
    </r>
    <r>
      <rPr>
        <sz val="11"/>
        <color theme="1"/>
        <rFont val="Calibri"/>
        <family val="2"/>
        <scheme val="minor"/>
      </rPr>
      <t>(Linnaeus, 1758)</t>
    </r>
  </si>
  <si>
    <r>
      <t xml:space="preserve">Quercusia quercus </t>
    </r>
    <r>
      <rPr>
        <sz val="11"/>
        <color theme="1"/>
        <rFont val="Calibri"/>
        <family val="2"/>
        <scheme val="minor"/>
      </rPr>
      <t>(Linnaeus, 1758)</t>
    </r>
  </si>
  <si>
    <r>
      <t xml:space="preserve">Satyrium ilicis </t>
    </r>
    <r>
      <rPr>
        <sz val="11"/>
        <color theme="1"/>
        <rFont val="Calibri"/>
        <family val="2"/>
        <scheme val="minor"/>
      </rPr>
      <t>(Esper, 1779)</t>
    </r>
  </si>
  <si>
    <r>
      <t xml:space="preserve">Satyrium pruni </t>
    </r>
    <r>
      <rPr>
        <sz val="11"/>
        <color theme="1"/>
        <rFont val="Calibri"/>
        <family val="2"/>
        <scheme val="minor"/>
      </rPr>
      <t>(Linnaeus, 1758)</t>
    </r>
  </si>
  <si>
    <r>
      <t>Satyrium w</t>
    </r>
    <r>
      <rPr>
        <sz val="11"/>
        <color theme="1"/>
        <rFont val="Calibri"/>
        <family val="2"/>
        <scheme val="minor"/>
      </rPr>
      <t>-album</t>
    </r>
  </si>
  <si>
    <r>
      <t xml:space="preserve">Satyrium w-album </t>
    </r>
    <r>
      <rPr>
        <sz val="11"/>
        <color theme="1"/>
        <rFont val="Calibri"/>
        <family val="2"/>
        <scheme val="minor"/>
      </rPr>
      <t>(Knoch, 1782)</t>
    </r>
  </si>
  <si>
    <r>
      <t xml:space="preserve">Argynnis aglaja </t>
    </r>
    <r>
      <rPr>
        <sz val="11"/>
        <color theme="1"/>
        <rFont val="Calibri"/>
        <family val="2"/>
        <scheme val="minor"/>
      </rPr>
      <t>(Linnaeus, 1758)</t>
    </r>
  </si>
  <si>
    <r>
      <t xml:space="preserve">Speyeria aglaja </t>
    </r>
    <r>
      <rPr>
        <sz val="11"/>
        <color theme="1"/>
        <rFont val="Calibri"/>
        <family val="2"/>
        <scheme val="minor"/>
      </rPr>
      <t>(Linnaeus, 1758)</t>
    </r>
  </si>
  <si>
    <r>
      <t xml:space="preserve">Spialia sertorius </t>
    </r>
    <r>
      <rPr>
        <sz val="11"/>
        <color theme="1"/>
        <rFont val="Calibri"/>
        <family val="2"/>
        <scheme val="minor"/>
      </rPr>
      <t>(Hoffmannsegg, 1804)</t>
    </r>
  </si>
  <si>
    <r>
      <t xml:space="preserve">Thecla betulae </t>
    </r>
    <r>
      <rPr>
        <sz val="11"/>
        <color theme="1"/>
        <rFont val="Calibri"/>
        <family val="2"/>
        <scheme val="minor"/>
      </rPr>
      <t>(Linnaeus, 1758)</t>
    </r>
  </si>
  <si>
    <r>
      <t xml:space="preserve">Thymelicus acteon </t>
    </r>
    <r>
      <rPr>
        <sz val="11"/>
        <color theme="1"/>
        <rFont val="Calibri"/>
        <family val="2"/>
        <scheme val="minor"/>
      </rPr>
      <t>(Rottemburg, 1775)</t>
    </r>
  </si>
  <si>
    <r>
      <t xml:space="preserve">Thymelicus lineola </t>
    </r>
    <r>
      <rPr>
        <sz val="11"/>
        <color theme="1"/>
        <rFont val="Calibri"/>
        <family val="2"/>
        <scheme val="minor"/>
      </rPr>
      <t>(Ochsenheimer, 1808)</t>
    </r>
  </si>
  <si>
    <r>
      <t xml:space="preserve">Thymelicus sylvestris </t>
    </r>
    <r>
      <rPr>
        <sz val="11"/>
        <color theme="1"/>
        <rFont val="Calibri"/>
        <family val="2"/>
        <scheme val="minor"/>
      </rPr>
      <t>(Poda, 1761)</t>
    </r>
  </si>
  <si>
    <r>
      <t xml:space="preserve">Vanessa atalanta </t>
    </r>
    <r>
      <rPr>
        <sz val="11"/>
        <color theme="1"/>
        <rFont val="Calibri"/>
        <family val="2"/>
        <scheme val="minor"/>
      </rPr>
      <t>(Linnaeus, 1758)</t>
    </r>
  </si>
  <si>
    <r>
      <t xml:space="preserve">Vanessa cardui </t>
    </r>
    <r>
      <rPr>
        <sz val="11"/>
        <color theme="1"/>
        <rFont val="Calibri"/>
        <family val="2"/>
        <scheme val="minor"/>
      </rPr>
      <t>(Linnaeus, 1758)</t>
    </r>
  </si>
  <si>
    <r>
      <t xml:space="preserve">Abraxas grossulariata </t>
    </r>
    <r>
      <rPr>
        <sz val="11"/>
        <color theme="1"/>
        <rFont val="Calibri"/>
        <family val="2"/>
        <scheme val="minor"/>
      </rPr>
      <t>(Linnaeus, 1758)</t>
    </r>
  </si>
  <si>
    <r>
      <t xml:space="preserve">Abraxas sylvata </t>
    </r>
    <r>
      <rPr>
        <sz val="11"/>
        <color theme="1"/>
        <rFont val="Calibri"/>
        <family val="2"/>
        <scheme val="minor"/>
      </rPr>
      <t>(Scopoli, 1763)</t>
    </r>
  </si>
  <si>
    <r>
      <t xml:space="preserve">Abrostola asclepiadis </t>
    </r>
    <r>
      <rPr>
        <sz val="11"/>
        <color theme="1"/>
        <rFont val="Calibri"/>
        <family val="2"/>
        <scheme val="minor"/>
      </rPr>
      <t>(Denis &amp; Schiffermüller, 1775)</t>
    </r>
  </si>
  <si>
    <r>
      <t xml:space="preserve">Abrostola tripartita </t>
    </r>
    <r>
      <rPr>
        <sz val="11"/>
        <color theme="1"/>
        <rFont val="Calibri"/>
        <family val="2"/>
        <scheme val="minor"/>
      </rPr>
      <t>(Hufnagel, 1766)</t>
    </r>
  </si>
  <si>
    <r>
      <t xml:space="preserve">Acasis viretata </t>
    </r>
    <r>
      <rPr>
        <sz val="11"/>
        <color theme="1"/>
        <rFont val="Calibri"/>
        <family val="2"/>
        <scheme val="minor"/>
      </rPr>
      <t>(Hübner, 1799)</t>
    </r>
  </si>
  <si>
    <r>
      <t xml:space="preserve">Acentria ephemerella </t>
    </r>
    <r>
      <rPr>
        <sz val="11"/>
        <color theme="1"/>
        <rFont val="Calibri"/>
        <family val="2"/>
        <scheme val="minor"/>
      </rPr>
      <t>(Denis &amp; Schiffermüller, 1775)</t>
    </r>
  </si>
  <si>
    <r>
      <t xml:space="preserve">Acherontia atropos </t>
    </r>
    <r>
      <rPr>
        <sz val="11"/>
        <color theme="1"/>
        <rFont val="Calibri"/>
        <family val="2"/>
        <scheme val="minor"/>
      </rPr>
      <t>(Linnaeus, 1758)</t>
    </r>
  </si>
  <si>
    <r>
      <t xml:space="preserve">Achlya flavicornis </t>
    </r>
    <r>
      <rPr>
        <sz val="11"/>
        <color theme="1"/>
        <rFont val="Calibri"/>
        <family val="2"/>
        <scheme val="minor"/>
      </rPr>
      <t>(Linnaeus, 1758)</t>
    </r>
  </si>
  <si>
    <r>
      <t xml:space="preserve">Achroia grisella </t>
    </r>
    <r>
      <rPr>
        <sz val="11"/>
        <color theme="1"/>
        <rFont val="Calibri"/>
        <family val="2"/>
        <scheme val="minor"/>
      </rPr>
      <t>(Fabricius, 1794)</t>
    </r>
  </si>
  <si>
    <r>
      <t xml:space="preserve">Acontia lucida </t>
    </r>
    <r>
      <rPr>
        <sz val="11"/>
        <color theme="1"/>
        <rFont val="Calibri"/>
        <family val="2"/>
        <scheme val="minor"/>
      </rPr>
      <t>(Hufnagel, 1766)</t>
    </r>
  </si>
  <si>
    <r>
      <t xml:space="preserve">Acrobasis advenella </t>
    </r>
    <r>
      <rPr>
        <sz val="11"/>
        <color theme="1"/>
        <rFont val="Calibri"/>
        <family val="2"/>
        <scheme val="minor"/>
      </rPr>
      <t>(Zincken, 1818)</t>
    </r>
  </si>
  <si>
    <r>
      <t xml:space="preserve">Acrobasis consociella </t>
    </r>
    <r>
      <rPr>
        <sz val="11"/>
        <color theme="1"/>
        <rFont val="Calibri"/>
        <family val="2"/>
        <scheme val="minor"/>
      </rPr>
      <t>(Hübner, 1813)</t>
    </r>
  </si>
  <si>
    <r>
      <t xml:space="preserve">Acrobasis marmorea </t>
    </r>
    <r>
      <rPr>
        <sz val="11"/>
        <color theme="1"/>
        <rFont val="Calibri"/>
        <family val="2"/>
        <scheme val="minor"/>
      </rPr>
      <t>(Haworth, 1811)</t>
    </r>
  </si>
  <si>
    <r>
      <t xml:space="preserve">Acrobasis obliqua </t>
    </r>
    <r>
      <rPr>
        <sz val="11"/>
        <color theme="1"/>
        <rFont val="Calibri"/>
        <family val="2"/>
        <scheme val="minor"/>
      </rPr>
      <t>(Zeller, 1847)</t>
    </r>
  </si>
  <si>
    <r>
      <t xml:space="preserve">Acrobasis repandana </t>
    </r>
    <r>
      <rPr>
        <sz val="11"/>
        <color theme="1"/>
        <rFont val="Calibri"/>
        <family val="2"/>
        <scheme val="minor"/>
      </rPr>
      <t>(Fabricius, 1798)</t>
    </r>
  </si>
  <si>
    <r>
      <t xml:space="preserve">Acrobasis suavella </t>
    </r>
    <r>
      <rPr>
        <sz val="11"/>
        <color theme="1"/>
        <rFont val="Calibri"/>
        <family val="2"/>
        <scheme val="minor"/>
      </rPr>
      <t>(Zincken, 1818)</t>
    </r>
  </si>
  <si>
    <r>
      <t xml:space="preserve">Acrobasis tumidana </t>
    </r>
    <r>
      <rPr>
        <sz val="11"/>
        <color theme="1"/>
        <rFont val="Calibri"/>
        <family val="2"/>
        <scheme val="minor"/>
      </rPr>
      <t>(Denis &amp; Schiffermüller, 1775)</t>
    </r>
  </si>
  <si>
    <r>
      <t xml:space="preserve">Acronicta aceris </t>
    </r>
    <r>
      <rPr>
        <sz val="11"/>
        <color theme="1"/>
        <rFont val="Calibri"/>
        <family val="2"/>
        <scheme val="minor"/>
      </rPr>
      <t>(Linnaeus, 1758)</t>
    </r>
  </si>
  <si>
    <r>
      <t xml:space="preserve">Acronicta euphorbiae </t>
    </r>
    <r>
      <rPr>
        <sz val="11"/>
        <color theme="1"/>
        <rFont val="Calibri"/>
        <family val="2"/>
        <scheme val="minor"/>
      </rPr>
      <t>(Denis &amp; Schiffermüller, 1775)</t>
    </r>
  </si>
  <si>
    <r>
      <t xml:space="preserve">Acronicta alni </t>
    </r>
    <r>
      <rPr>
        <sz val="11"/>
        <color theme="1"/>
        <rFont val="Calibri"/>
        <family val="2"/>
        <scheme val="minor"/>
      </rPr>
      <t>(Linnaeus, 1767)</t>
    </r>
  </si>
  <si>
    <r>
      <t xml:space="preserve">Acronicta auricoma </t>
    </r>
    <r>
      <rPr>
        <sz val="11"/>
        <color theme="1"/>
        <rFont val="Calibri"/>
        <family val="2"/>
        <scheme val="minor"/>
      </rPr>
      <t>(Denis &amp; Schiffermüller, 1775)</t>
    </r>
  </si>
  <si>
    <r>
      <t xml:space="preserve">Acronicta cuspis </t>
    </r>
    <r>
      <rPr>
        <sz val="11"/>
        <color theme="1"/>
        <rFont val="Calibri"/>
        <family val="2"/>
        <scheme val="minor"/>
      </rPr>
      <t>(Hübner, 1813)</t>
    </r>
  </si>
  <si>
    <r>
      <t xml:space="preserve">Acronicta leporina </t>
    </r>
    <r>
      <rPr>
        <sz val="11"/>
        <color theme="1"/>
        <rFont val="Calibri"/>
        <family val="2"/>
        <scheme val="minor"/>
      </rPr>
      <t>(Linnaeus, 1758)</t>
    </r>
  </si>
  <si>
    <r>
      <t xml:space="preserve">Acronicta megacephala </t>
    </r>
    <r>
      <rPr>
        <sz val="11"/>
        <color theme="1"/>
        <rFont val="Calibri"/>
        <family val="2"/>
        <scheme val="minor"/>
      </rPr>
      <t>(Denis &amp; Schiffermüller, 1775)</t>
    </r>
  </si>
  <si>
    <r>
      <t xml:space="preserve">Acronicta psi </t>
    </r>
    <r>
      <rPr>
        <sz val="11"/>
        <color theme="1"/>
        <rFont val="Calibri"/>
        <family val="2"/>
        <scheme val="minor"/>
      </rPr>
      <t>(Linnaeus, 1758)</t>
    </r>
  </si>
  <si>
    <r>
      <t xml:space="preserve">Acronicta rumicis </t>
    </r>
    <r>
      <rPr>
        <sz val="11"/>
        <color theme="1"/>
        <rFont val="Calibri"/>
        <family val="2"/>
        <scheme val="minor"/>
      </rPr>
      <t>(Linnaeus, 1758)</t>
    </r>
  </si>
  <si>
    <r>
      <t xml:space="preserve">Acronicta strigosa </t>
    </r>
    <r>
      <rPr>
        <sz val="11"/>
        <color theme="1"/>
        <rFont val="Calibri"/>
        <family val="2"/>
        <scheme val="minor"/>
      </rPr>
      <t>(Denis &amp; Schiffermüller, 1775)</t>
    </r>
  </si>
  <si>
    <r>
      <t xml:space="preserve">Acronicta tridens </t>
    </r>
    <r>
      <rPr>
        <sz val="11"/>
        <color theme="1"/>
        <rFont val="Calibri"/>
        <family val="2"/>
        <scheme val="minor"/>
      </rPr>
      <t>(Denis &amp; Schiffermüller, 1775)</t>
    </r>
  </si>
  <si>
    <r>
      <t xml:space="preserve">Actinotia polyodon </t>
    </r>
    <r>
      <rPr>
        <sz val="11"/>
        <color theme="1"/>
        <rFont val="Calibri"/>
        <family val="2"/>
        <scheme val="minor"/>
      </rPr>
      <t>(Clerck, 1759)</t>
    </r>
  </si>
  <si>
    <r>
      <t xml:space="preserve">Adactylotis contaminaria </t>
    </r>
    <r>
      <rPr>
        <sz val="11"/>
        <color theme="1"/>
        <rFont val="Calibri"/>
        <family val="2"/>
        <scheme val="minor"/>
      </rPr>
      <t>(Hübner, 1813)</t>
    </r>
  </si>
  <si>
    <r>
      <t xml:space="preserve">Aedia funesta </t>
    </r>
    <r>
      <rPr>
        <sz val="11"/>
        <color theme="1"/>
        <rFont val="Calibri"/>
        <family val="2"/>
        <scheme val="minor"/>
      </rPr>
      <t>(Esper, 1786)</t>
    </r>
  </si>
  <si>
    <r>
      <t xml:space="preserve">Aethalura punctulata </t>
    </r>
    <r>
      <rPr>
        <sz val="11"/>
        <color theme="1"/>
        <rFont val="Calibri"/>
        <family val="2"/>
        <scheme val="minor"/>
      </rPr>
      <t>(Denis &amp; Schiffermüller, 1775)</t>
    </r>
  </si>
  <si>
    <r>
      <t xml:space="preserve">Aglia tau </t>
    </r>
    <r>
      <rPr>
        <sz val="11"/>
        <color theme="1"/>
        <rFont val="Calibri"/>
        <family val="2"/>
        <scheme val="minor"/>
      </rPr>
      <t>(Linnaeus, 1758)</t>
    </r>
  </si>
  <si>
    <r>
      <t xml:space="preserve">Aglossa caprealis </t>
    </r>
    <r>
      <rPr>
        <sz val="11"/>
        <color theme="1"/>
        <rFont val="Calibri"/>
        <family val="2"/>
        <scheme val="minor"/>
      </rPr>
      <t>(Hübner, 1809)</t>
    </r>
  </si>
  <si>
    <r>
      <t xml:space="preserve">Aglossa pinguinalis </t>
    </r>
    <r>
      <rPr>
        <sz val="11"/>
        <color theme="1"/>
        <rFont val="Calibri"/>
        <family val="2"/>
        <scheme val="minor"/>
      </rPr>
      <t>(Linnaeus, 1758)</t>
    </r>
  </si>
  <si>
    <r>
      <t xml:space="preserve">Agriopis leucophaearia </t>
    </r>
    <r>
      <rPr>
        <sz val="11"/>
        <color theme="1"/>
        <rFont val="Calibri"/>
        <family val="2"/>
        <scheme val="minor"/>
      </rPr>
      <t>(Denis &amp; Schiffermüller, 1775)</t>
    </r>
  </si>
  <si>
    <r>
      <t xml:space="preserve">Agriphila geniculea </t>
    </r>
    <r>
      <rPr>
        <sz val="11"/>
        <color theme="1"/>
        <rFont val="Calibri"/>
        <family val="2"/>
        <scheme val="minor"/>
      </rPr>
      <t>(Haworth, 1811)</t>
    </r>
  </si>
  <si>
    <r>
      <t xml:space="preserve">Agriphila inquinatella </t>
    </r>
    <r>
      <rPr>
        <sz val="11"/>
        <color theme="1"/>
        <rFont val="Calibri"/>
        <family val="2"/>
        <scheme val="minor"/>
      </rPr>
      <t>(Denis &amp; Schiffermüller, 1775)</t>
    </r>
  </si>
  <si>
    <r>
      <t xml:space="preserve">Agriphila latistria </t>
    </r>
    <r>
      <rPr>
        <sz val="11"/>
        <color theme="1"/>
        <rFont val="Calibri"/>
        <family val="2"/>
        <scheme val="minor"/>
      </rPr>
      <t>(Haworth, 1811)</t>
    </r>
  </si>
  <si>
    <r>
      <t xml:space="preserve">Agriphila selasella </t>
    </r>
    <r>
      <rPr>
        <sz val="11"/>
        <color theme="1"/>
        <rFont val="Calibri"/>
        <family val="2"/>
        <scheme val="minor"/>
      </rPr>
      <t>(Hübner, 1813)</t>
    </r>
  </si>
  <si>
    <r>
      <t xml:space="preserve">Agriphila straminella </t>
    </r>
    <r>
      <rPr>
        <sz val="11"/>
        <color theme="1"/>
        <rFont val="Calibri"/>
        <family val="2"/>
        <scheme val="minor"/>
      </rPr>
      <t>(Denis &amp; Schiffermüller, 1775)</t>
    </r>
  </si>
  <si>
    <r>
      <t xml:space="preserve">Agriphila tristella </t>
    </r>
    <r>
      <rPr>
        <sz val="11"/>
        <color theme="1"/>
        <rFont val="Calibri"/>
        <family val="2"/>
        <scheme val="minor"/>
      </rPr>
      <t>(Denis &amp; Schiffermüller, 1775)</t>
    </r>
  </si>
  <si>
    <r>
      <t xml:space="preserve">Agrius convolvuli </t>
    </r>
    <r>
      <rPr>
        <sz val="11"/>
        <color theme="1"/>
        <rFont val="Calibri"/>
        <family val="2"/>
        <scheme val="minor"/>
      </rPr>
      <t>(Linnaeus, 1758)</t>
    </r>
  </si>
  <si>
    <r>
      <t xml:space="preserve">Agrochola lychnidis </t>
    </r>
    <r>
      <rPr>
        <sz val="11"/>
        <color theme="1"/>
        <rFont val="Calibri"/>
        <family val="2"/>
        <scheme val="minor"/>
      </rPr>
      <t>(Denis &amp; Schiffermüller, 1775)</t>
    </r>
  </si>
  <si>
    <r>
      <t xml:space="preserve">Agrotera nemoralis </t>
    </r>
    <r>
      <rPr>
        <sz val="11"/>
        <color theme="1"/>
        <rFont val="Calibri"/>
        <family val="2"/>
        <scheme val="minor"/>
      </rPr>
      <t>(Scopoli, 1763)</t>
    </r>
  </si>
  <si>
    <r>
      <t xml:space="preserve">Agrotis bigramma </t>
    </r>
    <r>
      <rPr>
        <sz val="11"/>
        <color theme="1"/>
        <rFont val="Calibri"/>
        <family val="2"/>
        <scheme val="minor"/>
      </rPr>
      <t>(Esper, 1790)</t>
    </r>
  </si>
  <si>
    <r>
      <t xml:space="preserve">Agrotis cinerea </t>
    </r>
    <r>
      <rPr>
        <sz val="11"/>
        <color theme="1"/>
        <rFont val="Calibri"/>
        <family val="2"/>
        <scheme val="minor"/>
      </rPr>
      <t>(Denis &amp; Schiffermüller, 1775)</t>
    </r>
  </si>
  <si>
    <r>
      <t xml:space="preserve">Agrotis clavis </t>
    </r>
    <r>
      <rPr>
        <sz val="11"/>
        <color theme="1"/>
        <rFont val="Calibri"/>
        <family val="2"/>
        <scheme val="minor"/>
      </rPr>
      <t>(Hufnagel, 1766)</t>
    </r>
  </si>
  <si>
    <r>
      <t xml:space="preserve">Agrotis exclamationis </t>
    </r>
    <r>
      <rPr>
        <sz val="11"/>
        <color theme="1"/>
        <rFont val="Calibri"/>
        <family val="2"/>
        <scheme val="minor"/>
      </rPr>
      <t>(Linnaeus, 1758)</t>
    </r>
  </si>
  <si>
    <r>
      <t xml:space="preserve">Agrotis ipsilon </t>
    </r>
    <r>
      <rPr>
        <sz val="11"/>
        <color theme="1"/>
        <rFont val="Calibri"/>
        <family val="2"/>
        <scheme val="minor"/>
      </rPr>
      <t>(Hufnagel, 1766)</t>
    </r>
  </si>
  <si>
    <r>
      <t xml:space="preserve">Agrotis puta </t>
    </r>
    <r>
      <rPr>
        <sz val="11"/>
        <color theme="1"/>
        <rFont val="Calibri"/>
        <family val="2"/>
        <scheme val="minor"/>
      </rPr>
      <t>(Hübner, 1803)</t>
    </r>
  </si>
  <si>
    <r>
      <t xml:space="preserve">Agrotis ripae </t>
    </r>
    <r>
      <rPr>
        <sz val="11"/>
        <color theme="1"/>
        <rFont val="Calibri"/>
        <family val="2"/>
        <scheme val="minor"/>
      </rPr>
      <t>Hübner, 1823</t>
    </r>
  </si>
  <si>
    <r>
      <t xml:space="preserve">Agrotis segetum </t>
    </r>
    <r>
      <rPr>
        <sz val="11"/>
        <color theme="1"/>
        <rFont val="Calibri"/>
        <family val="2"/>
        <scheme val="minor"/>
      </rPr>
      <t>(Denis &amp; Schiffermüller, 1775)</t>
    </r>
  </si>
  <si>
    <r>
      <t xml:space="preserve">Agrotis trux </t>
    </r>
    <r>
      <rPr>
        <sz val="11"/>
        <color theme="1"/>
        <rFont val="Calibri"/>
        <family val="2"/>
        <scheme val="minor"/>
      </rPr>
      <t>(Hübner, 1824)</t>
    </r>
  </si>
  <si>
    <r>
      <t xml:space="preserve">Agrotis vestigialis </t>
    </r>
    <r>
      <rPr>
        <sz val="11"/>
        <color theme="1"/>
        <rFont val="Calibri"/>
        <family val="2"/>
        <scheme val="minor"/>
      </rPr>
      <t>(Hufnagel, 1766)</t>
    </r>
  </si>
  <si>
    <r>
      <t xml:space="preserve">Alcis repandata </t>
    </r>
    <r>
      <rPr>
        <sz val="11"/>
        <color theme="1"/>
        <rFont val="Calibri"/>
        <family val="2"/>
        <scheme val="minor"/>
      </rPr>
      <t>(Linnaeus, 1758)</t>
    </r>
  </si>
  <si>
    <r>
      <t xml:space="preserve">Aleucis distinctata </t>
    </r>
    <r>
      <rPr>
        <sz val="11"/>
        <color theme="1"/>
        <rFont val="Calibri"/>
        <family val="2"/>
        <scheme val="minor"/>
      </rPr>
      <t>(Herrich-Schäffer, 1839)</t>
    </r>
  </si>
  <si>
    <r>
      <t xml:space="preserve">Allophyes oxyacanthae </t>
    </r>
    <r>
      <rPr>
        <sz val="11"/>
        <color theme="1"/>
        <rFont val="Calibri"/>
        <family val="2"/>
        <scheme val="minor"/>
      </rPr>
      <t>(Linnaeus, 1758)</t>
    </r>
  </si>
  <si>
    <r>
      <t xml:space="preserve">Alsophila aceraria </t>
    </r>
    <r>
      <rPr>
        <sz val="11"/>
        <color theme="1"/>
        <rFont val="Calibri"/>
        <family val="2"/>
        <scheme val="minor"/>
      </rPr>
      <t>(Denis &amp; Schiffermüller, 1775)</t>
    </r>
  </si>
  <si>
    <r>
      <t xml:space="preserve">Alsophila aescularia </t>
    </r>
    <r>
      <rPr>
        <sz val="11"/>
        <color theme="1"/>
        <rFont val="Calibri"/>
        <family val="2"/>
        <scheme val="minor"/>
      </rPr>
      <t>(Denis &amp; Schiffermüller, 1775)</t>
    </r>
  </si>
  <si>
    <r>
      <t xml:space="preserve">Amphipoea fucosa </t>
    </r>
    <r>
      <rPr>
        <sz val="11"/>
        <color theme="1"/>
        <rFont val="Calibri"/>
        <family val="2"/>
        <scheme val="minor"/>
      </rPr>
      <t>(Freyer, 1830)</t>
    </r>
  </si>
  <si>
    <r>
      <t xml:space="preserve">Amphipoea oculea </t>
    </r>
    <r>
      <rPr>
        <sz val="11"/>
        <color theme="1"/>
        <rFont val="Calibri"/>
        <family val="2"/>
        <scheme val="minor"/>
      </rPr>
      <t>(Linnaeus, 1761)</t>
    </r>
  </si>
  <si>
    <r>
      <t xml:space="preserve">Amphipyra berbera </t>
    </r>
    <r>
      <rPr>
        <sz val="11"/>
        <color theme="1"/>
        <rFont val="Calibri"/>
        <family val="2"/>
        <scheme val="minor"/>
      </rPr>
      <t>Rungs, 1949</t>
    </r>
  </si>
  <si>
    <r>
      <t xml:space="preserve">Amphipyra pyramidea </t>
    </r>
    <r>
      <rPr>
        <sz val="11"/>
        <color theme="1"/>
        <rFont val="Calibri"/>
        <family val="2"/>
        <scheme val="minor"/>
      </rPr>
      <t>(Linnaeus, 1758)</t>
    </r>
  </si>
  <si>
    <r>
      <t xml:space="preserve">Amphipyra tragopoginis </t>
    </r>
    <r>
      <rPr>
        <sz val="11"/>
        <color theme="1"/>
        <rFont val="Calibri"/>
        <family val="2"/>
        <scheme val="minor"/>
      </rPr>
      <t>(Clerck, 1759)</t>
    </r>
  </si>
  <si>
    <r>
      <t xml:space="preserve">Anania coronata </t>
    </r>
    <r>
      <rPr>
        <sz val="11"/>
        <color theme="1"/>
        <rFont val="Calibri"/>
        <family val="2"/>
        <scheme val="minor"/>
      </rPr>
      <t>(Hufnagel, 1767)</t>
    </r>
  </si>
  <si>
    <r>
      <t xml:space="preserve">Anania crocealis </t>
    </r>
    <r>
      <rPr>
        <sz val="11"/>
        <color theme="1"/>
        <rFont val="Calibri"/>
        <family val="2"/>
        <scheme val="minor"/>
      </rPr>
      <t>(Hübner, 1796)</t>
    </r>
  </si>
  <si>
    <r>
      <t xml:space="preserve">Anania funebris </t>
    </r>
    <r>
      <rPr>
        <sz val="11"/>
        <color theme="1"/>
        <rFont val="Calibri"/>
        <family val="2"/>
        <scheme val="minor"/>
      </rPr>
      <t>(Ström, 1768)</t>
    </r>
  </si>
  <si>
    <r>
      <t xml:space="preserve">Anania fuscalis </t>
    </r>
    <r>
      <rPr>
        <sz val="11"/>
        <color theme="1"/>
        <rFont val="Calibri"/>
        <family val="2"/>
        <scheme val="minor"/>
      </rPr>
      <t>(Denis &amp; Schiffermüller, 1775)</t>
    </r>
  </si>
  <si>
    <r>
      <t xml:space="preserve">Anania hortulata </t>
    </r>
    <r>
      <rPr>
        <sz val="11"/>
        <color theme="1"/>
        <rFont val="Calibri"/>
        <family val="2"/>
        <scheme val="minor"/>
      </rPr>
      <t>(Linnaeus, 1758)</t>
    </r>
  </si>
  <si>
    <r>
      <t xml:space="preserve">Anania lancealis </t>
    </r>
    <r>
      <rPr>
        <sz val="11"/>
        <color theme="1"/>
        <rFont val="Calibri"/>
        <family val="2"/>
        <scheme val="minor"/>
      </rPr>
      <t>(Denis &amp; Schiffermüller, 1775)</t>
    </r>
  </si>
  <si>
    <r>
      <t xml:space="preserve">Anania perlucidalis </t>
    </r>
    <r>
      <rPr>
        <sz val="11"/>
        <color theme="1"/>
        <rFont val="Calibri"/>
        <family val="2"/>
        <scheme val="minor"/>
      </rPr>
      <t>(Hübner, 1809)</t>
    </r>
  </si>
  <si>
    <r>
      <t xml:space="preserve">Anania stachydalis </t>
    </r>
    <r>
      <rPr>
        <sz val="11"/>
        <color theme="1"/>
        <rFont val="Calibri"/>
        <family val="2"/>
        <scheme val="minor"/>
      </rPr>
      <t>(Zincken, 1821)</t>
    </r>
  </si>
  <si>
    <r>
      <t xml:space="preserve">Anania terrealis </t>
    </r>
    <r>
      <rPr>
        <sz val="11"/>
        <color theme="1"/>
        <rFont val="Calibri"/>
        <family val="2"/>
        <scheme val="minor"/>
      </rPr>
      <t>(Treitschke, 1829)</t>
    </r>
  </si>
  <si>
    <r>
      <t xml:space="preserve">Anania verbascalis </t>
    </r>
    <r>
      <rPr>
        <sz val="11"/>
        <color theme="1"/>
        <rFont val="Calibri"/>
        <family val="2"/>
        <scheme val="minor"/>
      </rPr>
      <t>(Denis &amp; Schiffermüller, 1775)</t>
    </r>
  </si>
  <si>
    <r>
      <t xml:space="preserve">Colobochyla salicalis </t>
    </r>
    <r>
      <rPr>
        <sz val="10"/>
        <rFont val="Arial"/>
        <family val="2"/>
      </rPr>
      <t>(Denis &amp; Schiffermüller, 1775)</t>
    </r>
  </si>
  <si>
    <r>
      <t xml:space="preserve">Colocasia coryli </t>
    </r>
    <r>
      <rPr>
        <sz val="11"/>
        <color theme="1"/>
        <rFont val="Calibri"/>
        <family val="2"/>
        <scheme val="minor"/>
      </rPr>
      <t>(Linnaeus, 1758)</t>
    </r>
  </si>
  <si>
    <r>
      <t xml:space="preserve">Colostygia multistrigaria </t>
    </r>
    <r>
      <rPr>
        <sz val="11"/>
        <color theme="1"/>
        <rFont val="Calibri"/>
        <family val="2"/>
        <scheme val="minor"/>
      </rPr>
      <t>(Haworth, 1809)</t>
    </r>
  </si>
  <si>
    <r>
      <t xml:space="preserve">Colostygia olivata </t>
    </r>
    <r>
      <rPr>
        <sz val="11"/>
        <color theme="1"/>
        <rFont val="Calibri"/>
        <family val="2"/>
        <scheme val="minor"/>
      </rPr>
      <t>(Denis &amp; Schiffermüller, 1775)</t>
    </r>
  </si>
  <si>
    <r>
      <t xml:space="preserve">Colostygia pectinataria </t>
    </r>
    <r>
      <rPr>
        <sz val="11"/>
        <color theme="1"/>
        <rFont val="Calibri"/>
        <family val="2"/>
        <scheme val="minor"/>
      </rPr>
      <t>(Knoch, 1781)</t>
    </r>
  </si>
  <si>
    <r>
      <t xml:space="preserve">Colotois pennaria </t>
    </r>
    <r>
      <rPr>
        <sz val="11"/>
        <color theme="1"/>
        <rFont val="Calibri"/>
        <family val="2"/>
        <scheme val="minor"/>
      </rPr>
      <t>(Linnaeus, 1761)</t>
    </r>
  </si>
  <si>
    <r>
      <t xml:space="preserve">Comibaena bajularia </t>
    </r>
    <r>
      <rPr>
        <sz val="11"/>
        <color theme="1"/>
        <rFont val="Calibri"/>
        <family val="2"/>
        <scheme val="minor"/>
      </rPr>
      <t>(Denis &amp; Schiffermüller, 1775)</t>
    </r>
  </si>
  <si>
    <r>
      <t xml:space="preserve">Conisania luteago </t>
    </r>
    <r>
      <rPr>
        <sz val="11"/>
        <color theme="1"/>
        <rFont val="Calibri"/>
        <family val="2"/>
        <scheme val="minor"/>
      </rPr>
      <t>(Denis &amp; Schiffermüller, 1775)</t>
    </r>
  </si>
  <si>
    <r>
      <t xml:space="preserve">Conistra erythrocephala </t>
    </r>
    <r>
      <rPr>
        <sz val="11"/>
        <color theme="1"/>
        <rFont val="Calibri"/>
        <family val="2"/>
        <scheme val="minor"/>
      </rPr>
      <t>(Denis &amp; Schiffermüller, 1775)</t>
    </r>
  </si>
  <si>
    <r>
      <t xml:space="preserve">Conistra ligula </t>
    </r>
    <r>
      <rPr>
        <sz val="11"/>
        <color theme="1"/>
        <rFont val="Calibri"/>
        <family val="2"/>
        <scheme val="minor"/>
      </rPr>
      <t>(Esper, 1791)</t>
    </r>
  </si>
  <si>
    <r>
      <t xml:space="preserve">Conistra rubiginea </t>
    </r>
    <r>
      <rPr>
        <sz val="11"/>
        <color theme="1"/>
        <rFont val="Calibri"/>
        <family val="2"/>
        <scheme val="minor"/>
      </rPr>
      <t>(Denis &amp; Schiffermüller, 1775)</t>
    </r>
  </si>
  <si>
    <r>
      <t xml:space="preserve">Conistra rubiginosa </t>
    </r>
    <r>
      <rPr>
        <sz val="11"/>
        <color theme="1"/>
        <rFont val="Calibri"/>
        <family val="2"/>
        <scheme val="minor"/>
      </rPr>
      <t>(Scopoli, 1763)</t>
    </r>
  </si>
  <si>
    <r>
      <t xml:space="preserve">Conistra vaccinii </t>
    </r>
    <r>
      <rPr>
        <sz val="11"/>
        <color theme="1"/>
        <rFont val="Calibri"/>
        <family val="2"/>
        <scheme val="minor"/>
      </rPr>
      <t>(Linnaeus, 1761)</t>
    </r>
  </si>
  <si>
    <r>
      <t xml:space="preserve">Coscinia cribraria </t>
    </r>
    <r>
      <rPr>
        <sz val="11"/>
        <color theme="1"/>
        <rFont val="Calibri"/>
        <family val="2"/>
        <scheme val="minor"/>
      </rPr>
      <t>(Linnaeus, 1758)</t>
    </r>
  </si>
  <si>
    <r>
      <t xml:space="preserve">Cosmia affinis </t>
    </r>
    <r>
      <rPr>
        <sz val="11"/>
        <color theme="1"/>
        <rFont val="Calibri"/>
        <family val="2"/>
        <scheme val="minor"/>
      </rPr>
      <t>(Linnaeus, 1767)</t>
    </r>
  </si>
  <si>
    <r>
      <t xml:space="preserve">Cosmia diffinis </t>
    </r>
    <r>
      <rPr>
        <sz val="11"/>
        <color theme="1"/>
        <rFont val="Calibri"/>
        <family val="2"/>
        <scheme val="minor"/>
      </rPr>
      <t>(Linnaeus, 1767)</t>
    </r>
  </si>
  <si>
    <r>
      <t xml:space="preserve">Cosmia pyralina </t>
    </r>
    <r>
      <rPr>
        <sz val="11"/>
        <color theme="1"/>
        <rFont val="Calibri"/>
        <family val="2"/>
        <scheme val="minor"/>
      </rPr>
      <t>(Denis &amp; Schiffermüller, 1775)</t>
    </r>
  </si>
  <si>
    <r>
      <t xml:space="preserve">Cosmia trapezina </t>
    </r>
    <r>
      <rPr>
        <sz val="11"/>
        <color theme="1"/>
        <rFont val="Calibri"/>
        <family val="2"/>
        <scheme val="minor"/>
      </rPr>
      <t>(Linnaeus, 1758)</t>
    </r>
  </si>
  <si>
    <r>
      <t xml:space="preserve">Cosmorhoe ocellata </t>
    </r>
    <r>
      <rPr>
        <sz val="11"/>
        <color theme="1"/>
        <rFont val="Calibri"/>
        <family val="2"/>
        <scheme val="minor"/>
      </rPr>
      <t>(Linnaeus, 1758)</t>
    </r>
  </si>
  <si>
    <r>
      <t xml:space="preserve">Cossus cossus </t>
    </r>
    <r>
      <rPr>
        <sz val="11"/>
        <color theme="1"/>
        <rFont val="Calibri"/>
        <family val="2"/>
        <scheme val="minor"/>
      </rPr>
      <t>(Linnaeus, 1758)</t>
    </r>
  </si>
  <si>
    <r>
      <t xml:space="preserve">Costaconvexa polygrammata </t>
    </r>
    <r>
      <rPr>
        <sz val="11"/>
        <color theme="1"/>
        <rFont val="Calibri"/>
        <family val="2"/>
        <scheme val="minor"/>
      </rPr>
      <t>(Borkhausen, 1794)</t>
    </r>
  </si>
  <si>
    <r>
      <t xml:space="preserve">Crambus lathoniellus </t>
    </r>
    <r>
      <rPr>
        <sz val="11"/>
        <color theme="1"/>
        <rFont val="Calibri"/>
        <family val="2"/>
        <scheme val="minor"/>
      </rPr>
      <t>(Zincken, 1817)</t>
    </r>
  </si>
  <si>
    <r>
      <t xml:space="preserve">Crambus pascuella </t>
    </r>
    <r>
      <rPr>
        <sz val="11"/>
        <color theme="1"/>
        <rFont val="Calibri"/>
        <family val="2"/>
        <scheme val="minor"/>
      </rPr>
      <t>(Linnaeus, 1758)</t>
    </r>
  </si>
  <si>
    <r>
      <t xml:space="preserve">Crambus perlellus </t>
    </r>
    <r>
      <rPr>
        <sz val="11"/>
        <color theme="1"/>
        <rFont val="Calibri"/>
        <family val="2"/>
        <scheme val="minor"/>
      </rPr>
      <t>(Scopoli, 1763)</t>
    </r>
  </si>
  <si>
    <r>
      <t xml:space="preserve">Crambus pratella </t>
    </r>
    <r>
      <rPr>
        <sz val="11"/>
        <color theme="1"/>
        <rFont val="Calibri"/>
        <family val="2"/>
        <scheme val="minor"/>
      </rPr>
      <t>(Linnaeus, 1758)</t>
    </r>
  </si>
  <si>
    <r>
      <t xml:space="preserve">Crambus silvella </t>
    </r>
    <r>
      <rPr>
        <sz val="11"/>
        <color theme="1"/>
        <rFont val="Calibri"/>
        <family val="2"/>
        <scheme val="minor"/>
      </rPr>
      <t>(Hübner, 1813)</t>
    </r>
  </si>
  <si>
    <r>
      <t xml:space="preserve">Crambus uliginosellus </t>
    </r>
    <r>
      <rPr>
        <sz val="11"/>
        <color theme="1"/>
        <rFont val="Calibri"/>
        <family val="2"/>
        <scheme val="minor"/>
      </rPr>
      <t>Zeller, 1850</t>
    </r>
  </si>
  <si>
    <r>
      <t xml:space="preserve">Craniophora ligustri </t>
    </r>
    <r>
      <rPr>
        <sz val="11"/>
        <color theme="1"/>
        <rFont val="Calibri"/>
        <family val="2"/>
        <scheme val="minor"/>
      </rPr>
      <t>(Denis &amp; Schiffermüller, 1775)</t>
    </r>
  </si>
  <si>
    <r>
      <t xml:space="preserve">Crocallis elinguaria </t>
    </r>
    <r>
      <rPr>
        <sz val="11"/>
        <color theme="1"/>
        <rFont val="Calibri"/>
        <family val="2"/>
        <scheme val="minor"/>
      </rPr>
      <t>(Linnaeus, 1758)</t>
    </r>
  </si>
  <si>
    <r>
      <t xml:space="preserve">Crocallis tusciaria </t>
    </r>
    <r>
      <rPr>
        <sz val="11"/>
        <color theme="1"/>
        <rFont val="Calibri"/>
        <family val="2"/>
        <scheme val="minor"/>
      </rPr>
      <t>(Borkhausen, 1793)</t>
    </r>
  </si>
  <si>
    <r>
      <t xml:space="preserve">Cryopega bajaria </t>
    </r>
    <r>
      <rPr>
        <sz val="11"/>
        <color theme="1"/>
        <rFont val="Calibri"/>
        <family val="2"/>
        <scheme val="minor"/>
      </rPr>
      <t>(Denis &amp; Schiffermüller, 1775)</t>
    </r>
  </si>
  <si>
    <r>
      <t xml:space="preserve">Cryphia algae </t>
    </r>
    <r>
      <rPr>
        <sz val="11"/>
        <color theme="1"/>
        <rFont val="Calibri"/>
        <family val="2"/>
        <scheme val="minor"/>
      </rPr>
      <t>(Fabricius, 1775)</t>
    </r>
  </si>
  <si>
    <r>
      <t xml:space="preserve">Cryptoblabes bistriga </t>
    </r>
    <r>
      <rPr>
        <sz val="11"/>
        <color theme="1"/>
        <rFont val="Calibri"/>
        <family val="2"/>
        <scheme val="minor"/>
      </rPr>
      <t>(Haworth, 1811)</t>
    </r>
  </si>
  <si>
    <r>
      <t xml:space="preserve">Cucullia absinthii </t>
    </r>
    <r>
      <rPr>
        <sz val="11"/>
        <color theme="1"/>
        <rFont val="Calibri"/>
        <family val="2"/>
        <scheme val="minor"/>
      </rPr>
      <t>(Linnaeus, 1761)</t>
    </r>
  </si>
  <si>
    <r>
      <t xml:space="preserve">Cucullia asteris </t>
    </r>
    <r>
      <rPr>
        <sz val="11"/>
        <color theme="1"/>
        <rFont val="Calibri"/>
        <family val="2"/>
        <scheme val="minor"/>
      </rPr>
      <t>(Denis &amp; Schiffermüller, 1775)</t>
    </r>
  </si>
  <si>
    <r>
      <t xml:space="preserve">Cucullia campanulae </t>
    </r>
    <r>
      <rPr>
        <sz val="11"/>
        <color theme="1"/>
        <rFont val="Calibri"/>
        <family val="2"/>
        <scheme val="minor"/>
      </rPr>
      <t>Freyer, 1831</t>
    </r>
  </si>
  <si>
    <r>
      <t xml:space="preserve">Cucullia chamomillae </t>
    </r>
    <r>
      <rPr>
        <sz val="11"/>
        <color theme="1"/>
        <rFont val="Calibri"/>
        <family val="2"/>
        <scheme val="minor"/>
      </rPr>
      <t>(Denis &amp; Schiffermüller, 1775)</t>
    </r>
  </si>
  <si>
    <r>
      <t xml:space="preserve">Cucullia lactucae </t>
    </r>
    <r>
      <rPr>
        <sz val="11"/>
        <color theme="1"/>
        <rFont val="Calibri"/>
        <family val="2"/>
        <scheme val="minor"/>
      </rPr>
      <t>(Denis &amp; Schiffermüller, 1775)</t>
    </r>
  </si>
  <si>
    <r>
      <t xml:space="preserve">Shargacucullia lychnitis </t>
    </r>
    <r>
      <rPr>
        <sz val="11"/>
        <color theme="1"/>
        <rFont val="Calibri"/>
        <family val="2"/>
        <scheme val="minor"/>
      </rPr>
      <t>(Rambur, 1833)</t>
    </r>
  </si>
  <si>
    <r>
      <t xml:space="preserve">Shargacucullia scrophulariae </t>
    </r>
    <r>
      <rPr>
        <sz val="11"/>
        <color theme="1"/>
        <rFont val="Calibri"/>
        <family val="2"/>
        <scheme val="minor"/>
      </rPr>
      <t>(Denis &amp; Schiffermüller, 1775)</t>
    </r>
  </si>
  <si>
    <r>
      <t xml:space="preserve">Cucullia tanaceti </t>
    </r>
    <r>
      <rPr>
        <sz val="11"/>
        <color theme="1"/>
        <rFont val="Calibri"/>
        <family val="2"/>
        <scheme val="minor"/>
      </rPr>
      <t>(Denis &amp; Schiffermüller, 1775)</t>
    </r>
  </si>
  <si>
    <r>
      <t xml:space="preserve">Cucullia umbratica </t>
    </r>
    <r>
      <rPr>
        <sz val="11"/>
        <color theme="1"/>
        <rFont val="Calibri"/>
        <family val="2"/>
        <scheme val="minor"/>
      </rPr>
      <t>(Linnaeus, 1758)</t>
    </r>
  </si>
  <si>
    <r>
      <t xml:space="preserve">Shargacucullia verbasci </t>
    </r>
    <r>
      <rPr>
        <sz val="11"/>
        <color theme="1"/>
        <rFont val="Calibri"/>
        <family val="2"/>
        <scheme val="minor"/>
      </rPr>
      <t>(Linnaeus, 1758)</t>
    </r>
  </si>
  <si>
    <r>
      <t xml:space="preserve">Cybosia mesomella </t>
    </r>
    <r>
      <rPr>
        <sz val="11"/>
        <color theme="1"/>
        <rFont val="Calibri"/>
        <family val="2"/>
        <scheme val="minor"/>
      </rPr>
      <t>(Linnaeus, 1758)</t>
    </r>
  </si>
  <si>
    <r>
      <t xml:space="preserve">Cyclophora albipunctata </t>
    </r>
    <r>
      <rPr>
        <sz val="11"/>
        <color theme="1"/>
        <rFont val="Calibri"/>
        <family val="2"/>
        <scheme val="minor"/>
      </rPr>
      <t>(Hufnagel, 1767)</t>
    </r>
  </si>
  <si>
    <r>
      <t xml:space="preserve">Cyclophora annularia </t>
    </r>
    <r>
      <rPr>
        <sz val="11"/>
        <color theme="1"/>
        <rFont val="Calibri"/>
        <family val="2"/>
        <scheme val="minor"/>
      </rPr>
      <t>(Fabricius, 1775)</t>
    </r>
  </si>
  <si>
    <r>
      <t xml:space="preserve">Cyclophora linearia </t>
    </r>
    <r>
      <rPr>
        <sz val="11"/>
        <color theme="1"/>
        <rFont val="Calibri"/>
        <family val="2"/>
        <scheme val="minor"/>
      </rPr>
      <t>(Hübner, 1799)</t>
    </r>
  </si>
  <si>
    <r>
      <t xml:space="preserve">Cyclophora pendularia </t>
    </r>
    <r>
      <rPr>
        <sz val="11"/>
        <color theme="1"/>
        <rFont val="Calibri"/>
        <family val="2"/>
        <scheme val="minor"/>
      </rPr>
      <t>(Clerck, 1759)</t>
    </r>
  </si>
  <si>
    <r>
      <t xml:space="preserve">Cyclophora porata </t>
    </r>
    <r>
      <rPr>
        <sz val="11"/>
        <color theme="1"/>
        <rFont val="Calibri"/>
        <family val="2"/>
        <scheme val="minor"/>
      </rPr>
      <t>(Linnaeus, 1767)</t>
    </r>
  </si>
  <si>
    <r>
      <t xml:space="preserve">Cyclophora punctaria </t>
    </r>
    <r>
      <rPr>
        <sz val="11"/>
        <color theme="1"/>
        <rFont val="Calibri"/>
        <family val="2"/>
        <scheme val="minor"/>
      </rPr>
      <t>(Linnaeus, 1758)</t>
    </r>
  </si>
  <si>
    <r>
      <t xml:space="preserve">Cyclophora puppillaria </t>
    </r>
    <r>
      <rPr>
        <sz val="11"/>
        <color theme="1"/>
        <rFont val="Calibri"/>
        <family val="2"/>
        <scheme val="minor"/>
      </rPr>
      <t>(Hübner, 1799)</t>
    </r>
  </si>
  <si>
    <r>
      <t xml:space="preserve">Cyclophora quercimontaria </t>
    </r>
    <r>
      <rPr>
        <sz val="11"/>
        <color theme="1"/>
        <rFont val="Calibri"/>
        <family val="2"/>
        <scheme val="minor"/>
      </rPr>
      <t>(Bastelberger, 1897)</t>
    </r>
  </si>
  <si>
    <r>
      <t xml:space="preserve">Cyclophora ruficiliaria </t>
    </r>
    <r>
      <rPr>
        <sz val="11"/>
        <color theme="1"/>
        <rFont val="Calibri"/>
        <family val="2"/>
        <scheme val="minor"/>
      </rPr>
      <t>(Herrich-Schäffer, 1855)</t>
    </r>
  </si>
  <si>
    <r>
      <t xml:space="preserve">Cydalima perspectalis </t>
    </r>
    <r>
      <rPr>
        <sz val="11"/>
        <color theme="1"/>
        <rFont val="Calibri"/>
        <family val="2"/>
        <scheme val="minor"/>
      </rPr>
      <t>(Walker, 1859)</t>
    </r>
  </si>
  <si>
    <r>
      <t xml:space="preserve">Cymatophorina diluta </t>
    </r>
    <r>
      <rPr>
        <sz val="11"/>
        <color theme="1"/>
        <rFont val="Calibri"/>
        <family val="2"/>
        <scheme val="minor"/>
      </rPr>
      <t>(Denis &amp; Schiffermüller, 1775)</t>
    </r>
  </si>
  <si>
    <r>
      <t xml:space="preserve">Cynaeda dentalis </t>
    </r>
    <r>
      <rPr>
        <sz val="11"/>
        <color theme="1"/>
        <rFont val="Calibri"/>
        <family val="2"/>
        <scheme val="minor"/>
      </rPr>
      <t>(Denis &amp; Schiffermüller, 1775)</t>
    </r>
  </si>
  <si>
    <r>
      <t xml:space="preserve">Daphnis nerii </t>
    </r>
    <r>
      <rPr>
        <sz val="11"/>
        <color theme="1"/>
        <rFont val="Calibri"/>
        <family val="2"/>
        <scheme val="minor"/>
      </rPr>
      <t>(Linnaeus, 1758)</t>
    </r>
  </si>
  <si>
    <r>
      <t xml:space="preserve">Dasypolia templi </t>
    </r>
    <r>
      <rPr>
        <sz val="11"/>
        <color theme="1"/>
        <rFont val="Calibri"/>
        <family val="2"/>
        <scheme val="minor"/>
      </rPr>
      <t>(Thunberg, 1792)</t>
    </r>
  </si>
  <si>
    <r>
      <t xml:space="preserve">Deilephila elpenor </t>
    </r>
    <r>
      <rPr>
        <sz val="11"/>
        <color theme="1"/>
        <rFont val="Calibri"/>
        <family val="2"/>
        <scheme val="minor"/>
      </rPr>
      <t>(Linnaeus, 1758)</t>
    </r>
  </si>
  <si>
    <r>
      <t xml:space="preserve">Deilephila porcellus </t>
    </r>
    <r>
      <rPr>
        <sz val="11"/>
        <color theme="1"/>
        <rFont val="Calibri"/>
        <family val="2"/>
        <scheme val="minor"/>
      </rPr>
      <t>(Linnaeus, 1758)</t>
    </r>
  </si>
  <si>
    <r>
      <t xml:space="preserve">Deileptenia ribeata </t>
    </r>
    <r>
      <rPr>
        <sz val="11"/>
        <color theme="1"/>
        <rFont val="Calibri"/>
        <family val="2"/>
        <scheme val="minor"/>
      </rPr>
      <t>(Clerck, 1759)</t>
    </r>
  </si>
  <si>
    <r>
      <t xml:space="preserve">Delplanqueia dilutella </t>
    </r>
    <r>
      <rPr>
        <sz val="11"/>
        <color theme="1"/>
        <rFont val="Calibri"/>
        <family val="2"/>
        <scheme val="minor"/>
      </rPr>
      <t>(Denis &amp; Schiffermüller, 1775)</t>
    </r>
  </si>
  <si>
    <r>
      <t xml:space="preserve">Deltote bankiana </t>
    </r>
    <r>
      <rPr>
        <sz val="11"/>
        <color theme="1"/>
        <rFont val="Calibri"/>
        <family val="2"/>
        <scheme val="minor"/>
      </rPr>
      <t>(Fabricius, 1775)</t>
    </r>
  </si>
  <si>
    <r>
      <t xml:space="preserve">Deltote deceptoria </t>
    </r>
    <r>
      <rPr>
        <sz val="11"/>
        <color theme="1"/>
        <rFont val="Calibri"/>
        <family val="2"/>
        <scheme val="minor"/>
      </rPr>
      <t>(Scopoli, 1763)</t>
    </r>
  </si>
  <si>
    <r>
      <t xml:space="preserve">Deltote pygarga </t>
    </r>
    <r>
      <rPr>
        <sz val="11"/>
        <color theme="1"/>
        <rFont val="Calibri"/>
        <family val="2"/>
        <scheme val="minor"/>
      </rPr>
      <t>(Hufnagel, 1767)</t>
    </r>
  </si>
  <si>
    <r>
      <t xml:space="preserve">Deltote uncula </t>
    </r>
    <r>
      <rPr>
        <sz val="11"/>
        <color theme="1"/>
        <rFont val="Calibri"/>
        <family val="2"/>
        <scheme val="minor"/>
      </rPr>
      <t>(Clerck, 1759)</t>
    </r>
  </si>
  <si>
    <r>
      <t xml:space="preserve">Dendrolimus pini </t>
    </r>
    <r>
      <rPr>
        <sz val="11"/>
        <color theme="1"/>
        <rFont val="Calibri"/>
        <family val="2"/>
        <scheme val="minor"/>
      </rPr>
      <t>(Linnaeus, 1758)</t>
    </r>
  </si>
  <si>
    <r>
      <t xml:space="preserve">Denticucullus pygmina </t>
    </r>
    <r>
      <rPr>
        <sz val="11"/>
        <color theme="1"/>
        <rFont val="Calibri"/>
        <family val="2"/>
        <scheme val="minor"/>
      </rPr>
      <t>(Haworth, 1809)</t>
    </r>
  </si>
  <si>
    <r>
      <t xml:space="preserve">Diachrysia chrysitis </t>
    </r>
    <r>
      <rPr>
        <sz val="11"/>
        <color theme="1"/>
        <rFont val="Calibri"/>
        <family val="2"/>
        <scheme val="minor"/>
      </rPr>
      <t>(Linnaeus, 1758)</t>
    </r>
  </si>
  <si>
    <r>
      <t xml:space="preserve">Diachrysia stenochrysis </t>
    </r>
    <r>
      <rPr>
        <sz val="11"/>
        <color theme="1"/>
        <rFont val="Calibri"/>
        <family val="2"/>
        <scheme val="minor"/>
      </rPr>
      <t>(Warren, 1913)</t>
    </r>
  </si>
  <si>
    <r>
      <t xml:space="preserve">Rhyparia purpurata </t>
    </r>
    <r>
      <rPr>
        <sz val="11"/>
        <color theme="1"/>
        <rFont val="Calibri"/>
        <family val="2"/>
        <scheme val="minor"/>
      </rPr>
      <t>(Linnaeus, 1758)</t>
    </r>
  </si>
  <si>
    <r>
      <t xml:space="preserve">Diacrisia sannio </t>
    </r>
    <r>
      <rPr>
        <sz val="11"/>
        <color theme="1"/>
        <rFont val="Calibri"/>
        <family val="2"/>
        <scheme val="minor"/>
      </rPr>
      <t>(Linnaeus, 1758)</t>
    </r>
  </si>
  <si>
    <r>
      <t xml:space="preserve">Diaphora mendica </t>
    </r>
    <r>
      <rPr>
        <sz val="11"/>
        <color theme="1"/>
        <rFont val="Calibri"/>
        <family val="2"/>
        <scheme val="minor"/>
      </rPr>
      <t>(Clerck, 1759)</t>
    </r>
  </si>
  <si>
    <r>
      <t xml:space="preserve">Diarsia brunnea </t>
    </r>
    <r>
      <rPr>
        <sz val="11"/>
        <color theme="1"/>
        <rFont val="Calibri"/>
        <family val="2"/>
        <scheme val="minor"/>
      </rPr>
      <t>(Denis &amp; Schiffermüller, 1775)</t>
    </r>
  </si>
  <si>
    <r>
      <t xml:space="preserve">Diarsia mendica </t>
    </r>
    <r>
      <rPr>
        <sz val="11"/>
        <color theme="1"/>
        <rFont val="Calibri"/>
        <family val="2"/>
        <scheme val="minor"/>
      </rPr>
      <t>(Fabricius, 1775)</t>
    </r>
  </si>
  <si>
    <r>
      <t xml:space="preserve">Diarsia rubi </t>
    </r>
    <r>
      <rPr>
        <sz val="11"/>
        <color theme="1"/>
        <rFont val="Calibri"/>
        <family val="2"/>
        <scheme val="minor"/>
      </rPr>
      <t>(Vieweg, 1790)</t>
    </r>
  </si>
  <si>
    <r>
      <t xml:space="preserve">Diasemia reticularis </t>
    </r>
    <r>
      <rPr>
        <sz val="11"/>
        <color theme="1"/>
        <rFont val="Calibri"/>
        <family val="2"/>
        <scheme val="minor"/>
      </rPr>
      <t>(Linnaeus, 1761)</t>
    </r>
  </si>
  <si>
    <r>
      <t xml:space="preserve">Diasemiopsis ramburialis </t>
    </r>
    <r>
      <rPr>
        <sz val="11"/>
        <color theme="1"/>
        <rFont val="Calibri"/>
        <family val="2"/>
        <scheme val="minor"/>
      </rPr>
      <t>(Duponchel, 1834)</t>
    </r>
  </si>
  <si>
    <r>
      <t xml:space="preserve">Dicycla oo </t>
    </r>
    <r>
      <rPr>
        <sz val="11"/>
        <color theme="1"/>
        <rFont val="Calibri"/>
        <family val="2"/>
        <scheme val="minor"/>
      </rPr>
      <t>(Linnaeus, 1758)</t>
    </r>
  </si>
  <si>
    <r>
      <t xml:space="preserve">Diloba caeruleocephala </t>
    </r>
    <r>
      <rPr>
        <sz val="11"/>
        <color theme="1"/>
        <rFont val="Calibri"/>
        <family val="2"/>
        <scheme val="minor"/>
      </rPr>
      <t>(Linnaeus, 1758)</t>
    </r>
  </si>
  <si>
    <r>
      <t xml:space="preserve">Dioryctria abietella </t>
    </r>
    <r>
      <rPr>
        <sz val="11"/>
        <color theme="1"/>
        <rFont val="Calibri"/>
        <family val="2"/>
        <scheme val="minor"/>
      </rPr>
      <t>(Denis &amp; Schiffermüller, 1775)</t>
    </r>
  </si>
  <si>
    <r>
      <t xml:space="preserve">Dioryctria simplicella </t>
    </r>
    <r>
      <rPr>
        <sz val="11"/>
        <color theme="1"/>
        <rFont val="Calibri"/>
        <family val="2"/>
        <scheme val="minor"/>
      </rPr>
      <t>Heinemann, 1863</t>
    </r>
  </si>
  <si>
    <r>
      <t xml:space="preserve">Dioryctria sylvestrella </t>
    </r>
    <r>
      <rPr>
        <sz val="11"/>
        <color theme="1"/>
        <rFont val="Calibri"/>
        <family val="2"/>
        <scheme val="minor"/>
      </rPr>
      <t>(Ratzeburg, 1840)</t>
    </r>
  </si>
  <si>
    <r>
      <t xml:space="preserve">Diplopseustis perieresalis </t>
    </r>
    <r>
      <rPr>
        <sz val="11"/>
        <color theme="1"/>
        <rFont val="Calibri"/>
        <family val="2"/>
        <scheme val="minor"/>
      </rPr>
      <t>(Walker, 1859)</t>
    </r>
  </si>
  <si>
    <r>
      <t xml:space="preserve">Dolicharthria punctalis </t>
    </r>
    <r>
      <rPr>
        <sz val="11"/>
        <color theme="1"/>
        <rFont val="Calibri"/>
        <family val="2"/>
        <scheme val="minor"/>
      </rPr>
      <t>(Denis &amp; Schiffermüller, 1775)</t>
    </r>
  </si>
  <si>
    <r>
      <t xml:space="preserve">Donacaula forficella </t>
    </r>
    <r>
      <rPr>
        <sz val="11"/>
        <color theme="1"/>
        <rFont val="Calibri"/>
        <family val="2"/>
        <scheme val="minor"/>
      </rPr>
      <t>(Thunberg, 1794)</t>
    </r>
  </si>
  <si>
    <r>
      <t xml:space="preserve">Donacaula mucronella </t>
    </r>
    <r>
      <rPr>
        <sz val="11"/>
        <color theme="1"/>
        <rFont val="Calibri"/>
        <family val="2"/>
        <scheme val="minor"/>
      </rPr>
      <t>(Denis &amp; Schiffermüller, 1775)</t>
    </r>
  </si>
  <si>
    <r>
      <t xml:space="preserve">Drepana curvatula </t>
    </r>
    <r>
      <rPr>
        <sz val="11"/>
        <color theme="1"/>
        <rFont val="Calibri"/>
        <family val="2"/>
        <scheme val="minor"/>
      </rPr>
      <t>(Borkhausen, 1790)</t>
    </r>
  </si>
  <si>
    <r>
      <t xml:space="preserve">Drepana falcataria </t>
    </r>
    <r>
      <rPr>
        <sz val="11"/>
        <color theme="1"/>
        <rFont val="Calibri"/>
        <family val="2"/>
        <scheme val="minor"/>
      </rPr>
      <t>(Linnaeus, 1758)</t>
    </r>
  </si>
  <si>
    <r>
      <t xml:space="preserve">Drymonia dodonaea </t>
    </r>
    <r>
      <rPr>
        <sz val="11"/>
        <color theme="1"/>
        <rFont val="Calibri"/>
        <family val="2"/>
        <scheme val="minor"/>
      </rPr>
      <t>(Denis &amp; Schiffermüller, 1775)</t>
    </r>
  </si>
  <si>
    <r>
      <t xml:space="preserve">Drymonia obliterata </t>
    </r>
    <r>
      <rPr>
        <sz val="11"/>
        <color theme="1"/>
        <rFont val="Calibri"/>
        <family val="2"/>
        <scheme val="minor"/>
      </rPr>
      <t>(Esper, 1785)</t>
    </r>
  </si>
  <si>
    <r>
      <t xml:space="preserve">Drymonia querna </t>
    </r>
    <r>
      <rPr>
        <sz val="11"/>
        <color theme="1"/>
        <rFont val="Calibri"/>
        <family val="2"/>
        <scheme val="minor"/>
      </rPr>
      <t>(Denis &amp; Schiffermüller, 1775)</t>
    </r>
  </si>
  <si>
    <r>
      <t xml:space="preserve">Drymonia ruficornis </t>
    </r>
    <r>
      <rPr>
        <sz val="11"/>
        <color theme="1"/>
        <rFont val="Calibri"/>
        <family val="2"/>
        <scheme val="minor"/>
      </rPr>
      <t>(Hufnagel, 1766)</t>
    </r>
  </si>
  <si>
    <r>
      <t xml:space="preserve">Drymonia velitaris </t>
    </r>
    <r>
      <rPr>
        <sz val="11"/>
        <color theme="1"/>
        <rFont val="Calibri"/>
        <family val="2"/>
        <scheme val="minor"/>
      </rPr>
      <t>(Hufnagel, 1766)</t>
    </r>
  </si>
  <si>
    <r>
      <t xml:space="preserve">Dryobota labecula </t>
    </r>
    <r>
      <rPr>
        <sz val="11"/>
        <color theme="1"/>
        <rFont val="Calibri"/>
        <family val="2"/>
        <scheme val="minor"/>
      </rPr>
      <t>(Esper, 1788)</t>
    </r>
  </si>
  <si>
    <r>
      <t xml:space="preserve">Dryobotodes eremita </t>
    </r>
    <r>
      <rPr>
        <sz val="11"/>
        <color theme="1"/>
        <rFont val="Calibri"/>
        <family val="2"/>
        <scheme val="minor"/>
      </rPr>
      <t>(Fabricius, 1775)</t>
    </r>
  </si>
  <si>
    <r>
      <t xml:space="preserve">Dryobotodes roboris </t>
    </r>
    <r>
      <rPr>
        <sz val="11"/>
        <color theme="1"/>
        <rFont val="Calibri"/>
        <family val="2"/>
        <scheme val="minor"/>
      </rPr>
      <t>(Boisduval, 1828)</t>
    </r>
  </si>
  <si>
    <r>
      <t xml:space="preserve">Zophodia grossulariella </t>
    </r>
    <r>
      <rPr>
        <sz val="11"/>
        <color theme="1"/>
        <rFont val="Calibri"/>
        <family val="2"/>
        <scheme val="minor"/>
      </rPr>
      <t>(Hübner, 1809)</t>
    </r>
  </si>
  <si>
    <r>
      <t xml:space="preserve">Gomphocerippus biguttulus </t>
    </r>
    <r>
      <rPr>
        <sz val="11"/>
        <color rgb="FF000000"/>
        <rFont val="Calibri"/>
        <family val="2"/>
      </rPr>
      <t>(Linnaeus, 1758)</t>
    </r>
  </si>
  <si>
    <t>Aedia leucomelas</t>
  </si>
  <si>
    <t>Clair-obscur</t>
  </si>
  <si>
    <r>
      <t>Agrotis graslinii</t>
    </r>
    <r>
      <rPr>
        <sz val="11"/>
        <rFont val="Calibri"/>
        <family val="2"/>
        <scheme val="minor"/>
      </rPr>
      <t> Rambur, 1848</t>
    </r>
  </si>
  <si>
    <t>Caradrina gilva</t>
  </si>
  <si>
    <t>Caradrine cendrée</t>
  </si>
  <si>
    <t>Chamaesphecia nigrifrons</t>
  </si>
  <si>
    <t>Sésie du Millepertuis</t>
  </si>
  <si>
    <t>non renseigne</t>
  </si>
  <si>
    <t>Hoplodrina superstes</t>
  </si>
  <si>
    <t>Hoplodrina sperstes</t>
  </si>
  <si>
    <t>Leucania loreyi</t>
  </si>
  <si>
    <t>espèce des milieux chauds et secs</t>
  </si>
  <si>
    <t>espèce des prairies mésophiles</t>
  </si>
  <si>
    <t>espèce des zones humides</t>
  </si>
  <si>
    <t xml:space="preserve">espèce des landes </t>
  </si>
  <si>
    <t>espèce migratrice</t>
  </si>
  <si>
    <t>Espèce des prairies sèches</t>
  </si>
  <si>
    <t>Espèce des pelouses rases</t>
  </si>
  <si>
    <t>communauté écologique niveau 2</t>
  </si>
  <si>
    <t>espèce des prairies sèches</t>
  </si>
  <si>
    <t>espèce ubiquiste</t>
  </si>
  <si>
    <t>EX-MACRO</t>
  </si>
  <si>
    <t>EX-MICRO</t>
  </si>
  <si>
    <t>Hétérocères</t>
  </si>
  <si>
    <t>* pour les HETEROCERES : statut de rareté en 2023 issus de la liste nationale actualisée par ARTEMISIAE</t>
  </si>
  <si>
    <t>Pezotettix giornae (Rossi, 1794)</t>
  </si>
  <si>
    <t>Pezotettix giornae</t>
  </si>
  <si>
    <t>Criquet pansu</t>
  </si>
  <si>
    <t>Espèce des lisières et boisements</t>
  </si>
  <si>
    <r>
      <t xml:space="preserve">Alytes obstetricans </t>
    </r>
    <r>
      <rPr>
        <sz val="11"/>
        <color theme="1"/>
        <rFont val="Calibri"/>
        <family val="2"/>
        <scheme val="minor"/>
      </rPr>
      <t>(Laurenti, 1768)</t>
    </r>
  </si>
  <si>
    <r>
      <t xml:space="preserve">Bombina variegata </t>
    </r>
    <r>
      <rPr>
        <sz val="11"/>
        <color theme="1"/>
        <rFont val="Calibri"/>
        <family val="2"/>
        <scheme val="minor"/>
      </rPr>
      <t>(Linnaeus, 1758)</t>
    </r>
  </si>
  <si>
    <r>
      <t xml:space="preserve">Bufo bufo </t>
    </r>
    <r>
      <rPr>
        <sz val="11"/>
        <color theme="1"/>
        <rFont val="Calibri"/>
        <family val="2"/>
        <scheme val="minor"/>
      </rPr>
      <t>(Linnaeus, 1758)</t>
    </r>
  </si>
  <si>
    <r>
      <t xml:space="preserve">Bufo spinosus </t>
    </r>
    <r>
      <rPr>
        <sz val="11"/>
        <color theme="1"/>
        <rFont val="Calibri"/>
        <family val="2"/>
        <scheme val="minor"/>
      </rPr>
      <t>(Daudin, 1803)</t>
    </r>
  </si>
  <si>
    <r>
      <t xml:space="preserve">Epidalea calamita </t>
    </r>
    <r>
      <rPr>
        <sz val="11"/>
        <color theme="1"/>
        <rFont val="Calibri"/>
        <family val="2"/>
        <scheme val="minor"/>
      </rPr>
      <t>(Laurenti, 1768)</t>
    </r>
  </si>
  <si>
    <r>
      <t xml:space="preserve">Hyla arborea </t>
    </r>
    <r>
      <rPr>
        <sz val="11"/>
        <color theme="1"/>
        <rFont val="Calibri"/>
        <family val="2"/>
        <scheme val="minor"/>
      </rPr>
      <t>(Linnaeus, 1758)</t>
    </r>
  </si>
  <si>
    <r>
      <t xml:space="preserve">Ichthyosaura alpestris </t>
    </r>
    <r>
      <rPr>
        <sz val="11"/>
        <color theme="1"/>
        <rFont val="Calibri"/>
        <family val="2"/>
        <scheme val="minor"/>
      </rPr>
      <t>(Laurenti, 1768)</t>
    </r>
  </si>
  <si>
    <r>
      <t xml:space="preserve">Lissotriton helveticus </t>
    </r>
    <r>
      <rPr>
        <sz val="11"/>
        <color theme="1"/>
        <rFont val="Calibri"/>
        <family val="2"/>
        <scheme val="minor"/>
      </rPr>
      <t>(Razoumowsky, 1789)</t>
    </r>
  </si>
  <si>
    <r>
      <t xml:space="preserve">Lissotriton vulgaris </t>
    </r>
    <r>
      <rPr>
        <sz val="11"/>
        <color theme="1"/>
        <rFont val="Calibri"/>
        <family val="2"/>
        <scheme val="minor"/>
      </rPr>
      <t>(Linnaeus, 1758)</t>
    </r>
  </si>
  <si>
    <r>
      <t xml:space="preserve">Pelobates fuscus </t>
    </r>
    <r>
      <rPr>
        <sz val="11"/>
        <color theme="1"/>
        <rFont val="Calibri"/>
        <family val="2"/>
        <scheme val="minor"/>
      </rPr>
      <t>(Laurentin, 1768)</t>
    </r>
  </si>
  <si>
    <r>
      <t xml:space="preserve">Pelodytes punctatus </t>
    </r>
    <r>
      <rPr>
        <sz val="11"/>
        <color theme="1"/>
        <rFont val="Calibri"/>
        <family val="2"/>
        <scheme val="minor"/>
      </rPr>
      <t>(Daudin, 1803)</t>
    </r>
  </si>
  <si>
    <r>
      <t xml:space="preserve">Pelophylax kl. esculentus </t>
    </r>
    <r>
      <rPr>
        <sz val="11"/>
        <color theme="1"/>
        <rFont val="Calibri"/>
        <family val="2"/>
        <scheme val="minor"/>
      </rPr>
      <t>(Linnaeus, 1758)</t>
    </r>
  </si>
  <si>
    <r>
      <t xml:space="preserve">Pelophylax lessonae </t>
    </r>
    <r>
      <rPr>
        <sz val="11"/>
        <color theme="1"/>
        <rFont val="Calibri"/>
        <family val="2"/>
        <scheme val="minor"/>
      </rPr>
      <t>(Camerano, 1882)</t>
    </r>
  </si>
  <si>
    <r>
      <t xml:space="preserve">Pelophylax ridibundus </t>
    </r>
    <r>
      <rPr>
        <sz val="11"/>
        <color theme="1"/>
        <rFont val="Calibri"/>
        <family val="2"/>
        <scheme val="minor"/>
      </rPr>
      <t>(Pallas, 1771)</t>
    </r>
  </si>
  <si>
    <r>
      <t xml:space="preserve">Rana dalmatina </t>
    </r>
    <r>
      <rPr>
        <sz val="11"/>
        <color theme="1"/>
        <rFont val="Calibri"/>
        <family val="2"/>
        <scheme val="minor"/>
      </rPr>
      <t>(Fitzinger in Bonaparte, 1838)</t>
    </r>
  </si>
  <si>
    <r>
      <t xml:space="preserve">Rana temporaria </t>
    </r>
    <r>
      <rPr>
        <sz val="11"/>
        <color theme="1"/>
        <rFont val="Calibri"/>
        <family val="2"/>
        <scheme val="minor"/>
      </rPr>
      <t>(Linnaeus, 1758)</t>
    </r>
  </si>
  <si>
    <r>
      <t xml:space="preserve">Salamandra salamandra </t>
    </r>
    <r>
      <rPr>
        <sz val="11"/>
        <color theme="1"/>
        <rFont val="Calibri"/>
        <family val="2"/>
        <scheme val="minor"/>
      </rPr>
      <t>(Linnaeus, 1758)</t>
    </r>
  </si>
  <si>
    <r>
      <t xml:space="preserve">Triturus cristatus </t>
    </r>
    <r>
      <rPr>
        <sz val="11"/>
        <color theme="1"/>
        <rFont val="Calibri"/>
        <family val="2"/>
        <scheme val="minor"/>
      </rPr>
      <t>(Laurentin, 1768)</t>
    </r>
  </si>
  <si>
    <r>
      <t xml:space="preserve">Triturus marmoratus </t>
    </r>
    <r>
      <rPr>
        <sz val="11"/>
        <color theme="1"/>
        <rFont val="Calibri"/>
        <family val="2"/>
        <scheme val="minor"/>
      </rPr>
      <t>(Latreille, 1800)</t>
    </r>
  </si>
  <si>
    <r>
      <t xml:space="preserve">Adscita geryon </t>
    </r>
    <r>
      <rPr>
        <sz val="11"/>
        <color theme="1"/>
        <rFont val="Calibri"/>
        <family val="2"/>
        <scheme val="minor"/>
      </rPr>
      <t>(Hübner, 1813)</t>
    </r>
  </si>
  <si>
    <r>
      <t xml:space="preserve">Adscita statices </t>
    </r>
    <r>
      <rPr>
        <sz val="11"/>
        <color theme="1"/>
        <rFont val="Calibri"/>
        <family val="2"/>
        <scheme val="minor"/>
      </rPr>
      <t>(Linnaeus, 1758)</t>
    </r>
  </si>
  <si>
    <r>
      <t xml:space="preserve">Zygaena carniolica </t>
    </r>
    <r>
      <rPr>
        <sz val="11"/>
        <color theme="1"/>
        <rFont val="Calibri"/>
        <family val="2"/>
        <scheme val="minor"/>
      </rPr>
      <t>(Scopoli, 1763)</t>
    </r>
  </si>
  <si>
    <r>
      <t xml:space="preserve">Zygaena ephialtes </t>
    </r>
    <r>
      <rPr>
        <sz val="11"/>
        <color theme="1"/>
        <rFont val="Calibri"/>
        <family val="2"/>
        <scheme val="minor"/>
      </rPr>
      <t>(Linnaeus, 1767)</t>
    </r>
  </si>
  <si>
    <r>
      <t xml:space="preserve">Zygaena fausta </t>
    </r>
    <r>
      <rPr>
        <sz val="11"/>
        <color theme="1"/>
        <rFont val="Calibri"/>
        <family val="2"/>
        <scheme val="minor"/>
      </rPr>
      <t>(Linnaeus, 1767)</t>
    </r>
  </si>
  <si>
    <r>
      <t xml:space="preserve">Zygaena filipendulae </t>
    </r>
    <r>
      <rPr>
        <sz val="11"/>
        <color theme="1"/>
        <rFont val="Calibri"/>
        <family val="2"/>
        <scheme val="minor"/>
      </rPr>
      <t>(Linnaeus, 1758)</t>
    </r>
  </si>
  <si>
    <r>
      <t xml:space="preserve">Zygaena loti </t>
    </r>
    <r>
      <rPr>
        <sz val="11"/>
        <color theme="1"/>
        <rFont val="Calibri"/>
        <family val="2"/>
        <scheme val="minor"/>
      </rPr>
      <t>(Denis &amp; Schiffermüller, 1775)</t>
    </r>
  </si>
  <si>
    <r>
      <t xml:space="preserve">Zygaena minos </t>
    </r>
    <r>
      <rPr>
        <sz val="11"/>
        <color theme="1"/>
        <rFont val="Calibri"/>
        <family val="2"/>
        <scheme val="minor"/>
      </rPr>
      <t>(Denis &amp; Schiffermüller, 1775)</t>
    </r>
  </si>
  <si>
    <r>
      <t xml:space="preserve">Zygaena transalpina </t>
    </r>
    <r>
      <rPr>
        <sz val="11"/>
        <color theme="1"/>
        <rFont val="Calibri"/>
        <family val="2"/>
        <scheme val="minor"/>
      </rPr>
      <t>(Esper, 1780)</t>
    </r>
  </si>
  <si>
    <r>
      <t xml:space="preserve">Zygaena trifolii </t>
    </r>
    <r>
      <rPr>
        <sz val="11"/>
        <color theme="1"/>
        <rFont val="Calibri"/>
        <family val="2"/>
        <scheme val="minor"/>
      </rPr>
      <t>(Esper, 1783)</t>
    </r>
  </si>
  <si>
    <r>
      <t xml:space="preserve">Zygaena viciae </t>
    </r>
    <r>
      <rPr>
        <sz val="11"/>
        <color theme="1"/>
        <rFont val="Calibri"/>
        <family val="2"/>
        <scheme val="minor"/>
      </rPr>
      <t>(Denis &amp; Schiffermüller, 1775)</t>
    </r>
  </si>
  <si>
    <r>
      <t xml:space="preserve">Barbastella barbastellus </t>
    </r>
    <r>
      <rPr>
        <sz val="11"/>
        <color theme="1"/>
        <rFont val="Calibri"/>
        <family val="2"/>
        <scheme val="minor"/>
      </rPr>
      <t>(Schreber, 1774)</t>
    </r>
  </si>
  <si>
    <r>
      <t xml:space="preserve">Eptesicus serotinus </t>
    </r>
    <r>
      <rPr>
        <sz val="11"/>
        <color theme="1"/>
        <rFont val="Calibri"/>
        <family val="2"/>
        <scheme val="minor"/>
      </rPr>
      <t>(Schreber, 1774)</t>
    </r>
  </si>
  <si>
    <r>
      <t xml:space="preserve">Myotis alcathoe </t>
    </r>
    <r>
      <rPr>
        <sz val="11"/>
        <color theme="1"/>
        <rFont val="Calibri"/>
        <family val="2"/>
        <scheme val="minor"/>
      </rPr>
      <t>Helversen &amp; Heller, 2001</t>
    </r>
  </si>
  <si>
    <r>
      <t xml:space="preserve">Myotis bechsteinii </t>
    </r>
    <r>
      <rPr>
        <sz val="11"/>
        <color theme="1"/>
        <rFont val="Calibri"/>
        <family val="2"/>
        <scheme val="minor"/>
      </rPr>
      <t>(Kuhl, 1817)</t>
    </r>
  </si>
  <si>
    <r>
      <t xml:space="preserve">Myotis brandtii </t>
    </r>
    <r>
      <rPr>
        <sz val="11"/>
        <color theme="1"/>
        <rFont val="Calibri"/>
        <family val="2"/>
        <scheme val="minor"/>
      </rPr>
      <t>(Eversmann, 1845)</t>
    </r>
  </si>
  <si>
    <r>
      <t xml:space="preserve">Myotis daubentonii </t>
    </r>
    <r>
      <rPr>
        <sz val="11"/>
        <color theme="1"/>
        <rFont val="Calibri"/>
        <family val="2"/>
        <scheme val="minor"/>
      </rPr>
      <t>(Kuhl, 1817)</t>
    </r>
  </si>
  <si>
    <r>
      <t xml:space="preserve">Myotis emarginatus </t>
    </r>
    <r>
      <rPr>
        <sz val="11"/>
        <color theme="1"/>
        <rFont val="Calibri"/>
        <family val="2"/>
        <scheme val="minor"/>
      </rPr>
      <t>(Geoffroy Saint-Hilaire, 1806)</t>
    </r>
  </si>
  <si>
    <r>
      <t xml:space="preserve">Myotis myotis </t>
    </r>
    <r>
      <rPr>
        <sz val="11"/>
        <color theme="1"/>
        <rFont val="Calibri"/>
        <family val="2"/>
        <scheme val="minor"/>
      </rPr>
      <t>(Borkhausen, 1797)</t>
    </r>
  </si>
  <si>
    <r>
      <t xml:space="preserve">Myotis mystacinus </t>
    </r>
    <r>
      <rPr>
        <sz val="11"/>
        <color theme="1"/>
        <rFont val="Calibri"/>
        <family val="2"/>
        <scheme val="minor"/>
      </rPr>
      <t>(Kuhl, 1817)</t>
    </r>
  </si>
  <si>
    <r>
      <t xml:space="preserve">Myotis nattereri </t>
    </r>
    <r>
      <rPr>
        <sz val="11"/>
        <color theme="1"/>
        <rFont val="Calibri"/>
        <family val="2"/>
        <scheme val="minor"/>
      </rPr>
      <t>(Kuhl, 1817)</t>
    </r>
  </si>
  <si>
    <r>
      <t xml:space="preserve">Nyctalus lasiopterus </t>
    </r>
    <r>
      <rPr>
        <sz val="11"/>
        <color theme="1"/>
        <rFont val="Calibri"/>
        <family val="2"/>
        <scheme val="minor"/>
      </rPr>
      <t>(Schreber, 1780)</t>
    </r>
  </si>
  <si>
    <r>
      <t xml:space="preserve">Nyctalus leisleri </t>
    </r>
    <r>
      <rPr>
        <sz val="11"/>
        <color theme="1"/>
        <rFont val="Calibri"/>
        <family val="2"/>
        <scheme val="minor"/>
      </rPr>
      <t>(Kuhl, 1817)</t>
    </r>
  </si>
  <si>
    <r>
      <t xml:space="preserve">Nyctalus noctula </t>
    </r>
    <r>
      <rPr>
        <sz val="11"/>
        <color theme="1"/>
        <rFont val="Calibri"/>
        <family val="2"/>
        <scheme val="minor"/>
      </rPr>
      <t>(Schreber, 1774)</t>
    </r>
  </si>
  <si>
    <r>
      <t xml:space="preserve">Pipistrellus kuhlii </t>
    </r>
    <r>
      <rPr>
        <sz val="11"/>
        <color theme="1"/>
        <rFont val="Calibri"/>
        <family val="2"/>
        <scheme val="minor"/>
      </rPr>
      <t>(Kuhl, 1817)</t>
    </r>
  </si>
  <si>
    <r>
      <t xml:space="preserve">Pipistrellus nathusii </t>
    </r>
    <r>
      <rPr>
        <sz val="11"/>
        <color theme="1"/>
        <rFont val="Calibri"/>
        <family val="2"/>
        <scheme val="minor"/>
      </rPr>
      <t>(Keyserling &amp; Blasius, 1839)</t>
    </r>
  </si>
  <si>
    <r>
      <t xml:space="preserve">Pipistrellus pipistrellus </t>
    </r>
    <r>
      <rPr>
        <sz val="11"/>
        <color theme="1"/>
        <rFont val="Calibri"/>
        <family val="2"/>
        <scheme val="minor"/>
      </rPr>
      <t>(Schreber, 1774)</t>
    </r>
  </si>
  <si>
    <r>
      <t xml:space="preserve">Pipistrellus pygmaeus </t>
    </r>
    <r>
      <rPr>
        <sz val="11"/>
        <color theme="1"/>
        <rFont val="Calibri"/>
        <family val="2"/>
        <scheme val="minor"/>
      </rPr>
      <t>(Leach, 1825)</t>
    </r>
  </si>
  <si>
    <r>
      <t xml:space="preserve">Plecotus auritus </t>
    </r>
    <r>
      <rPr>
        <sz val="11"/>
        <color theme="1"/>
        <rFont val="Calibri"/>
        <family val="2"/>
        <scheme val="minor"/>
      </rPr>
      <t>(Linnaeus, 1758)</t>
    </r>
  </si>
  <si>
    <r>
      <t xml:space="preserve">Plecotus austriacus </t>
    </r>
    <r>
      <rPr>
        <sz val="11"/>
        <color theme="1"/>
        <rFont val="Calibri"/>
        <family val="2"/>
        <scheme val="minor"/>
      </rPr>
      <t>(J.B. Fischer, 1829)</t>
    </r>
  </si>
  <si>
    <r>
      <t xml:space="preserve">Rhinolophus ferrumequinum </t>
    </r>
    <r>
      <rPr>
        <sz val="11"/>
        <color theme="1"/>
        <rFont val="Calibri"/>
        <family val="2"/>
        <scheme val="minor"/>
      </rPr>
      <t>(Schreber, 1774)</t>
    </r>
  </si>
  <si>
    <r>
      <t xml:space="preserve">Rhinolophus hipposideros </t>
    </r>
    <r>
      <rPr>
        <sz val="11"/>
        <color theme="1"/>
        <rFont val="Calibri"/>
        <family val="2"/>
        <scheme val="minor"/>
      </rPr>
      <t>(Bechstein, 1800)</t>
    </r>
  </si>
  <si>
    <r>
      <t xml:space="preserve">Vespertilio murinus </t>
    </r>
    <r>
      <rPr>
        <sz val="11"/>
        <color theme="1"/>
        <rFont val="Calibri"/>
        <family val="2"/>
        <scheme val="minor"/>
      </rPr>
      <t>Linnaeus, 1758</t>
    </r>
  </si>
  <si>
    <r>
      <t xml:space="preserve">Balaenoptera acutorostrata </t>
    </r>
    <r>
      <rPr>
        <sz val="11"/>
        <color theme="1"/>
        <rFont val="Calibri"/>
        <family val="2"/>
        <scheme val="minor"/>
      </rPr>
      <t>Lacépède, 1804</t>
    </r>
  </si>
  <si>
    <r>
      <t xml:space="preserve">Balaenoptera borealis </t>
    </r>
    <r>
      <rPr>
        <sz val="11"/>
        <color theme="1"/>
        <rFont val="Calibri"/>
        <family val="2"/>
        <scheme val="minor"/>
      </rPr>
      <t>Lesson, 1828</t>
    </r>
  </si>
  <si>
    <r>
      <t xml:space="preserve">Balaenoptera edeni </t>
    </r>
    <r>
      <rPr>
        <sz val="11"/>
        <color theme="1"/>
        <rFont val="Calibri"/>
        <family val="2"/>
        <scheme val="minor"/>
      </rPr>
      <t>Anderson, 1878</t>
    </r>
  </si>
  <si>
    <r>
      <t xml:space="preserve">Balaenoptera physalus </t>
    </r>
    <r>
      <rPr>
        <sz val="11"/>
        <color theme="1"/>
        <rFont val="Calibri"/>
        <family val="2"/>
        <scheme val="minor"/>
      </rPr>
      <t>(Linnaeus, 1758)</t>
    </r>
  </si>
  <si>
    <r>
      <t xml:space="preserve">Delphinus delphis </t>
    </r>
    <r>
      <rPr>
        <sz val="11"/>
        <color theme="1"/>
        <rFont val="Calibri"/>
        <family val="2"/>
        <scheme val="minor"/>
      </rPr>
      <t>Linnaeus, 1758</t>
    </r>
  </si>
  <si>
    <r>
      <t xml:space="preserve">Erignathus barbatus </t>
    </r>
    <r>
      <rPr>
        <sz val="11"/>
        <color theme="1"/>
        <rFont val="Calibri"/>
        <family val="2"/>
        <scheme val="minor"/>
      </rPr>
      <t>(Erxleben, 1777)</t>
    </r>
  </si>
  <si>
    <r>
      <t xml:space="preserve">Globicephala melas </t>
    </r>
    <r>
      <rPr>
        <sz val="11"/>
        <color theme="1"/>
        <rFont val="Calibri"/>
        <family val="2"/>
        <scheme val="minor"/>
      </rPr>
      <t>(Traill, 1809)</t>
    </r>
  </si>
  <si>
    <r>
      <t xml:space="preserve">Grampus griseus </t>
    </r>
    <r>
      <rPr>
        <sz val="11"/>
        <color theme="1"/>
        <rFont val="Calibri"/>
        <family val="2"/>
        <scheme val="minor"/>
      </rPr>
      <t>(G. Cuvier, 1812)</t>
    </r>
  </si>
  <si>
    <r>
      <t xml:space="preserve">Halichoerus grypus </t>
    </r>
    <r>
      <rPr>
        <sz val="11"/>
        <color theme="1"/>
        <rFont val="Calibri"/>
        <family val="2"/>
        <scheme val="minor"/>
      </rPr>
      <t>(Fabricius, 1791)</t>
    </r>
  </si>
  <si>
    <r>
      <t xml:space="preserve">Hyperoodon ampullatus </t>
    </r>
    <r>
      <rPr>
        <sz val="11"/>
        <color theme="1"/>
        <rFont val="Calibri"/>
        <family val="2"/>
        <scheme val="minor"/>
      </rPr>
      <t>(Forster, 1770)</t>
    </r>
  </si>
  <si>
    <r>
      <t xml:space="preserve">Lagenorhynchus albirostris </t>
    </r>
    <r>
      <rPr>
        <sz val="11"/>
        <color theme="1"/>
        <rFont val="Calibri"/>
        <family val="2"/>
        <scheme val="minor"/>
      </rPr>
      <t>(Gray, 1846)</t>
    </r>
  </si>
  <si>
    <r>
      <t xml:space="preserve">Leucopleurus acutus </t>
    </r>
    <r>
      <rPr>
        <sz val="11"/>
        <color theme="1"/>
        <rFont val="Calibri"/>
        <family val="2"/>
        <scheme val="minor"/>
      </rPr>
      <t>(J. E. Gray, 1828)</t>
    </r>
  </si>
  <si>
    <r>
      <t xml:space="preserve">Megaptera novaeangliae </t>
    </r>
    <r>
      <rPr>
        <sz val="11"/>
        <color theme="1"/>
        <rFont val="Calibri"/>
        <family val="2"/>
        <scheme val="minor"/>
      </rPr>
      <t>(Borowski, 1781)</t>
    </r>
  </si>
  <si>
    <r>
      <t xml:space="preserve">Mesoplodon bidens </t>
    </r>
    <r>
      <rPr>
        <sz val="11"/>
        <color theme="1"/>
        <rFont val="Calibri"/>
        <family val="2"/>
        <scheme val="minor"/>
      </rPr>
      <t>(Sowerby, 1804)</t>
    </r>
  </si>
  <si>
    <r>
      <t xml:space="preserve">Orcinus orca </t>
    </r>
    <r>
      <rPr>
        <sz val="11"/>
        <color theme="1"/>
        <rFont val="Calibri"/>
        <family val="2"/>
        <scheme val="minor"/>
      </rPr>
      <t>(Linnaeus, 1758)</t>
    </r>
  </si>
  <si>
    <r>
      <t xml:space="preserve">Pagophilus groenlandicus </t>
    </r>
    <r>
      <rPr>
        <sz val="11"/>
        <color theme="1"/>
        <rFont val="Calibri"/>
        <family val="2"/>
        <scheme val="minor"/>
      </rPr>
      <t>(Erxleben, 1777)</t>
    </r>
  </si>
  <si>
    <r>
      <t xml:space="preserve">Phoca vitulina </t>
    </r>
    <r>
      <rPr>
        <sz val="11"/>
        <color theme="1"/>
        <rFont val="Calibri"/>
        <family val="2"/>
        <scheme val="minor"/>
      </rPr>
      <t>Linnaeus, 1758</t>
    </r>
  </si>
  <si>
    <r>
      <t xml:space="preserve">Phocoena phocoena </t>
    </r>
    <r>
      <rPr>
        <sz val="11"/>
        <color theme="1"/>
        <rFont val="Calibri"/>
        <family val="2"/>
        <scheme val="minor"/>
      </rPr>
      <t>(Linnaeus, 1758)</t>
    </r>
  </si>
  <si>
    <r>
      <t xml:space="preserve">Physeter macrocephalus </t>
    </r>
    <r>
      <rPr>
        <sz val="11"/>
        <color theme="1"/>
        <rFont val="Calibri"/>
        <family val="2"/>
        <scheme val="minor"/>
      </rPr>
      <t>Linnaeus, 1758</t>
    </r>
  </si>
  <si>
    <r>
      <t xml:space="preserve">Pusa hispida </t>
    </r>
    <r>
      <rPr>
        <sz val="11"/>
        <color theme="1"/>
        <rFont val="Calibri"/>
        <family val="2"/>
        <scheme val="minor"/>
      </rPr>
      <t>Schreber, 1775</t>
    </r>
  </si>
  <si>
    <r>
      <t xml:space="preserve">Stenella coeruleoalba </t>
    </r>
    <r>
      <rPr>
        <sz val="11"/>
        <color theme="1"/>
        <rFont val="Calibri"/>
        <family val="2"/>
        <scheme val="minor"/>
      </rPr>
      <t>(Meyen, 1833)</t>
    </r>
  </si>
  <si>
    <r>
      <t xml:space="preserve">Tursiops truncatus </t>
    </r>
    <r>
      <rPr>
        <sz val="11"/>
        <color theme="1"/>
        <rFont val="Calibri"/>
        <family val="2"/>
        <scheme val="minor"/>
      </rPr>
      <t>(Montagu, 1821)</t>
    </r>
  </si>
  <si>
    <r>
      <t xml:space="preserve">Apodemus flavicollis </t>
    </r>
    <r>
      <rPr>
        <sz val="11"/>
        <color theme="1"/>
        <rFont val="Calibri"/>
        <family val="2"/>
        <scheme val="minor"/>
      </rPr>
      <t>(Melchior, 1834)</t>
    </r>
  </si>
  <si>
    <r>
      <t xml:space="preserve">Apodemus sylvaticus </t>
    </r>
    <r>
      <rPr>
        <sz val="11"/>
        <color theme="1"/>
        <rFont val="Calibri"/>
        <family val="2"/>
        <scheme val="minor"/>
      </rPr>
      <t>(Linnaeus, 1758)</t>
    </r>
  </si>
  <si>
    <r>
      <t xml:space="preserve">Arvicola terrestris amphibius </t>
    </r>
    <r>
      <rPr>
        <sz val="11"/>
        <color theme="1"/>
        <rFont val="Calibri"/>
        <family val="2"/>
        <scheme val="minor"/>
      </rPr>
      <t>(Linnaeus, 1758)</t>
    </r>
  </si>
  <si>
    <r>
      <t xml:space="preserve">Arvicola sapidus </t>
    </r>
    <r>
      <rPr>
        <sz val="11"/>
        <color theme="1"/>
        <rFont val="Calibri"/>
        <family val="2"/>
        <scheme val="minor"/>
      </rPr>
      <t>Miller, 1908</t>
    </r>
  </si>
  <si>
    <r>
      <t xml:space="preserve">Canis lupus </t>
    </r>
    <r>
      <rPr>
        <sz val="11"/>
        <color theme="1"/>
        <rFont val="Calibri"/>
        <family val="2"/>
        <scheme val="minor"/>
      </rPr>
      <t>Linnaeus, 1758</t>
    </r>
  </si>
  <si>
    <r>
      <t xml:space="preserve">Capreolus capreolus </t>
    </r>
    <r>
      <rPr>
        <sz val="11"/>
        <color theme="1"/>
        <rFont val="Calibri"/>
        <family val="2"/>
        <scheme val="minor"/>
      </rPr>
      <t>(Linnaeus, 1758)</t>
    </r>
  </si>
  <si>
    <r>
      <t xml:space="preserve">Castor fiber </t>
    </r>
    <r>
      <rPr>
        <sz val="11"/>
        <color theme="1"/>
        <rFont val="Calibri"/>
        <family val="2"/>
        <scheme val="minor"/>
      </rPr>
      <t>Linnaeus, 1758</t>
    </r>
  </si>
  <si>
    <r>
      <t xml:space="preserve">Cervus elaphus </t>
    </r>
    <r>
      <rPr>
        <sz val="11"/>
        <color theme="1"/>
        <rFont val="Calibri"/>
        <family val="2"/>
        <scheme val="minor"/>
      </rPr>
      <t>Linnaeus, 1758</t>
    </r>
  </si>
  <si>
    <r>
      <t xml:space="preserve">Cervus nippon </t>
    </r>
    <r>
      <rPr>
        <sz val="11"/>
        <color theme="1"/>
        <rFont val="Calibri"/>
        <family val="2"/>
        <scheme val="minor"/>
      </rPr>
      <t>Temminck, 1838</t>
    </r>
  </si>
  <si>
    <r>
      <t xml:space="preserve">Clethrionomys glareolus </t>
    </r>
    <r>
      <rPr>
        <sz val="11"/>
        <color theme="1"/>
        <rFont val="Calibri"/>
        <family val="2"/>
        <scheme val="minor"/>
      </rPr>
      <t>(Schreber, 1780)</t>
    </r>
  </si>
  <si>
    <r>
      <t xml:space="preserve">Crocidura leucodon </t>
    </r>
    <r>
      <rPr>
        <sz val="11"/>
        <color theme="1"/>
        <rFont val="Calibri"/>
        <family val="2"/>
        <scheme val="minor"/>
      </rPr>
      <t>(Hermann, 1780)</t>
    </r>
  </si>
  <si>
    <r>
      <t xml:space="preserve">Crocidura russula </t>
    </r>
    <r>
      <rPr>
        <sz val="11"/>
        <color theme="1"/>
        <rFont val="Calibri"/>
        <family val="2"/>
        <scheme val="minor"/>
      </rPr>
      <t>(Hermann, 1780)</t>
    </r>
  </si>
  <si>
    <r>
      <t xml:space="preserve">Crocidura suaveolens </t>
    </r>
    <r>
      <rPr>
        <sz val="11"/>
        <color theme="1"/>
        <rFont val="Calibri"/>
        <family val="2"/>
        <scheme val="minor"/>
      </rPr>
      <t>(Pallas, 1811)</t>
    </r>
  </si>
  <si>
    <r>
      <t xml:space="preserve">Dama dama </t>
    </r>
    <r>
      <rPr>
        <sz val="11"/>
        <color theme="1"/>
        <rFont val="Calibri"/>
        <family val="2"/>
        <scheme val="minor"/>
      </rPr>
      <t>(Linnaeus, 1758)</t>
    </r>
  </si>
  <si>
    <r>
      <t xml:space="preserve">Eliomys quercinus </t>
    </r>
    <r>
      <rPr>
        <sz val="11"/>
        <color theme="1"/>
        <rFont val="Calibri"/>
        <family val="2"/>
        <scheme val="minor"/>
      </rPr>
      <t>(Linnaeus, 1766)</t>
    </r>
  </si>
  <si>
    <r>
      <t xml:space="preserve">Erinaceus europaeus </t>
    </r>
    <r>
      <rPr>
        <sz val="11"/>
        <color theme="1"/>
        <rFont val="Calibri"/>
        <family val="2"/>
        <scheme val="minor"/>
      </rPr>
      <t>Linnaeus, 1758</t>
    </r>
  </si>
  <si>
    <r>
      <t xml:space="preserve">Felis silvestris </t>
    </r>
    <r>
      <rPr>
        <sz val="11"/>
        <color theme="1"/>
        <rFont val="Calibri"/>
        <family val="2"/>
        <scheme val="minor"/>
      </rPr>
      <t>Schreber, 1775</t>
    </r>
  </si>
  <si>
    <r>
      <t xml:space="preserve">Genetta genetta </t>
    </r>
    <r>
      <rPr>
        <sz val="11"/>
        <color theme="1"/>
        <rFont val="Calibri"/>
        <family val="2"/>
        <scheme val="minor"/>
      </rPr>
      <t>(Linnaeus, 1758)</t>
    </r>
  </si>
  <si>
    <r>
      <t xml:space="preserve">Glis glis </t>
    </r>
    <r>
      <rPr>
        <sz val="11"/>
        <color theme="1"/>
        <rFont val="Calibri"/>
        <family val="2"/>
        <scheme val="minor"/>
      </rPr>
      <t>(Linnaeus, 1766)</t>
    </r>
  </si>
  <si>
    <r>
      <t xml:space="preserve">Lepus europaeus </t>
    </r>
    <r>
      <rPr>
        <sz val="11"/>
        <color theme="1"/>
        <rFont val="Calibri"/>
        <family val="2"/>
        <scheme val="minor"/>
      </rPr>
      <t>Pallas, 1778</t>
    </r>
  </si>
  <si>
    <r>
      <t xml:space="preserve">Lutra lutra </t>
    </r>
    <r>
      <rPr>
        <sz val="11"/>
        <color theme="1"/>
        <rFont val="Calibri"/>
        <family val="2"/>
        <scheme val="minor"/>
      </rPr>
      <t>(Linnaeus, 1758)</t>
    </r>
  </si>
  <si>
    <r>
      <t xml:space="preserve">Martes foina </t>
    </r>
    <r>
      <rPr>
        <sz val="11"/>
        <color theme="1"/>
        <rFont val="Calibri"/>
        <family val="2"/>
        <scheme val="minor"/>
      </rPr>
      <t>(Erxleben, 1777)</t>
    </r>
  </si>
  <si>
    <r>
      <t xml:space="preserve">Martes martes </t>
    </r>
    <r>
      <rPr>
        <sz val="11"/>
        <color theme="1"/>
        <rFont val="Calibri"/>
        <family val="2"/>
        <scheme val="minor"/>
      </rPr>
      <t>(Linnaeus, 1758)</t>
    </r>
  </si>
  <si>
    <r>
      <t xml:space="preserve">Meles meles </t>
    </r>
    <r>
      <rPr>
        <sz val="11"/>
        <color theme="1"/>
        <rFont val="Calibri"/>
        <family val="2"/>
        <scheme val="minor"/>
      </rPr>
      <t>(Linnaeus, 1758)</t>
    </r>
  </si>
  <si>
    <r>
      <t xml:space="preserve">Micromys minutus </t>
    </r>
    <r>
      <rPr>
        <sz val="11"/>
        <color theme="1"/>
        <rFont val="Calibri"/>
        <family val="2"/>
        <scheme val="minor"/>
      </rPr>
      <t>(Pallas, 1771)</t>
    </r>
  </si>
  <si>
    <r>
      <t xml:space="preserve">Microtus agrestis </t>
    </r>
    <r>
      <rPr>
        <sz val="11"/>
        <color theme="1"/>
        <rFont val="Calibri"/>
        <family val="2"/>
        <scheme val="minor"/>
      </rPr>
      <t>(Linnaeus, 1761)</t>
    </r>
  </si>
  <si>
    <r>
      <t xml:space="preserve">Microtus arvalis </t>
    </r>
    <r>
      <rPr>
        <sz val="11"/>
        <color theme="1"/>
        <rFont val="Calibri"/>
        <family val="2"/>
        <scheme val="minor"/>
      </rPr>
      <t>(Pallas, 1778)</t>
    </r>
  </si>
  <si>
    <r>
      <t xml:space="preserve">Microtus subterraneus </t>
    </r>
    <r>
      <rPr>
        <sz val="11"/>
        <color theme="1"/>
        <rFont val="Calibri"/>
        <family val="2"/>
        <scheme val="minor"/>
      </rPr>
      <t>(de Sélys-Longchamps, 1836)</t>
    </r>
  </si>
  <si>
    <r>
      <t xml:space="preserve">Mus musculus </t>
    </r>
    <r>
      <rPr>
        <sz val="11"/>
        <color theme="1"/>
        <rFont val="Calibri"/>
        <family val="2"/>
        <scheme val="minor"/>
      </rPr>
      <t>Linnaeus, 1758</t>
    </r>
  </si>
  <si>
    <r>
      <t xml:space="preserve">Muscardinus avellanarius </t>
    </r>
    <r>
      <rPr>
        <sz val="11"/>
        <color theme="1"/>
        <rFont val="Calibri"/>
        <family val="2"/>
        <scheme val="minor"/>
      </rPr>
      <t>(Linnaeus, 1758)</t>
    </r>
  </si>
  <si>
    <r>
      <t xml:space="preserve">Mustela erminea </t>
    </r>
    <r>
      <rPr>
        <sz val="11"/>
        <color theme="1"/>
        <rFont val="Calibri"/>
        <family val="2"/>
        <scheme val="minor"/>
      </rPr>
      <t>Linnaeus, 1758</t>
    </r>
  </si>
  <si>
    <r>
      <t xml:space="preserve">Mustela lutreola </t>
    </r>
    <r>
      <rPr>
        <sz val="11"/>
        <color theme="1"/>
        <rFont val="Calibri"/>
        <family val="2"/>
        <scheme val="minor"/>
      </rPr>
      <t>(Linnaeus, 1761)</t>
    </r>
  </si>
  <si>
    <r>
      <t xml:space="preserve">Mustela nivalis </t>
    </r>
    <r>
      <rPr>
        <sz val="11"/>
        <color theme="1"/>
        <rFont val="Calibri"/>
        <family val="2"/>
        <scheme val="minor"/>
      </rPr>
      <t>Linnaeus, 1766</t>
    </r>
  </si>
  <si>
    <r>
      <t xml:space="preserve">Mustela putorius </t>
    </r>
    <r>
      <rPr>
        <sz val="11"/>
        <color theme="1"/>
        <rFont val="Calibri"/>
        <family val="2"/>
        <scheme val="minor"/>
      </rPr>
      <t>Linnaeus, 1758</t>
    </r>
  </si>
  <si>
    <r>
      <t xml:space="preserve">Mustela vison </t>
    </r>
    <r>
      <rPr>
        <sz val="11"/>
        <color theme="1"/>
        <rFont val="Calibri"/>
        <family val="2"/>
        <scheme val="minor"/>
      </rPr>
      <t>Schreber, 1777</t>
    </r>
  </si>
  <si>
    <r>
      <t xml:space="preserve">Myocastor coypus </t>
    </r>
    <r>
      <rPr>
        <sz val="11"/>
        <color theme="1"/>
        <rFont val="Calibri"/>
        <family val="2"/>
        <scheme val="minor"/>
      </rPr>
      <t>(Molina, 1782)</t>
    </r>
  </si>
  <si>
    <r>
      <t xml:space="preserve">Neomys anomalus </t>
    </r>
    <r>
      <rPr>
        <sz val="11"/>
        <color theme="1"/>
        <rFont val="Calibri"/>
        <family val="2"/>
        <scheme val="minor"/>
      </rPr>
      <t>Cabrera, 1907</t>
    </r>
  </si>
  <si>
    <r>
      <t xml:space="preserve">Neomys fodiens </t>
    </r>
    <r>
      <rPr>
        <sz val="11"/>
        <color theme="1"/>
        <rFont val="Calibri"/>
        <family val="2"/>
        <scheme val="minor"/>
      </rPr>
      <t>(Pennant, 1771)</t>
    </r>
  </si>
  <si>
    <r>
      <t xml:space="preserve">Nyctereutes procyonoides </t>
    </r>
    <r>
      <rPr>
        <sz val="11"/>
        <color theme="1"/>
        <rFont val="Calibri"/>
        <family val="2"/>
        <scheme val="minor"/>
      </rPr>
      <t>(Gray, 1834)</t>
    </r>
  </si>
  <si>
    <r>
      <t xml:space="preserve">Ondatra zibethicus </t>
    </r>
    <r>
      <rPr>
        <sz val="11"/>
        <color theme="1"/>
        <rFont val="Calibri"/>
        <family val="2"/>
        <scheme val="minor"/>
      </rPr>
      <t>(Linnaeus, 1766)</t>
    </r>
  </si>
  <si>
    <r>
      <t xml:space="preserve">Oryctolagus cuniculus </t>
    </r>
    <r>
      <rPr>
        <sz val="11"/>
        <color theme="1"/>
        <rFont val="Calibri"/>
        <family val="2"/>
        <scheme val="minor"/>
      </rPr>
      <t>(Linnaeus, 1758)</t>
    </r>
  </si>
  <si>
    <r>
      <t xml:space="preserve">Procyon lotor </t>
    </r>
    <r>
      <rPr>
        <sz val="11"/>
        <color theme="1"/>
        <rFont val="Calibri"/>
        <family val="2"/>
        <scheme val="minor"/>
      </rPr>
      <t>(Linnaeus, 1758)</t>
    </r>
  </si>
  <si>
    <r>
      <t xml:space="preserve">Rattus norvegicus </t>
    </r>
    <r>
      <rPr>
        <sz val="11"/>
        <color theme="1"/>
        <rFont val="Calibri"/>
        <family val="2"/>
        <scheme val="minor"/>
      </rPr>
      <t>(Berkenhout, 1769)</t>
    </r>
  </si>
  <si>
    <r>
      <t xml:space="preserve">Rattus rattus </t>
    </r>
    <r>
      <rPr>
        <sz val="11"/>
        <color theme="1"/>
        <rFont val="Calibri"/>
        <family val="2"/>
        <scheme val="minor"/>
      </rPr>
      <t>(Linnaeus, 1758)</t>
    </r>
  </si>
  <si>
    <r>
      <t xml:space="preserve">Sciurus vulgaris </t>
    </r>
    <r>
      <rPr>
        <sz val="11"/>
        <color theme="1"/>
        <rFont val="Calibri"/>
        <family val="2"/>
        <scheme val="minor"/>
      </rPr>
      <t>Linnaeus, 1758</t>
    </r>
  </si>
  <si>
    <r>
      <t xml:space="preserve">Sorex coronatus </t>
    </r>
    <r>
      <rPr>
        <sz val="11"/>
        <color theme="1"/>
        <rFont val="Calibri"/>
        <family val="2"/>
        <scheme val="minor"/>
      </rPr>
      <t>Millet, 1828</t>
    </r>
  </si>
  <si>
    <r>
      <t xml:space="preserve">Sorex minutus </t>
    </r>
    <r>
      <rPr>
        <sz val="11"/>
        <color theme="1"/>
        <rFont val="Calibri"/>
        <family val="2"/>
        <scheme val="minor"/>
      </rPr>
      <t>Linnaeus, 1766</t>
    </r>
  </si>
  <si>
    <r>
      <t xml:space="preserve">Sus scrofa </t>
    </r>
    <r>
      <rPr>
        <sz val="11"/>
        <color theme="1"/>
        <rFont val="Calibri"/>
        <family val="2"/>
        <scheme val="minor"/>
      </rPr>
      <t>Linnaeus, 1758</t>
    </r>
  </si>
  <si>
    <r>
      <t xml:space="preserve">Talpa europaea </t>
    </r>
    <r>
      <rPr>
        <sz val="11"/>
        <color theme="1"/>
        <rFont val="Calibri"/>
        <family val="2"/>
        <scheme val="minor"/>
      </rPr>
      <t>Linnaeus, 1758</t>
    </r>
  </si>
  <si>
    <r>
      <t xml:space="preserve">Tamias sibiricus </t>
    </r>
    <r>
      <rPr>
        <sz val="11"/>
        <color theme="1"/>
        <rFont val="Calibri"/>
        <family val="2"/>
        <scheme val="minor"/>
      </rPr>
      <t>(Laxmann, 1769)</t>
    </r>
  </si>
  <si>
    <r>
      <t xml:space="preserve">Vulpes vulpes </t>
    </r>
    <r>
      <rPr>
        <sz val="11"/>
        <color theme="1"/>
        <rFont val="Calibri"/>
        <family val="2"/>
        <scheme val="minor"/>
      </rPr>
      <t>(Linnaeus, 1758)</t>
    </r>
  </si>
  <si>
    <r>
      <t xml:space="preserve">Aeshna affinis </t>
    </r>
    <r>
      <rPr>
        <sz val="11"/>
        <color theme="1"/>
        <rFont val="Calibri"/>
        <family val="2"/>
        <scheme val="minor"/>
      </rPr>
      <t>Vander Linden, 1820</t>
    </r>
  </si>
  <si>
    <r>
      <t xml:space="preserve">Aeshna cyanea </t>
    </r>
    <r>
      <rPr>
        <sz val="11"/>
        <color theme="1"/>
        <rFont val="Calibri"/>
        <family val="2"/>
        <scheme val="minor"/>
      </rPr>
      <t>(O.F. Müller, 1764)</t>
    </r>
  </si>
  <si>
    <r>
      <t xml:space="preserve">Aeshna grandis </t>
    </r>
    <r>
      <rPr>
        <sz val="11"/>
        <color theme="1"/>
        <rFont val="Calibri"/>
        <family val="2"/>
        <scheme val="minor"/>
      </rPr>
      <t>(Linnaeus, 1758)</t>
    </r>
  </si>
  <si>
    <r>
      <t xml:space="preserve">Aeshna isoceles </t>
    </r>
    <r>
      <rPr>
        <sz val="11"/>
        <color theme="1"/>
        <rFont val="Calibri"/>
        <family val="2"/>
        <scheme val="minor"/>
      </rPr>
      <t>(O.F. Müller, 1767)</t>
    </r>
  </si>
  <si>
    <r>
      <t xml:space="preserve">Aeshna mixta </t>
    </r>
    <r>
      <rPr>
        <sz val="11"/>
        <color theme="1"/>
        <rFont val="Calibri"/>
        <family val="2"/>
        <scheme val="minor"/>
      </rPr>
      <t>Latreille, 1805</t>
    </r>
  </si>
  <si>
    <r>
      <t xml:space="preserve">Anax imperator </t>
    </r>
    <r>
      <rPr>
        <sz val="11"/>
        <color theme="1"/>
        <rFont val="Calibri"/>
        <family val="2"/>
        <scheme val="minor"/>
      </rPr>
      <t>Leach, 1815</t>
    </r>
  </si>
  <si>
    <r>
      <t xml:space="preserve">Anax parthenope </t>
    </r>
    <r>
      <rPr>
        <sz val="11"/>
        <color theme="1"/>
        <rFont val="Calibri"/>
        <family val="2"/>
        <scheme val="minor"/>
      </rPr>
      <t>(Selys, 1839)</t>
    </r>
  </si>
  <si>
    <r>
      <t xml:space="preserve">Boyeria irene </t>
    </r>
    <r>
      <rPr>
        <sz val="11"/>
        <color theme="1"/>
        <rFont val="Calibri"/>
        <family val="2"/>
        <scheme val="minor"/>
      </rPr>
      <t>(Boyer de Fonscolombe, 1838)</t>
    </r>
  </si>
  <si>
    <r>
      <t xml:space="preserve">Brachytron pratense </t>
    </r>
    <r>
      <rPr>
        <sz val="11"/>
        <color theme="1"/>
        <rFont val="Calibri"/>
        <family val="2"/>
        <scheme val="minor"/>
      </rPr>
      <t>(O.F. Müller, 1764)</t>
    </r>
  </si>
  <si>
    <r>
      <t xml:space="preserve">Calopteryx splendens </t>
    </r>
    <r>
      <rPr>
        <sz val="11"/>
        <color theme="1"/>
        <rFont val="Calibri"/>
        <family val="2"/>
        <scheme val="minor"/>
      </rPr>
      <t>(Harris, 1780)</t>
    </r>
  </si>
  <si>
    <r>
      <t xml:space="preserve">Calopteryx virgo </t>
    </r>
    <r>
      <rPr>
        <sz val="11"/>
        <color theme="1"/>
        <rFont val="Calibri"/>
        <family val="2"/>
        <scheme val="minor"/>
      </rPr>
      <t>(Linnaeus, 1758)</t>
    </r>
  </si>
  <si>
    <r>
      <t xml:space="preserve">Ceriagrion tenellum </t>
    </r>
    <r>
      <rPr>
        <sz val="11"/>
        <color theme="1"/>
        <rFont val="Calibri"/>
        <family val="2"/>
        <scheme val="minor"/>
      </rPr>
      <t>(Villers, 1789)</t>
    </r>
  </si>
  <si>
    <r>
      <t xml:space="preserve">Chalcolestes viridis </t>
    </r>
    <r>
      <rPr>
        <sz val="11"/>
        <color theme="1"/>
        <rFont val="Calibri"/>
        <family val="2"/>
        <scheme val="minor"/>
      </rPr>
      <t>(Vander Linden, 1825)</t>
    </r>
  </si>
  <si>
    <r>
      <t xml:space="preserve">Coenagrion mercuriale </t>
    </r>
    <r>
      <rPr>
        <sz val="11"/>
        <color theme="1"/>
        <rFont val="Calibri"/>
        <family val="2"/>
        <scheme val="minor"/>
      </rPr>
      <t>(Charpentier, 1840)</t>
    </r>
  </si>
  <si>
    <r>
      <t xml:space="preserve">Coenagrion puella </t>
    </r>
    <r>
      <rPr>
        <sz val="11"/>
        <color theme="1"/>
        <rFont val="Calibri"/>
        <family val="2"/>
        <scheme val="minor"/>
      </rPr>
      <t>(Linnaeus, 1758)</t>
    </r>
  </si>
  <si>
    <r>
      <t xml:space="preserve">Coenagrion pulchellum </t>
    </r>
    <r>
      <rPr>
        <sz val="11"/>
        <color theme="1"/>
        <rFont val="Calibri"/>
        <family val="2"/>
        <scheme val="minor"/>
      </rPr>
      <t>(Vander Linden, 1825)</t>
    </r>
  </si>
  <si>
    <r>
      <t xml:space="preserve">Coenagrion scitulum </t>
    </r>
    <r>
      <rPr>
        <sz val="11"/>
        <color theme="1"/>
        <rFont val="Calibri"/>
        <family val="2"/>
        <scheme val="minor"/>
      </rPr>
      <t>(Rambur, 1842)</t>
    </r>
  </si>
  <si>
    <r>
      <t xml:space="preserve">Cordulegaster boltonii </t>
    </r>
    <r>
      <rPr>
        <sz val="11"/>
        <color theme="1"/>
        <rFont val="Calibri"/>
        <family val="2"/>
        <scheme val="minor"/>
      </rPr>
      <t>(Donovan, 1807)</t>
    </r>
  </si>
  <si>
    <r>
      <t xml:space="preserve">Cordulia aenea </t>
    </r>
    <r>
      <rPr>
        <sz val="11"/>
        <color theme="1"/>
        <rFont val="Calibri"/>
        <family val="2"/>
        <scheme val="minor"/>
      </rPr>
      <t>(Linnaeus, 1758)</t>
    </r>
  </si>
  <si>
    <r>
      <t xml:space="preserve">Crocothemis erythraea </t>
    </r>
    <r>
      <rPr>
        <sz val="11"/>
        <color theme="1"/>
        <rFont val="Calibri"/>
        <family val="2"/>
        <scheme val="minor"/>
      </rPr>
      <t>(Brullé, 1832)</t>
    </r>
  </si>
  <si>
    <r>
      <t xml:space="preserve">Enallagma cyathigerum </t>
    </r>
    <r>
      <rPr>
        <sz val="11"/>
        <color theme="1"/>
        <rFont val="Calibri"/>
        <family val="2"/>
        <scheme val="minor"/>
      </rPr>
      <t>(Charpentier, 1840)</t>
    </r>
  </si>
  <si>
    <r>
      <t xml:space="preserve">Erythromma lindenii </t>
    </r>
    <r>
      <rPr>
        <sz val="11"/>
        <color theme="1"/>
        <rFont val="Calibri"/>
        <family val="2"/>
        <scheme val="minor"/>
      </rPr>
      <t>(Selys, 1840)</t>
    </r>
  </si>
  <si>
    <r>
      <t xml:space="preserve">Erythromma najas </t>
    </r>
    <r>
      <rPr>
        <sz val="11"/>
        <color theme="1"/>
        <rFont val="Calibri"/>
        <family val="2"/>
        <scheme val="minor"/>
      </rPr>
      <t>(Hansemann, 1823)</t>
    </r>
  </si>
  <si>
    <r>
      <t xml:space="preserve">Erythromma viridulum </t>
    </r>
    <r>
      <rPr>
        <sz val="11"/>
        <color theme="1"/>
        <rFont val="Calibri"/>
        <family val="2"/>
        <scheme val="minor"/>
      </rPr>
      <t>(Charpentier, 1840)</t>
    </r>
  </si>
  <si>
    <r>
      <t xml:space="preserve">Gomphus pulchellus </t>
    </r>
    <r>
      <rPr>
        <sz val="11"/>
        <color theme="1"/>
        <rFont val="Calibri"/>
        <family val="2"/>
        <scheme val="minor"/>
      </rPr>
      <t>Selys, 1840</t>
    </r>
  </si>
  <si>
    <r>
      <t xml:space="preserve">Gomphus simillimus </t>
    </r>
    <r>
      <rPr>
        <sz val="11"/>
        <color theme="1"/>
        <rFont val="Calibri"/>
        <family val="2"/>
        <scheme val="minor"/>
      </rPr>
      <t>Selys, 1840</t>
    </r>
  </si>
  <si>
    <r>
      <t xml:space="preserve">Gomphus vulgatissimus </t>
    </r>
    <r>
      <rPr>
        <sz val="11"/>
        <color theme="1"/>
        <rFont val="Calibri"/>
        <family val="2"/>
        <scheme val="minor"/>
      </rPr>
      <t>(Linnaeus, 1758)</t>
    </r>
  </si>
  <si>
    <r>
      <t xml:space="preserve">Hemianax ephippiger </t>
    </r>
    <r>
      <rPr>
        <sz val="11"/>
        <color theme="1"/>
        <rFont val="Calibri"/>
        <family val="2"/>
        <scheme val="minor"/>
      </rPr>
      <t>(Burmeister, 1839)</t>
    </r>
  </si>
  <si>
    <r>
      <t xml:space="preserve">Ischnura elegans </t>
    </r>
    <r>
      <rPr>
        <sz val="11"/>
        <color theme="1"/>
        <rFont val="Calibri"/>
        <family val="2"/>
        <scheme val="minor"/>
      </rPr>
      <t>(Vander Linden, 1820)</t>
    </r>
  </si>
  <si>
    <r>
      <t xml:space="preserve">Ischnura pumilio </t>
    </r>
    <r>
      <rPr>
        <sz val="11"/>
        <color theme="1"/>
        <rFont val="Calibri"/>
        <family val="2"/>
        <scheme val="minor"/>
      </rPr>
      <t>(Charpentier, 1825)</t>
    </r>
  </si>
  <si>
    <r>
      <t xml:space="preserve">Lestes barbarus </t>
    </r>
    <r>
      <rPr>
        <sz val="11"/>
        <color theme="1"/>
        <rFont val="Calibri"/>
        <family val="2"/>
        <scheme val="minor"/>
      </rPr>
      <t>(Fabricius, 1798)</t>
    </r>
  </si>
  <si>
    <r>
      <t xml:space="preserve">Lestes dryas </t>
    </r>
    <r>
      <rPr>
        <sz val="11"/>
        <color theme="1"/>
        <rFont val="Calibri"/>
        <family val="2"/>
        <scheme val="minor"/>
      </rPr>
      <t>Kirby, 1890</t>
    </r>
  </si>
  <si>
    <r>
      <t xml:space="preserve">Lestes sponsa </t>
    </r>
    <r>
      <rPr>
        <sz val="11"/>
        <color theme="1"/>
        <rFont val="Calibri"/>
        <family val="2"/>
        <scheme val="minor"/>
      </rPr>
      <t>(Hansemann, 1823)</t>
    </r>
  </si>
  <si>
    <r>
      <t xml:space="preserve">Lestes virens </t>
    </r>
    <r>
      <rPr>
        <sz val="11"/>
        <color theme="1"/>
        <rFont val="Calibri"/>
        <family val="2"/>
        <scheme val="minor"/>
      </rPr>
      <t>(Charpentier, 1825)</t>
    </r>
  </si>
  <si>
    <r>
      <t xml:space="preserve">Leucorrhinia pectoralis </t>
    </r>
    <r>
      <rPr>
        <sz val="11"/>
        <color theme="1"/>
        <rFont val="Calibri"/>
        <family val="2"/>
        <scheme val="minor"/>
      </rPr>
      <t>(Charpentier, 1825)</t>
    </r>
  </si>
  <si>
    <r>
      <t xml:space="preserve">Libellula depressa </t>
    </r>
    <r>
      <rPr>
        <sz val="11"/>
        <color theme="1"/>
        <rFont val="Calibri"/>
        <family val="2"/>
        <scheme val="minor"/>
      </rPr>
      <t>Linnaeus, 1758</t>
    </r>
  </si>
  <si>
    <r>
      <t xml:space="preserve">Libellula fulva </t>
    </r>
    <r>
      <rPr>
        <sz val="11"/>
        <color theme="1"/>
        <rFont val="Calibri"/>
        <family val="2"/>
        <scheme val="minor"/>
      </rPr>
      <t>O.F. Müller, 1764</t>
    </r>
  </si>
  <si>
    <r>
      <t xml:space="preserve">Libellula quadrimaculata </t>
    </r>
    <r>
      <rPr>
        <sz val="11"/>
        <color theme="1"/>
        <rFont val="Calibri"/>
        <family val="2"/>
        <scheme val="minor"/>
      </rPr>
      <t>Linnaeus, 1758</t>
    </r>
  </si>
  <si>
    <r>
      <t xml:space="preserve">Onychogomphus forcipatus </t>
    </r>
    <r>
      <rPr>
        <sz val="11"/>
        <color theme="1"/>
        <rFont val="Calibri"/>
        <family val="2"/>
        <scheme val="minor"/>
      </rPr>
      <t>(Linnaeus, 1758)</t>
    </r>
  </si>
  <si>
    <r>
      <t xml:space="preserve">Onychogomphus uncatus </t>
    </r>
    <r>
      <rPr>
        <sz val="11"/>
        <color theme="1"/>
        <rFont val="Calibri"/>
        <family val="2"/>
        <scheme val="minor"/>
      </rPr>
      <t>(Charpentier, 1840)</t>
    </r>
  </si>
  <si>
    <r>
      <t xml:space="preserve">Orthetrum albistylum </t>
    </r>
    <r>
      <rPr>
        <sz val="11"/>
        <color theme="1"/>
        <rFont val="Calibri"/>
        <family val="2"/>
        <scheme val="minor"/>
      </rPr>
      <t>(Selys, 1848)</t>
    </r>
  </si>
  <si>
    <r>
      <t xml:space="preserve">Orthetrum brunneum </t>
    </r>
    <r>
      <rPr>
        <sz val="11"/>
        <color theme="1"/>
        <rFont val="Calibri"/>
        <family val="2"/>
        <scheme val="minor"/>
      </rPr>
      <t>(Boyer de Fonscolombe, 1837)</t>
    </r>
  </si>
  <si>
    <r>
      <t xml:space="preserve">Orthetrum cancellatum </t>
    </r>
    <r>
      <rPr>
        <sz val="11"/>
        <color theme="1"/>
        <rFont val="Calibri"/>
        <family val="2"/>
        <scheme val="minor"/>
      </rPr>
      <t>(Linnaeus, 1758)</t>
    </r>
  </si>
  <si>
    <r>
      <t xml:space="preserve">Orthetrum coerulescens </t>
    </r>
    <r>
      <rPr>
        <sz val="11"/>
        <color theme="1"/>
        <rFont val="Calibri"/>
        <family val="2"/>
        <scheme val="minor"/>
      </rPr>
      <t>(Fabricius, 1798)</t>
    </r>
  </si>
  <si>
    <r>
      <t xml:space="preserve">Oxygastra curtisii </t>
    </r>
    <r>
      <rPr>
        <sz val="11"/>
        <color theme="1"/>
        <rFont val="Calibri"/>
        <family val="2"/>
        <scheme val="minor"/>
      </rPr>
      <t>(Dale, 1834)</t>
    </r>
  </si>
  <si>
    <r>
      <t xml:space="preserve">Platycnemis acutipennis </t>
    </r>
    <r>
      <rPr>
        <sz val="11"/>
        <color theme="1"/>
        <rFont val="Calibri"/>
        <family val="2"/>
        <scheme val="minor"/>
      </rPr>
      <t>Selys, 1841</t>
    </r>
  </si>
  <si>
    <r>
      <t xml:space="preserve">Platycnemis pennipes </t>
    </r>
    <r>
      <rPr>
        <sz val="11"/>
        <color theme="1"/>
        <rFont val="Calibri"/>
        <family val="2"/>
        <scheme val="minor"/>
      </rPr>
      <t>(Pallas, 1771)</t>
    </r>
  </si>
  <si>
    <r>
      <t xml:space="preserve">Pyrrhosoma nymphula </t>
    </r>
    <r>
      <rPr>
        <sz val="11"/>
        <color theme="1"/>
        <rFont val="Calibri"/>
        <family val="2"/>
        <scheme val="minor"/>
      </rPr>
      <t>(Sulzer, 1776)</t>
    </r>
  </si>
  <si>
    <r>
      <t xml:space="preserve">Somatochlora flavomaculata </t>
    </r>
    <r>
      <rPr>
        <sz val="11"/>
        <color theme="1"/>
        <rFont val="Calibri"/>
        <family val="2"/>
        <scheme val="minor"/>
      </rPr>
      <t>(Vander Linden, 1825)</t>
    </r>
  </si>
  <si>
    <r>
      <t xml:space="preserve">Somatochlora metallica </t>
    </r>
    <r>
      <rPr>
        <sz val="11"/>
        <color theme="1"/>
        <rFont val="Calibri"/>
        <family val="2"/>
        <scheme val="minor"/>
      </rPr>
      <t>(Vander Linden, 1825)</t>
    </r>
  </si>
  <si>
    <r>
      <t xml:space="preserve">Sympecma fusca </t>
    </r>
    <r>
      <rPr>
        <sz val="11"/>
        <color theme="1"/>
        <rFont val="Calibri"/>
        <family val="2"/>
        <scheme val="minor"/>
      </rPr>
      <t>(Vander Linden, 1820)</t>
    </r>
  </si>
  <si>
    <r>
      <t xml:space="preserve">Sympetrum danae </t>
    </r>
    <r>
      <rPr>
        <sz val="11"/>
        <color theme="1"/>
        <rFont val="Calibri"/>
        <family val="2"/>
        <scheme val="minor"/>
      </rPr>
      <t>(Sulzer, 1776)</t>
    </r>
  </si>
  <si>
    <r>
      <t xml:space="preserve">Sympetrum flaveolum </t>
    </r>
    <r>
      <rPr>
        <sz val="11"/>
        <color theme="1"/>
        <rFont val="Calibri"/>
        <family val="2"/>
        <scheme val="minor"/>
      </rPr>
      <t>(Linnaeus, 1758)</t>
    </r>
  </si>
  <si>
    <r>
      <t xml:space="preserve">Sympetrum fonscolombii </t>
    </r>
    <r>
      <rPr>
        <sz val="11"/>
        <color theme="1"/>
        <rFont val="Calibri"/>
        <family val="2"/>
        <scheme val="minor"/>
      </rPr>
      <t>(Selys, 1840)</t>
    </r>
  </si>
  <si>
    <r>
      <t xml:space="preserve">Sympetrum meridionale </t>
    </r>
    <r>
      <rPr>
        <sz val="11"/>
        <color theme="1"/>
        <rFont val="Calibri"/>
        <family val="2"/>
        <scheme val="minor"/>
      </rPr>
      <t>(Selys, 1841)</t>
    </r>
  </si>
  <si>
    <r>
      <t xml:space="preserve">Sympetrum pedemontanum </t>
    </r>
    <r>
      <rPr>
        <sz val="11"/>
        <color theme="1"/>
        <rFont val="Calibri"/>
        <family val="2"/>
        <scheme val="minor"/>
      </rPr>
      <t>(O.F. Müller in Allioni, 1766)</t>
    </r>
  </si>
  <si>
    <r>
      <t xml:space="preserve">Sympetrum sanguineum </t>
    </r>
    <r>
      <rPr>
        <sz val="11"/>
        <color theme="1"/>
        <rFont val="Calibri"/>
        <family val="2"/>
        <scheme val="minor"/>
      </rPr>
      <t>(O.F. Müller, 1764)</t>
    </r>
  </si>
  <si>
    <r>
      <t xml:space="preserve">Sympetrum striolatum </t>
    </r>
    <r>
      <rPr>
        <sz val="11"/>
        <color theme="1"/>
        <rFont val="Calibri"/>
        <family val="2"/>
        <scheme val="minor"/>
      </rPr>
      <t>(Charpentier, 1840)</t>
    </r>
  </si>
  <si>
    <r>
      <t xml:space="preserve">Sympetrum vulgatum </t>
    </r>
    <r>
      <rPr>
        <sz val="11"/>
        <color theme="1"/>
        <rFont val="Calibri"/>
        <family val="2"/>
        <scheme val="minor"/>
      </rPr>
      <t>(Linnaeus, 1758)</t>
    </r>
  </si>
  <si>
    <r>
      <t xml:space="preserve">Acheta domesticus </t>
    </r>
    <r>
      <rPr>
        <sz val="11"/>
        <color theme="1"/>
        <rFont val="Calibri"/>
        <family val="2"/>
        <scheme val="minor"/>
      </rPr>
      <t>(Linnaeus, oui758)</t>
    </r>
  </si>
  <si>
    <r>
      <t xml:space="preserve">Acheta domesticus </t>
    </r>
    <r>
      <rPr>
        <sz val="11"/>
        <color theme="1"/>
        <rFont val="Calibri"/>
        <family val="2"/>
        <scheme val="minor"/>
      </rPr>
      <t>(Linnaeus, 1758)</t>
    </r>
  </si>
  <si>
    <r>
      <t xml:space="preserve">Aiolopus strepens </t>
    </r>
    <r>
      <rPr>
        <sz val="11"/>
        <color theme="1"/>
        <rFont val="Calibri"/>
        <family val="2"/>
        <scheme val="minor"/>
      </rPr>
      <t>(Latreille, 1804)</t>
    </r>
  </si>
  <si>
    <r>
      <t xml:space="preserve">Aiolopus thalassinus </t>
    </r>
    <r>
      <rPr>
        <sz val="11"/>
        <color theme="1"/>
        <rFont val="Calibri"/>
        <family val="2"/>
        <scheme val="minor"/>
      </rPr>
      <t>(Fabricius, 1781)</t>
    </r>
  </si>
  <si>
    <r>
      <t xml:space="preserve">Barbitistes serricauda </t>
    </r>
    <r>
      <rPr>
        <sz val="11"/>
        <color theme="1"/>
        <rFont val="Calibri"/>
        <family val="2"/>
        <scheme val="minor"/>
      </rPr>
      <t>(Fabricius, 1794)</t>
    </r>
  </si>
  <si>
    <r>
      <t xml:space="preserve">Bicolorana bicolor </t>
    </r>
    <r>
      <rPr>
        <sz val="11"/>
        <color theme="1"/>
        <rFont val="Calibri"/>
        <family val="2"/>
        <scheme val="minor"/>
      </rPr>
      <t>(Philippi, 1830)</t>
    </r>
  </si>
  <si>
    <r>
      <t xml:space="preserve">Calliptamus barbarus </t>
    </r>
    <r>
      <rPr>
        <sz val="11"/>
        <color theme="1"/>
        <rFont val="Calibri"/>
        <family val="2"/>
        <scheme val="minor"/>
      </rPr>
      <t>(O.G. Costa, 1836)</t>
    </r>
  </si>
  <si>
    <r>
      <t xml:space="preserve">Calliptamus italicus </t>
    </r>
    <r>
      <rPr>
        <sz val="11"/>
        <color theme="1"/>
        <rFont val="Calibri"/>
        <family val="2"/>
        <scheme val="minor"/>
      </rPr>
      <t>(Linnaeus, 1758)</t>
    </r>
  </si>
  <si>
    <r>
      <t xml:space="preserve">Chorthippus albomarginatus </t>
    </r>
    <r>
      <rPr>
        <sz val="11"/>
        <color theme="1"/>
        <rFont val="Calibri"/>
        <family val="2"/>
        <scheme val="minor"/>
      </rPr>
      <t>(De Geer, 1773)</t>
    </r>
  </si>
  <si>
    <r>
      <t xml:space="preserve">Chorthippus dorsatus </t>
    </r>
    <r>
      <rPr>
        <sz val="11"/>
        <color theme="1"/>
        <rFont val="Calibri"/>
        <family val="2"/>
        <scheme val="minor"/>
      </rPr>
      <t>(Zetterstedt, 1821)</t>
    </r>
  </si>
  <si>
    <r>
      <t xml:space="preserve">Chrysochraon dispar </t>
    </r>
    <r>
      <rPr>
        <sz val="11"/>
        <color theme="1"/>
        <rFont val="Calibri"/>
        <family val="2"/>
        <scheme val="minor"/>
      </rPr>
      <t>(Germar, 1834)</t>
    </r>
  </si>
  <si>
    <r>
      <t xml:space="preserve">Clonopsis gallica </t>
    </r>
    <r>
      <rPr>
        <sz val="11"/>
        <color theme="1"/>
        <rFont val="Calibri"/>
        <family val="2"/>
        <scheme val="minor"/>
      </rPr>
      <t>(Charpentier, 1825)</t>
    </r>
  </si>
  <si>
    <r>
      <t xml:space="preserve">Conocephalus dorsalis </t>
    </r>
    <r>
      <rPr>
        <sz val="11"/>
        <color theme="1"/>
        <rFont val="Calibri"/>
        <family val="2"/>
        <scheme val="minor"/>
      </rPr>
      <t>(Latreille, 1804)</t>
    </r>
  </si>
  <si>
    <r>
      <t xml:space="preserve">Conocephalus fuscus </t>
    </r>
    <r>
      <rPr>
        <sz val="11"/>
        <color theme="1"/>
        <rFont val="Calibri"/>
        <family val="2"/>
        <scheme val="minor"/>
      </rPr>
      <t>(Fabricius, 1793)</t>
    </r>
  </si>
  <si>
    <r>
      <t xml:space="preserve">Cyrtaspis scutata </t>
    </r>
    <r>
      <rPr>
        <sz val="11"/>
        <color theme="1"/>
        <rFont val="Calibri"/>
        <family val="2"/>
        <scheme val="minor"/>
      </rPr>
      <t>(Charpentier, 1825)</t>
    </r>
  </si>
  <si>
    <r>
      <t xml:space="preserve">Decticus verrucivorus </t>
    </r>
    <r>
      <rPr>
        <sz val="11"/>
        <color theme="1"/>
        <rFont val="Calibri"/>
        <family val="2"/>
        <scheme val="minor"/>
      </rPr>
      <t>(Linnaeus, 1758)</t>
    </r>
  </si>
  <si>
    <r>
      <t xml:space="preserve">Ephippiger diurnus </t>
    </r>
    <r>
      <rPr>
        <sz val="11"/>
        <color theme="1"/>
        <rFont val="Calibri"/>
        <family val="2"/>
        <scheme val="minor"/>
      </rPr>
      <t>Dufour, 1841</t>
    </r>
  </si>
  <si>
    <r>
      <t xml:space="preserve">Euchorthippus declivus </t>
    </r>
    <r>
      <rPr>
        <sz val="11"/>
        <color theme="1"/>
        <rFont val="Calibri"/>
        <family val="2"/>
        <scheme val="minor"/>
      </rPr>
      <t>(Brisout de Barneville, 1848)</t>
    </r>
  </si>
  <si>
    <r>
      <t xml:space="preserve">Euchorthippus elegantulus </t>
    </r>
    <r>
      <rPr>
        <sz val="11"/>
        <color theme="1"/>
        <rFont val="Calibri"/>
        <family val="2"/>
        <scheme val="minor"/>
      </rPr>
      <t>Zeuner, 1940</t>
    </r>
  </si>
  <si>
    <r>
      <t xml:space="preserve">Eumodicogryllus bordigalensis </t>
    </r>
    <r>
      <rPr>
        <sz val="11"/>
        <color theme="1"/>
        <rFont val="Calibri"/>
        <family val="2"/>
        <scheme val="minor"/>
      </rPr>
      <t>(Latreille, 1804)</t>
    </r>
  </si>
  <si>
    <r>
      <t xml:space="preserve">Gomphocerippus armoricanus </t>
    </r>
    <r>
      <rPr>
        <sz val="11"/>
        <color theme="1"/>
        <rFont val="Calibri"/>
        <family val="2"/>
        <scheme val="minor"/>
      </rPr>
      <t>Defaut, 2015</t>
    </r>
  </si>
  <si>
    <r>
      <t xml:space="preserve">Gomphocerippus biguttulus </t>
    </r>
    <r>
      <rPr>
        <sz val="11"/>
        <color theme="1"/>
        <rFont val="Calibri"/>
        <family val="2"/>
        <scheme val="minor"/>
      </rPr>
      <t>(Linnaeus, 1758)</t>
    </r>
  </si>
  <si>
    <r>
      <t xml:space="preserve">Gomphocerippus brunneus </t>
    </r>
    <r>
      <rPr>
        <sz val="11"/>
        <color theme="1"/>
        <rFont val="Calibri"/>
        <family val="2"/>
        <scheme val="minor"/>
      </rPr>
      <t>(Thunberg, 1815)</t>
    </r>
  </si>
  <si>
    <r>
      <t xml:space="preserve">Gomphocerippus mollis </t>
    </r>
    <r>
      <rPr>
        <sz val="11"/>
        <color theme="1"/>
        <rFont val="Calibri"/>
        <family val="2"/>
        <scheme val="minor"/>
      </rPr>
      <t>(Charpentier, 1825)</t>
    </r>
  </si>
  <si>
    <r>
      <t xml:space="preserve">Gomphocerippus rufus </t>
    </r>
    <r>
      <rPr>
        <sz val="11"/>
        <color theme="1"/>
        <rFont val="Calibri"/>
        <family val="2"/>
        <scheme val="minor"/>
      </rPr>
      <t>(Linnaeus, 1758)</t>
    </r>
  </si>
  <si>
    <r>
      <t xml:space="preserve">Gomphocerippus vagans </t>
    </r>
    <r>
      <rPr>
        <sz val="11"/>
        <color theme="1"/>
        <rFont val="Calibri"/>
        <family val="2"/>
        <scheme val="minor"/>
      </rPr>
      <t>(Eversmann, 1848)</t>
    </r>
  </si>
  <si>
    <r>
      <t xml:space="preserve">Gryllotalpa gryllotalpa </t>
    </r>
    <r>
      <rPr>
        <sz val="11"/>
        <color theme="1"/>
        <rFont val="Calibri"/>
        <family val="2"/>
        <scheme val="minor"/>
      </rPr>
      <t>(Linnaeus, 1758)</t>
    </r>
  </si>
  <si>
    <r>
      <t xml:space="preserve">Gryllus campestris </t>
    </r>
    <r>
      <rPr>
        <sz val="11"/>
        <color theme="1"/>
        <rFont val="Calibri"/>
        <family val="2"/>
        <scheme val="minor"/>
      </rPr>
      <t>Linnaeus, 1758</t>
    </r>
  </si>
  <si>
    <r>
      <t xml:space="preserve">Leptophyes punctatissima </t>
    </r>
    <r>
      <rPr>
        <sz val="11"/>
        <color theme="1"/>
        <rFont val="Calibri"/>
        <family val="2"/>
        <scheme val="minor"/>
      </rPr>
      <t>(Bosc, 1792)</t>
    </r>
  </si>
  <si>
    <r>
      <t xml:space="preserve">Locusta migratoria </t>
    </r>
    <r>
      <rPr>
        <sz val="11"/>
        <color theme="1"/>
        <rFont val="Calibri"/>
        <family val="2"/>
        <scheme val="minor"/>
      </rPr>
      <t>(Linnaeus, 1758)</t>
    </r>
  </si>
  <si>
    <r>
      <t xml:space="preserve">Mantis religiosa </t>
    </r>
    <r>
      <rPr>
        <sz val="11"/>
        <color theme="1"/>
        <rFont val="Calibri"/>
        <family val="2"/>
        <scheme val="minor"/>
      </rPr>
      <t>(Linnaeus, 1758)</t>
    </r>
  </si>
  <si>
    <r>
      <t xml:space="preserve">Meconema meridionale </t>
    </r>
    <r>
      <rPr>
        <sz val="11"/>
        <color theme="1"/>
        <rFont val="Calibri"/>
        <family val="2"/>
        <scheme val="minor"/>
      </rPr>
      <t>A. Costa, 1860</t>
    </r>
  </si>
  <si>
    <r>
      <t xml:space="preserve">Meconema thalassinum </t>
    </r>
    <r>
      <rPr>
        <sz val="11"/>
        <color theme="1"/>
        <rFont val="Calibri"/>
        <family val="2"/>
        <scheme val="minor"/>
      </rPr>
      <t>(De Geer, 1773)</t>
    </r>
  </si>
  <si>
    <r>
      <t xml:space="preserve">Mecostethus parapleurus </t>
    </r>
    <r>
      <rPr>
        <sz val="11"/>
        <color theme="1"/>
        <rFont val="Calibri"/>
        <family val="2"/>
        <scheme val="minor"/>
      </rPr>
      <t>(Hagenbach, 1822)</t>
    </r>
  </si>
  <si>
    <r>
      <t xml:space="preserve">Metrioptera brachyptera </t>
    </r>
    <r>
      <rPr>
        <sz val="11"/>
        <color theme="1"/>
        <rFont val="Calibri"/>
        <family val="2"/>
        <scheme val="minor"/>
      </rPr>
      <t>(Linnaeus, 1760)</t>
    </r>
  </si>
  <si>
    <r>
      <t xml:space="preserve">Metrioptera saussuriana </t>
    </r>
    <r>
      <rPr>
        <sz val="11"/>
        <color theme="1"/>
        <rFont val="Calibri"/>
        <family val="2"/>
        <scheme val="minor"/>
      </rPr>
      <t>(Frey-Gessner, 1872)</t>
    </r>
  </si>
  <si>
    <r>
      <t xml:space="preserve">Myrmeleotettix maculatus </t>
    </r>
    <r>
      <rPr>
        <sz val="11"/>
        <color theme="1"/>
        <rFont val="Calibri"/>
        <family val="2"/>
        <scheme val="minor"/>
      </rPr>
      <t>(Thunberg, 1815)</t>
    </r>
  </si>
  <si>
    <r>
      <t xml:space="preserve">Nemobius sylvestris </t>
    </r>
    <r>
      <rPr>
        <sz val="11"/>
        <color theme="1"/>
        <rFont val="Calibri"/>
        <family val="2"/>
        <scheme val="minor"/>
      </rPr>
      <t>(Bosc, 1792)</t>
    </r>
  </si>
  <si>
    <r>
      <t xml:space="preserve">Oecanthus pellucens </t>
    </r>
    <r>
      <rPr>
        <sz val="11"/>
        <color theme="1"/>
        <rFont val="Calibri"/>
        <family val="2"/>
        <scheme val="minor"/>
      </rPr>
      <t>(Scopoli, 1763)</t>
    </r>
  </si>
  <si>
    <r>
      <t xml:space="preserve">Oedipoda caerulescens </t>
    </r>
    <r>
      <rPr>
        <sz val="11"/>
        <color theme="1"/>
        <rFont val="Calibri"/>
        <family val="2"/>
        <scheme val="minor"/>
      </rPr>
      <t>(Linnaeus, 1758)</t>
    </r>
  </si>
  <si>
    <r>
      <t xml:space="preserve">Oedipoda germanica </t>
    </r>
    <r>
      <rPr>
        <sz val="11"/>
        <color theme="1"/>
        <rFont val="Calibri"/>
        <family val="2"/>
        <scheme val="minor"/>
      </rPr>
      <t>(Latreille, 1804)</t>
    </r>
  </si>
  <si>
    <r>
      <t xml:space="preserve">Omocestus haemorrhoidalis </t>
    </r>
    <r>
      <rPr>
        <sz val="11"/>
        <color theme="1"/>
        <rFont val="Calibri"/>
        <family val="2"/>
        <scheme val="minor"/>
      </rPr>
      <t>(Charpentier, 1825)</t>
    </r>
  </si>
  <si>
    <r>
      <t xml:space="preserve">Omocestus petraeus </t>
    </r>
    <r>
      <rPr>
        <sz val="11"/>
        <color theme="1"/>
        <rFont val="Calibri"/>
        <family val="2"/>
        <scheme val="minor"/>
      </rPr>
      <t>(Brisout de Barneville, 1856)</t>
    </r>
  </si>
  <si>
    <r>
      <t xml:space="preserve">Omocestus rufipes </t>
    </r>
    <r>
      <rPr>
        <sz val="11"/>
        <color theme="1"/>
        <rFont val="Calibri"/>
        <family val="2"/>
        <scheme val="minor"/>
      </rPr>
      <t>(Zetterstedt, 1821)</t>
    </r>
  </si>
  <si>
    <r>
      <t xml:space="preserve">Omocestus viridulus </t>
    </r>
    <r>
      <rPr>
        <sz val="11"/>
        <color theme="1"/>
        <rFont val="Calibri"/>
        <family val="2"/>
        <scheme val="minor"/>
      </rPr>
      <t>(Linnaeus, 1758)</t>
    </r>
  </si>
  <si>
    <r>
      <t xml:space="preserve">Phaneroptera falcata </t>
    </r>
    <r>
      <rPr>
        <sz val="11"/>
        <color theme="1"/>
        <rFont val="Calibri"/>
        <family val="2"/>
        <scheme val="minor"/>
      </rPr>
      <t>(Poda, 1761)</t>
    </r>
  </si>
  <si>
    <r>
      <t xml:space="preserve">Phaneroptera nana </t>
    </r>
    <r>
      <rPr>
        <sz val="11"/>
        <color theme="1"/>
        <rFont val="Calibri"/>
        <family val="2"/>
        <scheme val="minor"/>
      </rPr>
      <t>Fieber, 1853</t>
    </r>
  </si>
  <si>
    <r>
      <t xml:space="preserve">Pholidoptera griseoaptera </t>
    </r>
    <r>
      <rPr>
        <sz val="11"/>
        <color theme="1"/>
        <rFont val="Calibri"/>
        <family val="2"/>
        <scheme val="minor"/>
      </rPr>
      <t>(De Geer, 1773)</t>
    </r>
  </si>
  <si>
    <r>
      <t xml:space="preserve">Platycleis albopunctata </t>
    </r>
    <r>
      <rPr>
        <sz val="11"/>
        <color theme="1"/>
        <rFont val="Calibri"/>
        <family val="2"/>
        <scheme val="minor"/>
      </rPr>
      <t>(Goeze, 1778)</t>
    </r>
  </si>
  <si>
    <r>
      <t xml:space="preserve">Pseudochorthippus montanus </t>
    </r>
    <r>
      <rPr>
        <sz val="11"/>
        <color theme="1"/>
        <rFont val="Calibri"/>
        <family val="2"/>
        <scheme val="minor"/>
      </rPr>
      <t>(Charpentier, 1825)</t>
    </r>
  </si>
  <si>
    <r>
      <t xml:space="preserve">Pseudochorthippus parallelus </t>
    </r>
    <r>
      <rPr>
        <sz val="11"/>
        <color theme="1"/>
        <rFont val="Calibri"/>
        <family val="2"/>
        <scheme val="minor"/>
      </rPr>
      <t>(Zetterstedt, 1821)</t>
    </r>
  </si>
  <si>
    <r>
      <t xml:space="preserve">Pseudomogoplistes vicentae septentrionalis </t>
    </r>
    <r>
      <rPr>
        <sz val="11"/>
        <color theme="1"/>
        <rFont val="Calibri"/>
        <family val="2"/>
        <scheme val="minor"/>
      </rPr>
      <t>Morère &amp; Livory, 1999</t>
    </r>
  </si>
  <si>
    <r>
      <t xml:space="preserve">Psophus stridulus </t>
    </r>
    <r>
      <rPr>
        <sz val="11"/>
        <color theme="1"/>
        <rFont val="Calibri"/>
        <family val="2"/>
        <scheme val="minor"/>
      </rPr>
      <t>(Linnaeus, 1758)</t>
    </r>
  </si>
  <si>
    <r>
      <t xml:space="preserve">Pteronemobius heydenii </t>
    </r>
    <r>
      <rPr>
        <sz val="11"/>
        <color theme="1"/>
        <rFont val="Calibri"/>
        <family val="2"/>
        <scheme val="minor"/>
      </rPr>
      <t>(Fischer, 1853)</t>
    </r>
  </si>
  <si>
    <r>
      <t xml:space="preserve">Roeseliana roeselii </t>
    </r>
    <r>
      <rPr>
        <sz val="11"/>
        <color theme="1"/>
        <rFont val="Calibri"/>
        <family val="2"/>
        <scheme val="minor"/>
      </rPr>
      <t>(Hagenbach, 1822)</t>
    </r>
  </si>
  <si>
    <r>
      <t xml:space="preserve">Ruspolia nitidula </t>
    </r>
    <r>
      <rPr>
        <sz val="11"/>
        <color theme="1"/>
        <rFont val="Calibri"/>
        <family val="2"/>
        <scheme val="minor"/>
      </rPr>
      <t>(Scopoli, 1786)</t>
    </r>
  </si>
  <si>
    <r>
      <t xml:space="preserve">Sphingonotus caerulans </t>
    </r>
    <r>
      <rPr>
        <sz val="11"/>
        <color theme="1"/>
        <rFont val="Calibri"/>
        <family val="2"/>
        <scheme val="minor"/>
      </rPr>
      <t>(Linnaeus, 1767)</t>
    </r>
  </si>
  <si>
    <r>
      <t xml:space="preserve">Stenobothrus lineatus </t>
    </r>
    <r>
      <rPr>
        <sz val="11"/>
        <color theme="1"/>
        <rFont val="Calibri"/>
        <family val="2"/>
        <scheme val="minor"/>
      </rPr>
      <t>(Panzer, 1796)</t>
    </r>
  </si>
  <si>
    <r>
      <t xml:space="preserve">Stenobothrus nigromaculatus </t>
    </r>
    <r>
      <rPr>
        <sz val="11"/>
        <color theme="1"/>
        <rFont val="Calibri"/>
        <family val="2"/>
        <scheme val="minor"/>
      </rPr>
      <t>(Herrich-Schäffer, 1840)</t>
    </r>
  </si>
  <si>
    <r>
      <t xml:space="preserve">Stenobothrus stigmaticus </t>
    </r>
    <r>
      <rPr>
        <sz val="11"/>
        <color theme="1"/>
        <rFont val="Calibri"/>
        <family val="2"/>
        <scheme val="minor"/>
      </rPr>
      <t>(Rambur, 1838)</t>
    </r>
  </si>
  <si>
    <r>
      <t xml:space="preserve">Stethophyma grossum </t>
    </r>
    <r>
      <rPr>
        <sz val="11"/>
        <color theme="1"/>
        <rFont val="Calibri"/>
        <family val="2"/>
        <scheme val="minor"/>
      </rPr>
      <t>(Linnaeus, 1758)</t>
    </r>
  </si>
  <si>
    <r>
      <t xml:space="preserve">Tessellana tessellata </t>
    </r>
    <r>
      <rPr>
        <sz val="11"/>
        <color theme="1"/>
        <rFont val="Calibri"/>
        <family val="2"/>
        <scheme val="minor"/>
      </rPr>
      <t>(Charpentier, 1825)</t>
    </r>
  </si>
  <si>
    <r>
      <t xml:space="preserve">Tetrix bolivari </t>
    </r>
    <r>
      <rPr>
        <sz val="11"/>
        <color theme="1"/>
        <rFont val="Calibri"/>
        <family val="2"/>
        <scheme val="minor"/>
      </rPr>
      <t>Saulcy in Azam, 1901</t>
    </r>
  </si>
  <si>
    <r>
      <t xml:space="preserve">Tetrix ceperoi </t>
    </r>
    <r>
      <rPr>
        <sz val="11"/>
        <color theme="1"/>
        <rFont val="Calibri"/>
        <family val="2"/>
        <scheme val="minor"/>
      </rPr>
      <t>(Bolivar, 1887)</t>
    </r>
  </si>
  <si>
    <r>
      <t xml:space="preserve">Tetrix subulata </t>
    </r>
    <r>
      <rPr>
        <sz val="11"/>
        <color theme="1"/>
        <rFont val="Calibri"/>
        <family val="2"/>
        <scheme val="minor"/>
      </rPr>
      <t>(Linnaeus, 1758)</t>
    </r>
  </si>
  <si>
    <r>
      <t xml:space="preserve">Tetrix tenuicornis </t>
    </r>
    <r>
      <rPr>
        <sz val="11"/>
        <color theme="1"/>
        <rFont val="Calibri"/>
        <family val="2"/>
        <scheme val="minor"/>
      </rPr>
      <t>(Sahlberg, 1891)</t>
    </r>
  </si>
  <si>
    <r>
      <t xml:space="preserve">Tetrix undulata </t>
    </r>
    <r>
      <rPr>
        <sz val="11"/>
        <color theme="1"/>
        <rFont val="Calibri"/>
        <family val="2"/>
        <scheme val="minor"/>
      </rPr>
      <t>(Sowerby, 1806)</t>
    </r>
  </si>
  <si>
    <r>
      <t xml:space="preserve">Tettigonia viridissima </t>
    </r>
    <r>
      <rPr>
        <sz val="11"/>
        <color theme="1"/>
        <rFont val="Calibri"/>
        <family val="2"/>
        <scheme val="minor"/>
      </rPr>
      <t>(Linnaeus, 1758)</t>
    </r>
  </si>
  <si>
    <r>
      <t xml:space="preserve">Tylopsis lilifolia </t>
    </r>
    <r>
      <rPr>
        <sz val="11"/>
        <color theme="1"/>
        <rFont val="Calibri"/>
        <family val="2"/>
        <scheme val="minor"/>
      </rPr>
      <t>(Fabricius, 1793)</t>
    </r>
  </si>
  <si>
    <r>
      <t xml:space="preserve">Caretta caretta </t>
    </r>
    <r>
      <rPr>
        <sz val="11"/>
        <color theme="1"/>
        <rFont val="Calibri"/>
        <family val="2"/>
        <scheme val="minor"/>
      </rPr>
      <t>(Linaeus, 1758)</t>
    </r>
  </si>
  <si>
    <r>
      <t xml:space="preserve">Chelonia mydas </t>
    </r>
    <r>
      <rPr>
        <sz val="11"/>
        <color theme="1"/>
        <rFont val="Calibri"/>
        <family val="2"/>
        <scheme val="minor"/>
      </rPr>
      <t>(Linnaeus, 1758)</t>
    </r>
  </si>
  <si>
    <r>
      <t xml:space="preserve">Dermochelys coriacea </t>
    </r>
    <r>
      <rPr>
        <sz val="11"/>
        <color theme="1"/>
        <rFont val="Calibri"/>
        <family val="2"/>
        <scheme val="minor"/>
      </rPr>
      <t>(Vendalli, 1761)</t>
    </r>
  </si>
  <si>
    <r>
      <t xml:space="preserve">Eretmochelys imbricata </t>
    </r>
    <r>
      <rPr>
        <sz val="11"/>
        <color theme="1"/>
        <rFont val="Calibri"/>
        <family val="2"/>
        <scheme val="minor"/>
      </rPr>
      <t>(Linné 1766)</t>
    </r>
  </si>
  <si>
    <r>
      <t xml:space="preserve">Lepidochelys kempii </t>
    </r>
    <r>
      <rPr>
        <sz val="11"/>
        <color theme="1"/>
        <rFont val="Calibri"/>
        <family val="2"/>
        <scheme val="minor"/>
      </rPr>
      <t>(Linnaeus, 1758)</t>
    </r>
  </si>
  <si>
    <r>
      <t xml:space="preserve">Anguis fragilis </t>
    </r>
    <r>
      <rPr>
        <sz val="11"/>
        <color theme="1"/>
        <rFont val="Calibri"/>
        <family val="2"/>
        <scheme val="minor"/>
      </rPr>
      <t>Linné, 1758</t>
    </r>
  </si>
  <si>
    <r>
      <t xml:space="preserve">Coronella austriaca </t>
    </r>
    <r>
      <rPr>
        <sz val="11"/>
        <color theme="1"/>
        <rFont val="Calibri"/>
        <family val="2"/>
        <scheme val="minor"/>
      </rPr>
      <t>Laurenti, 1768</t>
    </r>
  </si>
  <si>
    <r>
      <t xml:space="preserve">Hierophis viridiflavus </t>
    </r>
    <r>
      <rPr>
        <sz val="11"/>
        <color theme="1"/>
        <rFont val="Calibri"/>
        <family val="2"/>
        <scheme val="minor"/>
      </rPr>
      <t>(Lacepède, 1789)</t>
    </r>
  </si>
  <si>
    <r>
      <t xml:space="preserve">Lacerta agilis </t>
    </r>
    <r>
      <rPr>
        <sz val="11"/>
        <color theme="1"/>
        <rFont val="Calibri"/>
        <family val="2"/>
        <scheme val="minor"/>
      </rPr>
      <t>Linné, 1758</t>
    </r>
  </si>
  <si>
    <r>
      <t xml:space="preserve">Lacerta bilineata </t>
    </r>
    <r>
      <rPr>
        <sz val="11"/>
        <color theme="1"/>
        <rFont val="Calibri"/>
        <family val="2"/>
        <scheme val="minor"/>
      </rPr>
      <t>Daudin, 1802</t>
    </r>
  </si>
  <si>
    <r>
      <t xml:space="preserve">Natrix helvetica </t>
    </r>
    <r>
      <rPr>
        <sz val="11"/>
        <color theme="1"/>
        <rFont val="Calibri"/>
        <family val="2"/>
        <scheme val="minor"/>
      </rPr>
      <t>(Lacepède, 1789)</t>
    </r>
  </si>
  <si>
    <r>
      <t xml:space="preserve">Podarcis muralis </t>
    </r>
    <r>
      <rPr>
        <sz val="11"/>
        <color theme="1"/>
        <rFont val="Calibri"/>
        <family val="2"/>
        <scheme val="minor"/>
      </rPr>
      <t>(Laurenti, 1768)</t>
    </r>
  </si>
  <si>
    <r>
      <t xml:space="preserve">Trachemys scripta </t>
    </r>
    <r>
      <rPr>
        <sz val="11"/>
        <color theme="1"/>
        <rFont val="Calibri"/>
        <family val="2"/>
        <scheme val="minor"/>
      </rPr>
      <t>(Thunberg in Schoepff, 1792)</t>
    </r>
  </si>
  <si>
    <r>
      <t xml:space="preserve">Vipera aspis </t>
    </r>
    <r>
      <rPr>
        <sz val="11"/>
        <color theme="1"/>
        <rFont val="Calibri"/>
        <family val="2"/>
        <scheme val="minor"/>
      </rPr>
      <t>(Linné, 1758)</t>
    </r>
  </si>
  <si>
    <r>
      <t xml:space="preserve">Vipera berus </t>
    </r>
    <r>
      <rPr>
        <sz val="11"/>
        <color theme="1"/>
        <rFont val="Calibri"/>
        <family val="2"/>
        <scheme val="minor"/>
      </rPr>
      <t>(Linné, 1758)</t>
    </r>
  </si>
  <si>
    <r>
      <t xml:space="preserve">Zamenis longissimus longissimus </t>
    </r>
    <r>
      <rPr>
        <sz val="11"/>
        <color theme="1"/>
        <rFont val="Calibri"/>
        <family val="2"/>
        <scheme val="minor"/>
      </rPr>
      <t>(Laurenti, 1768)</t>
    </r>
  </si>
  <si>
    <r>
      <t xml:space="preserve">Zootoca vivipara </t>
    </r>
    <r>
      <rPr>
        <sz val="11"/>
        <color theme="1"/>
        <rFont val="Calibri"/>
        <family val="2"/>
        <scheme val="minor"/>
      </rPr>
      <t>(Lichtenstein, 1823)</t>
    </r>
  </si>
  <si>
    <r>
      <t xml:space="preserve">Aglais io </t>
    </r>
    <r>
      <rPr>
        <sz val="11"/>
        <color theme="1"/>
        <rFont val="Calibri"/>
        <family val="2"/>
        <scheme val="minor"/>
      </rPr>
      <t>(Linnaeus, 1758)</t>
    </r>
  </si>
  <si>
    <r>
      <t xml:space="preserve">Aglais urticae </t>
    </r>
    <r>
      <rPr>
        <sz val="11"/>
        <color theme="1"/>
        <rFont val="Calibri"/>
        <family val="2"/>
        <scheme val="minor"/>
      </rPr>
      <t>(Linnaeus, 1758)</t>
    </r>
  </si>
  <si>
    <r>
      <t xml:space="preserve">Anthocharis cardamines </t>
    </r>
    <r>
      <rPr>
        <sz val="11"/>
        <color theme="1"/>
        <rFont val="Calibri"/>
        <family val="2"/>
        <scheme val="minor"/>
      </rPr>
      <t>(Linnaeus, 1758)</t>
    </r>
  </si>
  <si>
    <r>
      <t xml:space="preserve">Apatura ilia </t>
    </r>
    <r>
      <rPr>
        <sz val="11"/>
        <color theme="1"/>
        <rFont val="Calibri"/>
        <family val="2"/>
        <scheme val="minor"/>
      </rPr>
      <t>(Denis &amp; Schiffermüller, 1775)</t>
    </r>
  </si>
  <si>
    <r>
      <t xml:space="preserve">Apatura iris </t>
    </r>
    <r>
      <rPr>
        <sz val="11"/>
        <color theme="1"/>
        <rFont val="Calibri"/>
        <family val="2"/>
        <scheme val="minor"/>
      </rPr>
      <t>(Linnaeus, 1758)</t>
    </r>
  </si>
  <si>
    <r>
      <t xml:space="preserve">Aphantopus hyperantus </t>
    </r>
    <r>
      <rPr>
        <sz val="11"/>
        <color theme="1"/>
        <rFont val="Calibri"/>
        <family val="2"/>
        <scheme val="minor"/>
      </rPr>
      <t>(Linnaeus, 1758)</t>
    </r>
  </si>
  <si>
    <r>
      <t xml:space="preserve">Aporia crataegi </t>
    </r>
    <r>
      <rPr>
        <sz val="11"/>
        <color theme="1"/>
        <rFont val="Calibri"/>
        <family val="2"/>
        <scheme val="minor"/>
      </rPr>
      <t>(Linnaeus, 1758)</t>
    </r>
  </si>
  <si>
    <r>
      <t xml:space="preserve">Araschnia levana </t>
    </r>
    <r>
      <rPr>
        <sz val="11"/>
        <color theme="1"/>
        <rFont val="Calibri"/>
        <family val="2"/>
        <scheme val="minor"/>
      </rPr>
      <t>(Linnaeus, 1758)</t>
    </r>
  </si>
  <si>
    <r>
      <t xml:space="preserve">Arethusana arethusa </t>
    </r>
    <r>
      <rPr>
        <sz val="11"/>
        <color theme="1"/>
        <rFont val="Calibri"/>
        <family val="2"/>
        <scheme val="minor"/>
      </rPr>
      <t>(Denis &amp; Schiffermüller, 1775)</t>
    </r>
  </si>
  <si>
    <r>
      <t xml:space="preserve">Argynnis paphia </t>
    </r>
    <r>
      <rPr>
        <sz val="11"/>
        <color theme="1"/>
        <rFont val="Calibri"/>
        <family val="2"/>
        <scheme val="minor"/>
      </rPr>
      <t>(Linnaeus, 1758)</t>
    </r>
  </si>
  <si>
    <r>
      <t xml:space="preserve">Aricia agestis </t>
    </r>
    <r>
      <rPr>
        <sz val="11"/>
        <color theme="1"/>
        <rFont val="Calibri"/>
        <family val="2"/>
        <scheme val="minor"/>
      </rPr>
      <t>(Denis &amp; Schiffermüller, 1775)</t>
    </r>
  </si>
  <si>
    <r>
      <t xml:space="preserve">Boloria aquilonaris </t>
    </r>
    <r>
      <rPr>
        <sz val="11"/>
        <color theme="1"/>
        <rFont val="Calibri"/>
        <family val="2"/>
        <scheme val="minor"/>
      </rPr>
      <t>(Stichel, 1908)</t>
    </r>
  </si>
  <si>
    <r>
      <t xml:space="preserve">Boloria dia </t>
    </r>
    <r>
      <rPr>
        <sz val="11"/>
        <color theme="1"/>
        <rFont val="Calibri"/>
        <family val="2"/>
        <scheme val="minor"/>
      </rPr>
      <t>(Linnaeus, 1767)</t>
    </r>
  </si>
  <si>
    <r>
      <t xml:space="preserve">Boloria euphrosyne </t>
    </r>
    <r>
      <rPr>
        <sz val="11"/>
        <color theme="1"/>
        <rFont val="Calibri"/>
        <family val="2"/>
        <scheme val="minor"/>
      </rPr>
      <t>(Linnaeus, 1758)</t>
    </r>
  </si>
  <si>
    <r>
      <t xml:space="preserve">Boloria selene </t>
    </r>
    <r>
      <rPr>
        <sz val="11"/>
        <color theme="1"/>
        <rFont val="Calibri"/>
        <family val="2"/>
        <scheme val="minor"/>
      </rPr>
      <t>(Denis &amp; Schiffermüller, 1775)</t>
    </r>
  </si>
  <si>
    <r>
      <t xml:space="preserve">Brenthis daphne </t>
    </r>
    <r>
      <rPr>
        <sz val="11"/>
        <color theme="1"/>
        <rFont val="Calibri"/>
        <family val="2"/>
        <scheme val="minor"/>
      </rPr>
      <t>(Denis &amp; Schiffermüller, 1775)</t>
    </r>
  </si>
  <si>
    <r>
      <t xml:space="preserve">Brenthis ino </t>
    </r>
    <r>
      <rPr>
        <sz val="11"/>
        <color theme="1"/>
        <rFont val="Calibri"/>
        <family val="2"/>
        <scheme val="minor"/>
      </rPr>
      <t>(Rottemburg, 1775)</t>
    </r>
  </si>
  <si>
    <r>
      <t xml:space="preserve">Cacyreus marshalli </t>
    </r>
    <r>
      <rPr>
        <sz val="11"/>
        <color theme="1"/>
        <rFont val="Calibri"/>
        <family val="2"/>
        <scheme val="minor"/>
      </rPr>
      <t>Butler, 1898</t>
    </r>
  </si>
  <si>
    <r>
      <t xml:space="preserve">Callophrys rubi </t>
    </r>
    <r>
      <rPr>
        <sz val="11"/>
        <color theme="1"/>
        <rFont val="Calibri"/>
        <family val="2"/>
        <scheme val="minor"/>
      </rPr>
      <t>(Linnaeus, 1758)</t>
    </r>
  </si>
  <si>
    <r>
      <t xml:space="preserve">Carcharodus alceae </t>
    </r>
    <r>
      <rPr>
        <sz val="11"/>
        <color theme="1"/>
        <rFont val="Calibri"/>
        <family val="2"/>
        <scheme val="minor"/>
      </rPr>
      <t>(Esper, 1780)</t>
    </r>
  </si>
  <si>
    <r>
      <t xml:space="preserve">Carterocephalus palaemon </t>
    </r>
    <r>
      <rPr>
        <sz val="11"/>
        <color theme="1"/>
        <rFont val="Calibri"/>
        <family val="2"/>
        <scheme val="minor"/>
      </rPr>
      <t>(Pallas, 1771)</t>
    </r>
  </si>
  <si>
    <r>
      <t xml:space="preserve">Celastrina argiolus </t>
    </r>
    <r>
      <rPr>
        <sz val="11"/>
        <color theme="1"/>
        <rFont val="Calibri"/>
        <family val="2"/>
        <scheme val="minor"/>
      </rPr>
      <t>(Linnaeus, 1758)</t>
    </r>
  </si>
  <si>
    <r>
      <t xml:space="preserve">Chazara briseis </t>
    </r>
    <r>
      <rPr>
        <sz val="11"/>
        <color theme="1"/>
        <rFont val="Calibri"/>
        <family val="2"/>
        <scheme val="minor"/>
      </rPr>
      <t>(Linnaeus, 1764)</t>
    </r>
  </si>
  <si>
    <r>
      <t xml:space="preserve">Coenonympha arcania </t>
    </r>
    <r>
      <rPr>
        <sz val="11"/>
        <color theme="1"/>
        <rFont val="Calibri"/>
        <family val="2"/>
        <scheme val="minor"/>
      </rPr>
      <t>(Linnaeus, 1760)</t>
    </r>
  </si>
  <si>
    <r>
      <t xml:space="preserve">Coenonympha pamphilus </t>
    </r>
    <r>
      <rPr>
        <sz val="11"/>
        <color theme="1"/>
        <rFont val="Calibri"/>
        <family val="2"/>
        <scheme val="minor"/>
      </rPr>
      <t>(Linnaeus, 1758)</t>
    </r>
  </si>
  <si>
    <r>
      <t xml:space="preserve">Colias alfacariensis </t>
    </r>
    <r>
      <rPr>
        <sz val="11"/>
        <color theme="1"/>
        <rFont val="Calibri"/>
        <family val="2"/>
        <scheme val="minor"/>
      </rPr>
      <t>Ribbe, 1905</t>
    </r>
  </si>
  <si>
    <r>
      <t xml:space="preserve">Colias crocea </t>
    </r>
    <r>
      <rPr>
        <sz val="11"/>
        <color theme="1"/>
        <rFont val="Calibri"/>
        <family val="2"/>
        <scheme val="minor"/>
      </rPr>
      <t>(Geoffroy in Fourcroy, 1785)</t>
    </r>
  </si>
  <si>
    <r>
      <t xml:space="preserve">Colias hyale </t>
    </r>
    <r>
      <rPr>
        <sz val="11"/>
        <color theme="1"/>
        <rFont val="Calibri"/>
        <family val="2"/>
        <scheme val="minor"/>
      </rPr>
      <t>(Linnaeus, 1758)</t>
    </r>
  </si>
  <si>
    <r>
      <t xml:space="preserve">Cupido alcetas </t>
    </r>
    <r>
      <rPr>
        <sz val="11"/>
        <color theme="1"/>
        <rFont val="Calibri"/>
        <family val="2"/>
        <scheme val="minor"/>
      </rPr>
      <t>(Hoffmannsegg, 1804)</t>
    </r>
  </si>
  <si>
    <r>
      <t xml:space="preserve">Cupido argiades </t>
    </r>
    <r>
      <rPr>
        <sz val="11"/>
        <color theme="1"/>
        <rFont val="Calibri"/>
        <family val="2"/>
        <scheme val="minor"/>
      </rPr>
      <t>(Pallas, 1771)</t>
    </r>
  </si>
  <si>
    <r>
      <t xml:space="preserve">Cupido minimus </t>
    </r>
    <r>
      <rPr>
        <sz val="11"/>
        <color theme="1"/>
        <rFont val="Calibri"/>
        <family val="2"/>
        <scheme val="minor"/>
      </rPr>
      <t>(Fuessly, 1775)</t>
    </r>
  </si>
  <si>
    <r>
      <t xml:space="preserve">Cyaniris semiargus </t>
    </r>
    <r>
      <rPr>
        <sz val="11"/>
        <color theme="1"/>
        <rFont val="Calibri"/>
        <family val="2"/>
        <scheme val="minor"/>
      </rPr>
      <t>(Rottemburg, 1775)</t>
    </r>
  </si>
  <si>
    <r>
      <t xml:space="preserve">Danaus plexippus </t>
    </r>
    <r>
      <rPr>
        <sz val="11"/>
        <color theme="1"/>
        <rFont val="Calibri"/>
        <family val="2"/>
        <scheme val="minor"/>
      </rPr>
      <t>(Linnaeus, 1758)</t>
    </r>
  </si>
  <si>
    <r>
      <t xml:space="preserve">Erynnis tages </t>
    </r>
    <r>
      <rPr>
        <sz val="11"/>
        <color theme="1"/>
        <rFont val="Calibri"/>
        <family val="2"/>
        <scheme val="minor"/>
      </rPr>
      <t>(Linnaeus, 1758)</t>
    </r>
  </si>
  <si>
    <r>
      <t xml:space="preserve">Euphydryas aurinia </t>
    </r>
    <r>
      <rPr>
        <sz val="11"/>
        <color theme="1"/>
        <rFont val="Calibri"/>
        <family val="2"/>
        <scheme val="minor"/>
      </rPr>
      <t>(Rottemburg, 1775)</t>
    </r>
  </si>
  <si>
    <r>
      <t xml:space="preserve">Fabriciana adippe </t>
    </r>
    <r>
      <rPr>
        <sz val="11"/>
        <color theme="1"/>
        <rFont val="Calibri"/>
        <family val="2"/>
        <scheme val="minor"/>
      </rPr>
      <t>(Denis &amp; Schiffermüller, 1775)</t>
    </r>
  </si>
  <si>
    <r>
      <t xml:space="preserve">Glaucopsyche alexis </t>
    </r>
    <r>
      <rPr>
        <sz val="11"/>
        <color theme="1"/>
        <rFont val="Calibri"/>
        <family val="2"/>
        <scheme val="minor"/>
      </rPr>
      <t>(Poda, 1761)</t>
    </r>
  </si>
  <si>
    <r>
      <t xml:space="preserve">Gonepteryx rhamni </t>
    </r>
    <r>
      <rPr>
        <sz val="11"/>
        <color theme="1"/>
        <rFont val="Calibri"/>
        <family val="2"/>
        <scheme val="minor"/>
      </rPr>
      <t>(Linnaeus, 1758)</t>
    </r>
  </si>
  <si>
    <r>
      <t xml:space="preserve">Hamearis lucina </t>
    </r>
    <r>
      <rPr>
        <sz val="11"/>
        <color theme="1"/>
        <rFont val="Calibri"/>
        <family val="2"/>
        <scheme val="minor"/>
      </rPr>
      <t>(Linnaeus, 1758)</t>
    </r>
  </si>
  <si>
    <r>
      <t xml:space="preserve">Hesperia comma </t>
    </r>
    <r>
      <rPr>
        <sz val="11"/>
        <color theme="1"/>
        <rFont val="Calibri"/>
        <family val="2"/>
        <scheme val="minor"/>
      </rPr>
      <t>(Linnaeus, 1758)</t>
    </r>
  </si>
  <si>
    <r>
      <t xml:space="preserve">Heteropterus morpheus </t>
    </r>
    <r>
      <rPr>
        <sz val="11"/>
        <color theme="1"/>
        <rFont val="Calibri"/>
        <family val="2"/>
        <scheme val="minor"/>
      </rPr>
      <t>(Pallas, 1771)</t>
    </r>
  </si>
  <si>
    <r>
      <t xml:space="preserve">Hipparchia semele </t>
    </r>
    <r>
      <rPr>
        <sz val="11"/>
        <color theme="1"/>
        <rFont val="Calibri"/>
        <family val="2"/>
        <scheme val="minor"/>
      </rPr>
      <t>(Linnaeus, 1758)</t>
    </r>
  </si>
  <si>
    <r>
      <t xml:space="preserve">Iphiclides podalirius </t>
    </r>
    <r>
      <rPr>
        <sz val="11"/>
        <color theme="1"/>
        <rFont val="Calibri"/>
        <family val="2"/>
        <scheme val="minor"/>
      </rPr>
      <t>(Linnaeus, 1758)</t>
    </r>
  </si>
  <si>
    <r>
      <t xml:space="preserve">Issoria lathonia </t>
    </r>
    <r>
      <rPr>
        <sz val="11"/>
        <color theme="1"/>
        <rFont val="Calibri"/>
        <family val="2"/>
        <scheme val="minor"/>
      </rPr>
      <t>(Linnaeus, 1758)</t>
    </r>
  </si>
  <si>
    <r>
      <t xml:space="preserve">Lampides boeticus </t>
    </r>
    <r>
      <rPr>
        <sz val="11"/>
        <color theme="1"/>
        <rFont val="Calibri"/>
        <family val="2"/>
        <scheme val="minor"/>
      </rPr>
      <t>(Linnaeus, 1767)</t>
    </r>
  </si>
  <si>
    <r>
      <t xml:space="preserve">Lasiommata maera </t>
    </r>
    <r>
      <rPr>
        <sz val="11"/>
        <color theme="1"/>
        <rFont val="Calibri"/>
        <family val="2"/>
        <scheme val="minor"/>
      </rPr>
      <t>(Linnaeus, 1758)</t>
    </r>
  </si>
  <si>
    <r>
      <t xml:space="preserve">Lasiommata megera </t>
    </r>
    <r>
      <rPr>
        <sz val="11"/>
        <color theme="1"/>
        <rFont val="Calibri"/>
        <family val="2"/>
        <scheme val="minor"/>
      </rPr>
      <t>(Linnaeus, 1767)</t>
    </r>
  </si>
  <si>
    <r>
      <t xml:space="preserve">Leptidea sinapis </t>
    </r>
    <r>
      <rPr>
        <sz val="11"/>
        <color theme="1"/>
        <rFont val="Calibri"/>
        <family val="2"/>
        <scheme val="minor"/>
      </rPr>
      <t>(Linnaeus, 1758)</t>
    </r>
  </si>
  <si>
    <r>
      <t xml:space="preserve">Leptotes pirithous </t>
    </r>
    <r>
      <rPr>
        <sz val="11"/>
        <color theme="1"/>
        <rFont val="Calibri"/>
        <family val="2"/>
        <scheme val="minor"/>
      </rPr>
      <t>(Linnaeus, 1767)</t>
    </r>
  </si>
  <si>
    <r>
      <t xml:space="preserve">Limenitis camilla </t>
    </r>
    <r>
      <rPr>
        <sz val="11"/>
        <color theme="1"/>
        <rFont val="Calibri"/>
        <family val="2"/>
        <scheme val="minor"/>
      </rPr>
      <t>(Linnaeus, 1764)</t>
    </r>
  </si>
  <si>
    <r>
      <t xml:space="preserve">Limenitis populi </t>
    </r>
    <r>
      <rPr>
        <sz val="11"/>
        <color theme="1"/>
        <rFont val="Calibri"/>
        <family val="2"/>
        <scheme val="minor"/>
      </rPr>
      <t>(Linnaeus, 1758)</t>
    </r>
  </si>
  <si>
    <r>
      <t xml:space="preserve">Limenitis reducta </t>
    </r>
    <r>
      <rPr>
        <sz val="11"/>
        <color theme="1"/>
        <rFont val="Calibri"/>
        <family val="2"/>
        <scheme val="minor"/>
      </rPr>
      <t>Staudinger, 1901</t>
    </r>
  </si>
  <si>
    <r>
      <t xml:space="preserve">Lopinga achine </t>
    </r>
    <r>
      <rPr>
        <sz val="11"/>
        <color theme="1"/>
        <rFont val="Calibri"/>
        <family val="2"/>
        <scheme val="minor"/>
      </rPr>
      <t>(Scopoli, 1763)</t>
    </r>
  </si>
  <si>
    <r>
      <t xml:space="preserve">Lycaena phlaeas </t>
    </r>
    <r>
      <rPr>
        <sz val="11"/>
        <color theme="1"/>
        <rFont val="Calibri"/>
        <family val="2"/>
        <scheme val="minor"/>
      </rPr>
      <t>(Linnaeus, 1760)</t>
    </r>
  </si>
  <si>
    <r>
      <t xml:space="preserve">Lycaena tityrus </t>
    </r>
    <r>
      <rPr>
        <sz val="11"/>
        <color theme="1"/>
        <rFont val="Calibri"/>
        <family val="2"/>
        <scheme val="minor"/>
      </rPr>
      <t>(Poda, 1761)</t>
    </r>
  </si>
  <si>
    <r>
      <t xml:space="preserve">Lysandra bellargus </t>
    </r>
    <r>
      <rPr>
        <sz val="11"/>
        <color theme="1"/>
        <rFont val="Calibri"/>
        <family val="2"/>
        <scheme val="minor"/>
      </rPr>
      <t>(Rottemburg, 1775)</t>
    </r>
  </si>
  <si>
    <r>
      <t xml:space="preserve">Lysandra coridon </t>
    </r>
    <r>
      <rPr>
        <sz val="11"/>
        <color theme="1"/>
        <rFont val="Calibri"/>
        <family val="2"/>
        <scheme val="minor"/>
      </rPr>
      <t>(Poda, 1761)</t>
    </r>
  </si>
  <si>
    <r>
      <t xml:space="preserve">Maniola jurtina </t>
    </r>
    <r>
      <rPr>
        <sz val="11"/>
        <color theme="1"/>
        <rFont val="Calibri"/>
        <family val="2"/>
        <scheme val="minor"/>
      </rPr>
      <t>(Linnaeus, 1758)</t>
    </r>
  </si>
  <si>
    <r>
      <t xml:space="preserve">Melanargia galathea </t>
    </r>
    <r>
      <rPr>
        <sz val="11"/>
        <color theme="1"/>
        <rFont val="Calibri"/>
        <family val="2"/>
        <scheme val="minor"/>
      </rPr>
      <t>(Linnaeus, 1758)</t>
    </r>
  </si>
  <si>
    <r>
      <t xml:space="preserve">Melitaea athalia </t>
    </r>
    <r>
      <rPr>
        <sz val="11"/>
        <color theme="1"/>
        <rFont val="Calibri"/>
        <family val="2"/>
        <scheme val="minor"/>
      </rPr>
      <t>(Rottemburg, 1775)</t>
    </r>
  </si>
  <si>
    <r>
      <t xml:space="preserve">Melitaea aurelia </t>
    </r>
    <r>
      <rPr>
        <sz val="11"/>
        <color theme="1"/>
        <rFont val="Calibri"/>
        <family val="2"/>
        <scheme val="minor"/>
      </rPr>
      <t>Nickerl, 1850</t>
    </r>
  </si>
  <si>
    <r>
      <t xml:space="preserve">Melitaea cinxia </t>
    </r>
    <r>
      <rPr>
        <sz val="11"/>
        <color theme="1"/>
        <rFont val="Calibri"/>
        <family val="2"/>
        <scheme val="minor"/>
      </rPr>
      <t>(Linnaeus, 1758)</t>
    </r>
  </si>
  <si>
    <r>
      <t xml:space="preserve">Melitaea diamina </t>
    </r>
    <r>
      <rPr>
        <sz val="11"/>
        <color theme="1"/>
        <rFont val="Calibri"/>
        <family val="2"/>
        <scheme val="minor"/>
      </rPr>
      <t>(Lang, 1789)</t>
    </r>
  </si>
  <si>
    <r>
      <t xml:space="preserve">Melitaea parthenoides </t>
    </r>
    <r>
      <rPr>
        <sz val="11"/>
        <color theme="1"/>
        <rFont val="Calibri"/>
        <family val="2"/>
        <scheme val="minor"/>
      </rPr>
      <t>Keferstein, 1851</t>
    </r>
  </si>
  <si>
    <r>
      <t xml:space="preserve">Melitaea phoebe </t>
    </r>
    <r>
      <rPr>
        <sz val="11"/>
        <color theme="1"/>
        <rFont val="Calibri"/>
        <family val="2"/>
        <scheme val="minor"/>
      </rPr>
      <t>(Denis &amp; Schiffermüller, 1775)</t>
    </r>
  </si>
  <si>
    <r>
      <t xml:space="preserve">Nymphalis antiopa </t>
    </r>
    <r>
      <rPr>
        <sz val="11"/>
        <color theme="1"/>
        <rFont val="Calibri"/>
        <family val="2"/>
        <scheme val="minor"/>
      </rPr>
      <t>(Linnaeus, 1758)</t>
    </r>
  </si>
  <si>
    <r>
      <t xml:space="preserve">Nymphalis polychloros </t>
    </r>
    <r>
      <rPr>
        <sz val="11"/>
        <color theme="1"/>
        <rFont val="Calibri"/>
        <family val="2"/>
        <scheme val="minor"/>
      </rPr>
      <t>(Linnaeus, 1758)</t>
    </r>
  </si>
  <si>
    <r>
      <t xml:space="preserve">Ochlodes sylvanus </t>
    </r>
    <r>
      <rPr>
        <sz val="11"/>
        <color theme="1"/>
        <rFont val="Calibri"/>
        <family val="2"/>
        <scheme val="minor"/>
      </rPr>
      <t>(Esper, 1777)</t>
    </r>
  </si>
  <si>
    <r>
      <t xml:space="preserve">Papilio machaon </t>
    </r>
    <r>
      <rPr>
        <sz val="11"/>
        <color theme="1"/>
        <rFont val="Calibri"/>
        <family val="2"/>
        <scheme val="minor"/>
      </rPr>
      <t>Linnaeus, 1758</t>
    </r>
  </si>
  <si>
    <r>
      <t xml:space="preserve">Pararge aegeria </t>
    </r>
    <r>
      <rPr>
        <sz val="11"/>
        <color theme="1"/>
        <rFont val="Calibri"/>
        <family val="2"/>
        <scheme val="minor"/>
      </rPr>
      <t>(Linnaeus, 1758)</t>
    </r>
  </si>
  <si>
    <r>
      <t xml:space="preserve">Phengaris alcon </t>
    </r>
    <r>
      <rPr>
        <sz val="11"/>
        <color theme="1"/>
        <rFont val="Calibri"/>
        <family val="2"/>
        <scheme val="minor"/>
      </rPr>
      <t>(Denis &amp; Schiffermüller, 1775)</t>
    </r>
  </si>
  <si>
    <r>
      <t xml:space="preserve">Phengaris arion </t>
    </r>
    <r>
      <rPr>
        <sz val="11"/>
        <color theme="1"/>
        <rFont val="Calibri"/>
        <family val="2"/>
        <scheme val="minor"/>
      </rPr>
      <t>(Linnaeus, 1758)</t>
    </r>
  </si>
  <si>
    <r>
      <t xml:space="preserve">Pieris brassicae </t>
    </r>
    <r>
      <rPr>
        <sz val="11"/>
        <color theme="1"/>
        <rFont val="Calibri"/>
        <family val="2"/>
        <scheme val="minor"/>
      </rPr>
      <t>(Linnaeus, 1758)</t>
    </r>
  </si>
  <si>
    <r>
      <t xml:space="preserve">Pieris mannii </t>
    </r>
    <r>
      <rPr>
        <sz val="11"/>
        <color theme="1"/>
        <rFont val="Calibri"/>
        <family val="2"/>
        <scheme val="minor"/>
      </rPr>
      <t>(Mayer, 1851)</t>
    </r>
  </si>
  <si>
    <r>
      <t xml:space="preserve">Pieris napi </t>
    </r>
    <r>
      <rPr>
        <sz val="11"/>
        <color theme="1"/>
        <rFont val="Calibri"/>
        <family val="2"/>
        <scheme val="minor"/>
      </rPr>
      <t>(Linnaeus, 1758)</t>
    </r>
  </si>
  <si>
    <r>
      <t xml:space="preserve">Pieris rapae </t>
    </r>
    <r>
      <rPr>
        <sz val="11"/>
        <color theme="1"/>
        <rFont val="Calibri"/>
        <family val="2"/>
        <scheme val="minor"/>
      </rPr>
      <t>(Linnaeus, 1758)</t>
    </r>
  </si>
  <si>
    <r>
      <t xml:space="preserve">Plebejus argus </t>
    </r>
    <r>
      <rPr>
        <sz val="11"/>
        <color theme="1"/>
        <rFont val="Calibri"/>
        <family val="2"/>
        <scheme val="minor"/>
      </rPr>
      <t>(Linnaeus, 1758)</t>
    </r>
  </si>
  <si>
    <r>
      <t xml:space="preserve">Plebejus idas </t>
    </r>
    <r>
      <rPr>
        <sz val="11"/>
        <color theme="1"/>
        <rFont val="Calibri"/>
        <family val="2"/>
        <scheme val="minor"/>
      </rPr>
      <t>(Linnaeus, 1760)</t>
    </r>
  </si>
  <si>
    <r>
      <t xml:space="preserve">Polygonia c-album </t>
    </r>
    <r>
      <rPr>
        <sz val="11"/>
        <color theme="1"/>
        <rFont val="Calibri"/>
        <family val="2"/>
        <scheme val="minor"/>
      </rPr>
      <t>(Linnaeus, 1758)</t>
    </r>
  </si>
  <si>
    <r>
      <t xml:space="preserve">Polyommatus icarus </t>
    </r>
    <r>
      <rPr>
        <sz val="11"/>
        <color theme="1"/>
        <rFont val="Calibri"/>
        <family val="2"/>
        <scheme val="minor"/>
      </rPr>
      <t>(Rottemburg, 1775)</t>
    </r>
  </si>
  <si>
    <r>
      <t xml:space="preserve">Polyommatus thersites </t>
    </r>
    <r>
      <rPr>
        <sz val="11"/>
        <color theme="1"/>
        <rFont val="Calibri"/>
        <family val="2"/>
        <scheme val="minor"/>
      </rPr>
      <t>(Cantener, 1835)</t>
    </r>
  </si>
  <si>
    <r>
      <t xml:space="preserve">Pontia daplidice </t>
    </r>
    <r>
      <rPr>
        <sz val="11"/>
        <color theme="1"/>
        <rFont val="Calibri"/>
        <family val="2"/>
        <scheme val="minor"/>
      </rPr>
      <t>(Linnaeus, 1758)</t>
    </r>
  </si>
  <si>
    <r>
      <t xml:space="preserve">Pseudophilotes baton </t>
    </r>
    <r>
      <rPr>
        <sz val="11"/>
        <color theme="1"/>
        <rFont val="Calibri"/>
        <family val="2"/>
        <scheme val="minor"/>
      </rPr>
      <t>(Bergsträsser, [1779])</t>
    </r>
  </si>
  <si>
    <r>
      <t xml:space="preserve">Pyrgus alveus </t>
    </r>
    <r>
      <rPr>
        <sz val="11"/>
        <color theme="1"/>
        <rFont val="Calibri"/>
        <family val="2"/>
        <scheme val="minor"/>
      </rPr>
      <t>(Hübner, 1803)</t>
    </r>
  </si>
  <si>
    <r>
      <t xml:space="preserve">Pyrgus armoricanus </t>
    </r>
    <r>
      <rPr>
        <sz val="11"/>
        <color theme="1"/>
        <rFont val="Calibri"/>
        <family val="2"/>
        <scheme val="minor"/>
      </rPr>
      <t>(Oberthür, 1910)</t>
    </r>
  </si>
  <si>
    <r>
      <t xml:space="preserve">Pyrgus malvae </t>
    </r>
    <r>
      <rPr>
        <sz val="11"/>
        <color theme="1"/>
        <rFont val="Calibri"/>
        <family val="2"/>
        <scheme val="minor"/>
      </rPr>
      <t>(Linnaeus, 1758)</t>
    </r>
  </si>
  <si>
    <r>
      <t xml:space="preserve">Pyronia tithonus </t>
    </r>
    <r>
      <rPr>
        <sz val="11"/>
        <color theme="1"/>
        <rFont val="Calibri"/>
        <family val="2"/>
        <scheme val="minor"/>
      </rPr>
      <t>(Linnaeus, 1771)</t>
    </r>
  </si>
  <si>
    <r>
      <t xml:space="preserve">Quercusia quercus </t>
    </r>
    <r>
      <rPr>
        <sz val="11"/>
        <color theme="1"/>
        <rFont val="Calibri"/>
        <family val="2"/>
        <scheme val="minor"/>
      </rPr>
      <t>(Linnaeus, 1758)</t>
    </r>
  </si>
  <si>
    <r>
      <t xml:space="preserve">Satyrium ilicis </t>
    </r>
    <r>
      <rPr>
        <sz val="11"/>
        <color theme="1"/>
        <rFont val="Calibri"/>
        <family val="2"/>
        <scheme val="minor"/>
      </rPr>
      <t>(Esper, 1779)</t>
    </r>
  </si>
  <si>
    <r>
      <t xml:space="preserve">Satyrium pruni </t>
    </r>
    <r>
      <rPr>
        <sz val="11"/>
        <color theme="1"/>
        <rFont val="Calibri"/>
        <family val="2"/>
        <scheme val="minor"/>
      </rPr>
      <t>(Linnaeus, 1758)</t>
    </r>
  </si>
  <si>
    <r>
      <t xml:space="preserve">Satyrium w-album </t>
    </r>
    <r>
      <rPr>
        <sz val="11"/>
        <color theme="1"/>
        <rFont val="Calibri"/>
        <family val="2"/>
        <scheme val="minor"/>
      </rPr>
      <t>(Knoch, 1782)</t>
    </r>
  </si>
  <si>
    <r>
      <t xml:space="preserve">Speyeria aglaja </t>
    </r>
    <r>
      <rPr>
        <sz val="11"/>
        <color theme="1"/>
        <rFont val="Calibri"/>
        <family val="2"/>
        <scheme val="minor"/>
      </rPr>
      <t>(Linnaeus, 1758)</t>
    </r>
  </si>
  <si>
    <r>
      <t xml:space="preserve">Spialia sertorius </t>
    </r>
    <r>
      <rPr>
        <sz val="11"/>
        <color theme="1"/>
        <rFont val="Calibri"/>
        <family val="2"/>
        <scheme val="minor"/>
      </rPr>
      <t>(Hoffmannsegg, 1804)</t>
    </r>
  </si>
  <si>
    <r>
      <t xml:space="preserve">Thecla betulae </t>
    </r>
    <r>
      <rPr>
        <sz val="11"/>
        <color theme="1"/>
        <rFont val="Calibri"/>
        <family val="2"/>
        <scheme val="minor"/>
      </rPr>
      <t>(Linnaeus, 1758)</t>
    </r>
  </si>
  <si>
    <r>
      <t xml:space="preserve">Thymelicus acteon </t>
    </r>
    <r>
      <rPr>
        <sz val="11"/>
        <color theme="1"/>
        <rFont val="Calibri"/>
        <family val="2"/>
        <scheme val="minor"/>
      </rPr>
      <t>(Rottemburg, 1775)</t>
    </r>
  </si>
  <si>
    <r>
      <t xml:space="preserve">Thymelicus lineola </t>
    </r>
    <r>
      <rPr>
        <sz val="11"/>
        <color theme="1"/>
        <rFont val="Calibri"/>
        <family val="2"/>
        <scheme val="minor"/>
      </rPr>
      <t>(Ochsenheimer, 1808)</t>
    </r>
  </si>
  <si>
    <r>
      <t xml:space="preserve">Thymelicus sylvestris </t>
    </r>
    <r>
      <rPr>
        <sz val="11"/>
        <color theme="1"/>
        <rFont val="Calibri"/>
        <family val="2"/>
        <scheme val="minor"/>
      </rPr>
      <t>(Poda, 1761)</t>
    </r>
  </si>
  <si>
    <r>
      <t xml:space="preserve">Vanessa atalanta </t>
    </r>
    <r>
      <rPr>
        <sz val="11"/>
        <color theme="1"/>
        <rFont val="Calibri"/>
        <family val="2"/>
        <scheme val="minor"/>
      </rPr>
      <t>(Linnaeus, 1758)</t>
    </r>
  </si>
  <si>
    <r>
      <t xml:space="preserve">Vanessa cardui </t>
    </r>
    <r>
      <rPr>
        <sz val="11"/>
        <color theme="1"/>
        <rFont val="Calibri"/>
        <family val="2"/>
        <scheme val="minor"/>
      </rPr>
      <t>(Linnaeus, 1758)</t>
    </r>
  </si>
  <si>
    <r>
      <t xml:space="preserve">Pezotettix giornae </t>
    </r>
    <r>
      <rPr>
        <sz val="11"/>
        <color theme="1"/>
        <rFont val="Calibri"/>
        <family val="2"/>
        <scheme val="minor"/>
      </rPr>
      <t>(Rossi, 1794)</t>
    </r>
  </si>
  <si>
    <r>
      <t>Aedia leucomelas </t>
    </r>
    <r>
      <rPr>
        <sz val="11"/>
        <color theme="1"/>
        <rFont val="Calibri"/>
        <family val="2"/>
        <scheme val="minor"/>
      </rPr>
      <t>(Linnaeus, 1758)</t>
    </r>
  </si>
  <si>
    <r>
      <t>Anaplectoides prasinus </t>
    </r>
    <r>
      <rPr>
        <sz val="11"/>
        <color theme="1"/>
        <rFont val="Calibri"/>
        <family val="2"/>
        <scheme val="minor"/>
      </rPr>
      <t>(Denis &amp; Schiffermüller, 1775)</t>
    </r>
  </si>
  <si>
    <r>
      <t xml:space="preserve">Anarta myrtilli </t>
    </r>
    <r>
      <rPr>
        <sz val="11"/>
        <color theme="1"/>
        <rFont val="Calibri"/>
        <family val="2"/>
        <scheme val="minor"/>
      </rPr>
      <t>(Linnaeus, 1761)</t>
    </r>
  </si>
  <si>
    <r>
      <t xml:space="preserve">Anarta odontites </t>
    </r>
    <r>
      <rPr>
        <sz val="11"/>
        <color theme="1"/>
        <rFont val="Calibri"/>
        <family val="2"/>
        <scheme val="minor"/>
      </rPr>
      <t>(Boisduval, 1828)</t>
    </r>
  </si>
  <si>
    <r>
      <t xml:space="preserve">Hadula trifolii </t>
    </r>
    <r>
      <rPr>
        <sz val="11"/>
        <color theme="1"/>
        <rFont val="Calibri"/>
        <family val="2"/>
        <scheme val="minor"/>
      </rPr>
      <t>(Hufnagel, 1766)</t>
    </r>
  </si>
  <si>
    <r>
      <t>Anchoscelis haematidea </t>
    </r>
    <r>
      <rPr>
        <sz val="11"/>
        <color theme="1"/>
        <rFont val="Calibri"/>
        <family val="2"/>
        <scheme val="minor"/>
      </rPr>
      <t>(Duponchel, 1827)</t>
    </r>
  </si>
  <si>
    <r>
      <t>Anchoscelis helvola </t>
    </r>
    <r>
      <rPr>
        <sz val="11"/>
        <color theme="1"/>
        <rFont val="Calibri"/>
        <family val="2"/>
        <scheme val="minor"/>
      </rPr>
      <t>(Linnaeus, 1758)</t>
    </r>
  </si>
  <si>
    <r>
      <t xml:space="preserve">Agrochola lunosa </t>
    </r>
    <r>
      <rPr>
        <sz val="11"/>
        <color theme="1"/>
        <rFont val="Calibri"/>
        <family val="2"/>
        <scheme val="minor"/>
      </rPr>
      <t>(Haworth, 1809)</t>
    </r>
  </si>
  <si>
    <r>
      <t xml:space="preserve">Ancylolomia tentaculella </t>
    </r>
    <r>
      <rPr>
        <sz val="11"/>
        <color theme="1"/>
        <rFont val="Calibri"/>
        <family val="2"/>
        <scheme val="minor"/>
      </rPr>
      <t>(Hübner, 1796)</t>
    </r>
  </si>
  <si>
    <r>
      <t xml:space="preserve">Ancylosis cinnamomella </t>
    </r>
    <r>
      <rPr>
        <sz val="11"/>
        <color theme="1"/>
        <rFont val="Calibri"/>
        <family val="2"/>
        <scheme val="minor"/>
      </rPr>
      <t>(Duponchel, 1836)</t>
    </r>
  </si>
  <si>
    <r>
      <t xml:space="preserve">Ancylosis oblitella </t>
    </r>
    <r>
      <rPr>
        <sz val="11"/>
        <color theme="1"/>
        <rFont val="Calibri"/>
        <family val="2"/>
        <scheme val="minor"/>
      </rPr>
      <t>(Zeller, 1848)</t>
    </r>
  </si>
  <si>
    <r>
      <t xml:space="preserve">Anerastia lotella </t>
    </r>
    <r>
      <rPr>
        <sz val="11"/>
        <color theme="1"/>
        <rFont val="Calibri"/>
        <family val="2"/>
        <scheme val="minor"/>
      </rPr>
      <t>(Hübner, 1813)</t>
    </r>
  </si>
  <si>
    <r>
      <t xml:space="preserve">Angerona prunaria </t>
    </r>
    <r>
      <rPr>
        <sz val="11"/>
        <color theme="1"/>
        <rFont val="Calibri"/>
        <family val="2"/>
        <scheme val="minor"/>
      </rPr>
      <t>(Linnaeus, 1758)</t>
    </r>
  </si>
  <si>
    <r>
      <t xml:space="preserve">Anorthoa munda </t>
    </r>
    <r>
      <rPr>
        <sz val="11"/>
        <color theme="1"/>
        <rFont val="Calibri"/>
        <family val="2"/>
        <scheme val="minor"/>
      </rPr>
      <t>(Denis &amp; Schiffermüller, 1775)</t>
    </r>
  </si>
  <si>
    <r>
      <t xml:space="preserve">Anticlea derivata </t>
    </r>
    <r>
      <rPr>
        <sz val="11"/>
        <color theme="1"/>
        <rFont val="Calibri"/>
        <family val="2"/>
        <scheme val="minor"/>
      </rPr>
      <t>(Denis &amp; Schiffermüller, 1775)</t>
    </r>
  </si>
  <si>
    <r>
      <t xml:space="preserve">Anticollix sparsata </t>
    </r>
    <r>
      <rPr>
        <sz val="11"/>
        <color theme="1"/>
        <rFont val="Calibri"/>
        <family val="2"/>
        <scheme val="minor"/>
      </rPr>
      <t>(Treitschke, 1828)</t>
    </r>
  </si>
  <si>
    <r>
      <t xml:space="preserve">Antitype chi </t>
    </r>
    <r>
      <rPr>
        <sz val="11"/>
        <color theme="1"/>
        <rFont val="Calibri"/>
        <family val="2"/>
        <scheme val="minor"/>
      </rPr>
      <t>(Linnaeus, 1758)</t>
    </r>
  </si>
  <si>
    <r>
      <t xml:space="preserve">Apamea anceps </t>
    </r>
    <r>
      <rPr>
        <sz val="11"/>
        <color theme="1"/>
        <rFont val="Calibri"/>
        <family val="2"/>
        <scheme val="minor"/>
      </rPr>
      <t>(Denis &amp; Schiffermüller, 1775)</t>
    </r>
  </si>
  <si>
    <r>
      <t xml:space="preserve">Apamea crenata </t>
    </r>
    <r>
      <rPr>
        <sz val="11"/>
        <color theme="1"/>
        <rFont val="Calibri"/>
        <family val="2"/>
        <scheme val="minor"/>
      </rPr>
      <t>(Hufnagel, 1766)</t>
    </r>
  </si>
  <si>
    <r>
      <t xml:space="preserve">Apamea epomidion </t>
    </r>
    <r>
      <rPr>
        <sz val="11"/>
        <color theme="1"/>
        <rFont val="Calibri"/>
        <family val="2"/>
        <scheme val="minor"/>
      </rPr>
      <t>(Haworth, 1809)</t>
    </r>
  </si>
  <si>
    <r>
      <t xml:space="preserve">Apamea lithoxylaea </t>
    </r>
    <r>
      <rPr>
        <sz val="11"/>
        <color theme="1"/>
        <rFont val="Calibri"/>
        <family val="2"/>
        <scheme val="minor"/>
      </rPr>
      <t>(Denis &amp; Schiffermüller, 1775)</t>
    </r>
  </si>
  <si>
    <r>
      <t xml:space="preserve">Apamea monoglypha </t>
    </r>
    <r>
      <rPr>
        <sz val="11"/>
        <color theme="1"/>
        <rFont val="Calibri"/>
        <family val="2"/>
        <scheme val="minor"/>
      </rPr>
      <t>(Hufnagel, 1766)</t>
    </r>
  </si>
  <si>
    <r>
      <t xml:space="preserve">Apamea oblonga </t>
    </r>
    <r>
      <rPr>
        <sz val="11"/>
        <color theme="1"/>
        <rFont val="Calibri"/>
        <family val="2"/>
        <scheme val="minor"/>
      </rPr>
      <t>(Haworth, 1809)</t>
    </r>
  </si>
  <si>
    <r>
      <t xml:space="preserve">Apamea remissa </t>
    </r>
    <r>
      <rPr>
        <sz val="11"/>
        <color theme="1"/>
        <rFont val="Calibri"/>
        <family val="2"/>
        <scheme val="minor"/>
      </rPr>
      <t>(Hübner, 1809)</t>
    </r>
  </si>
  <si>
    <r>
      <t xml:space="preserve">Apamea scolopacina </t>
    </r>
    <r>
      <rPr>
        <sz val="11"/>
        <color theme="1"/>
        <rFont val="Calibri"/>
        <family val="2"/>
        <scheme val="minor"/>
      </rPr>
      <t>(Esper, 1788)</t>
    </r>
  </si>
  <si>
    <r>
      <t xml:space="preserve">Apamea sordens </t>
    </r>
    <r>
      <rPr>
        <sz val="11"/>
        <color theme="1"/>
        <rFont val="Calibri"/>
        <family val="2"/>
        <scheme val="minor"/>
      </rPr>
      <t>(Hufnagel, 1766)</t>
    </r>
  </si>
  <si>
    <r>
      <t xml:space="preserve">Apamea sublustris </t>
    </r>
    <r>
      <rPr>
        <sz val="11"/>
        <color theme="1"/>
        <rFont val="Calibri"/>
        <family val="2"/>
        <scheme val="minor"/>
      </rPr>
      <t>(Esper, 1788)</t>
    </r>
  </si>
  <si>
    <r>
      <t xml:space="preserve">Apamea unanimis </t>
    </r>
    <r>
      <rPr>
        <sz val="11"/>
        <color theme="1"/>
        <rFont val="Calibri"/>
        <family val="2"/>
        <scheme val="minor"/>
      </rPr>
      <t>(Hübner, 1813)</t>
    </r>
  </si>
  <si>
    <r>
      <t xml:space="preserve">Apeira syringaria </t>
    </r>
    <r>
      <rPr>
        <sz val="11"/>
        <color theme="1"/>
        <rFont val="Calibri"/>
        <family val="2"/>
        <scheme val="minor"/>
      </rPr>
      <t>(Linnaeus, 1758)</t>
    </r>
  </si>
  <si>
    <r>
      <t xml:space="preserve">Aphomia sociella </t>
    </r>
    <r>
      <rPr>
        <sz val="11"/>
        <color theme="1"/>
        <rFont val="Calibri"/>
        <family val="2"/>
        <scheme val="minor"/>
      </rPr>
      <t>(Linnaeus, 1758)</t>
    </r>
  </si>
  <si>
    <r>
      <t xml:space="preserve">Aplasta ononaria </t>
    </r>
    <r>
      <rPr>
        <sz val="11"/>
        <color theme="1"/>
        <rFont val="Calibri"/>
        <family val="2"/>
        <scheme val="minor"/>
      </rPr>
      <t>(Fuessly, 1783)</t>
    </r>
  </si>
  <si>
    <r>
      <t xml:space="preserve">Aplocera efformata </t>
    </r>
    <r>
      <rPr>
        <sz val="11"/>
        <color theme="1"/>
        <rFont val="Calibri"/>
        <family val="2"/>
        <scheme val="minor"/>
      </rPr>
      <t>(Guenée, 1858)</t>
    </r>
  </si>
  <si>
    <r>
      <t xml:space="preserve">Aplocera plagiata </t>
    </r>
    <r>
      <rPr>
        <sz val="11"/>
        <color theme="1"/>
        <rFont val="Calibri"/>
        <family val="2"/>
        <scheme val="minor"/>
      </rPr>
      <t>(Linnaeus, 1758)</t>
    </r>
  </si>
  <si>
    <r>
      <t xml:space="preserve">Apocheima hispidaria </t>
    </r>
    <r>
      <rPr>
        <sz val="11"/>
        <color theme="1"/>
        <rFont val="Calibri"/>
        <family val="2"/>
        <scheme val="minor"/>
      </rPr>
      <t>(Denis &amp; Schiffermüller, 1775)</t>
    </r>
  </si>
  <si>
    <r>
      <t xml:space="preserve">Apoda limacodes </t>
    </r>
    <r>
      <rPr>
        <sz val="11"/>
        <color theme="1"/>
        <rFont val="Calibri"/>
        <family val="2"/>
        <scheme val="minor"/>
      </rPr>
      <t>(Hufnagel, 1766)</t>
    </r>
  </si>
  <si>
    <r>
      <t xml:space="preserve">Aporophyla australis </t>
    </r>
    <r>
      <rPr>
        <sz val="11"/>
        <color theme="1"/>
        <rFont val="Calibri"/>
        <family val="2"/>
        <scheme val="minor"/>
      </rPr>
      <t>(Boisduval, 1829)</t>
    </r>
  </si>
  <si>
    <r>
      <t xml:space="preserve">Aporophyla lueneburgensis </t>
    </r>
    <r>
      <rPr>
        <sz val="11"/>
        <color theme="1"/>
        <rFont val="Calibri"/>
        <family val="2"/>
        <scheme val="minor"/>
      </rPr>
      <t>(Freyer, 1848)</t>
    </r>
  </si>
  <si>
    <r>
      <t xml:space="preserve">Aporophyla nigra </t>
    </r>
    <r>
      <rPr>
        <sz val="11"/>
        <color theme="1"/>
        <rFont val="Calibri"/>
        <family val="2"/>
        <scheme val="minor"/>
      </rPr>
      <t>(Haworth, 1809)</t>
    </r>
  </si>
  <si>
    <r>
      <t xml:space="preserve">Archanara dissoluta </t>
    </r>
    <r>
      <rPr>
        <sz val="11"/>
        <color theme="1"/>
        <rFont val="Calibri"/>
        <family val="2"/>
        <scheme val="minor"/>
      </rPr>
      <t>(Treitschke, 1825)</t>
    </r>
  </si>
  <si>
    <r>
      <t xml:space="preserve">Archiearis parthenias </t>
    </r>
    <r>
      <rPr>
        <sz val="11"/>
        <color theme="1"/>
        <rFont val="Calibri"/>
        <family val="2"/>
        <scheme val="minor"/>
      </rPr>
      <t>(Linnaeus, 1761)</t>
    </r>
  </si>
  <si>
    <r>
      <t xml:space="preserve">Arctia caja </t>
    </r>
    <r>
      <rPr>
        <sz val="11"/>
        <color theme="1"/>
        <rFont val="Calibri"/>
        <family val="2"/>
        <scheme val="minor"/>
      </rPr>
      <t>(Linnaeus, 1758)</t>
    </r>
  </si>
  <si>
    <r>
      <t>Arctia plantaginis </t>
    </r>
    <r>
      <rPr>
        <sz val="11"/>
        <color theme="1"/>
        <rFont val="Calibri"/>
        <family val="2"/>
        <scheme val="minor"/>
      </rPr>
      <t>(Linnaeus, 1758)</t>
    </r>
  </si>
  <si>
    <r>
      <t>Arctia testudinaria </t>
    </r>
    <r>
      <rPr>
        <sz val="11"/>
        <color theme="1"/>
        <rFont val="Calibri"/>
        <family val="2"/>
        <scheme val="minor"/>
      </rPr>
      <t>(Geoffroy in Fourcroy, 1785)</t>
    </r>
  </si>
  <si>
    <r>
      <t xml:space="preserve">Arctia villica </t>
    </r>
    <r>
      <rPr>
        <sz val="11"/>
        <color theme="1"/>
        <rFont val="Calibri"/>
        <family val="2"/>
        <scheme val="minor"/>
      </rPr>
      <t>(Linnaeus, 1758)</t>
    </r>
  </si>
  <si>
    <r>
      <t xml:space="preserve">Arctornis l-nigrum </t>
    </r>
    <r>
      <rPr>
        <sz val="11"/>
        <color theme="1"/>
        <rFont val="Calibri"/>
        <family val="2"/>
        <scheme val="minor"/>
      </rPr>
      <t>(O.F. Müller, 1764)</t>
    </r>
  </si>
  <si>
    <r>
      <t xml:space="preserve">Arenostola phragmitidis </t>
    </r>
    <r>
      <rPr>
        <sz val="11"/>
        <color theme="1"/>
        <rFont val="Calibri"/>
        <family val="2"/>
        <scheme val="minor"/>
      </rPr>
      <t>(Hübner, 1803)</t>
    </r>
  </si>
  <si>
    <r>
      <t xml:space="preserve">Aspitates gilvaria </t>
    </r>
    <r>
      <rPr>
        <sz val="11"/>
        <color theme="1"/>
        <rFont val="Calibri"/>
        <family val="2"/>
        <scheme val="minor"/>
      </rPr>
      <t>(Denis &amp; Schiffermüller, 1775)</t>
    </r>
  </si>
  <si>
    <r>
      <t xml:space="preserve">Aspitates ochrearia </t>
    </r>
    <r>
      <rPr>
        <sz val="11"/>
        <color theme="1"/>
        <rFont val="Calibri"/>
        <family val="2"/>
        <scheme val="minor"/>
      </rPr>
      <t>(Rossi, 1794)</t>
    </r>
  </si>
  <si>
    <r>
      <t xml:space="preserve">Assara terebrella </t>
    </r>
    <r>
      <rPr>
        <sz val="11"/>
        <color theme="1"/>
        <rFont val="Calibri"/>
        <family val="2"/>
        <scheme val="minor"/>
      </rPr>
      <t>(Zincken, 1818)</t>
    </r>
  </si>
  <si>
    <r>
      <t xml:space="preserve">Asteroscopus sphinx </t>
    </r>
    <r>
      <rPr>
        <sz val="11"/>
        <color theme="1"/>
        <rFont val="Calibri"/>
        <family val="2"/>
        <scheme val="minor"/>
      </rPr>
      <t>(Hufnagel, 1766)</t>
    </r>
  </si>
  <si>
    <r>
      <t xml:space="preserve">Asthena albulata </t>
    </r>
    <r>
      <rPr>
        <sz val="11"/>
        <color theme="1"/>
        <rFont val="Calibri"/>
        <family val="2"/>
        <scheme val="minor"/>
      </rPr>
      <t>(Hufnagel, 1767)</t>
    </r>
  </si>
  <si>
    <r>
      <t xml:space="preserve">Asthena anseraria </t>
    </r>
    <r>
      <rPr>
        <sz val="11"/>
        <color theme="1"/>
        <rFont val="Calibri"/>
        <family val="2"/>
        <scheme val="minor"/>
      </rPr>
      <t>(Herrich-Schäffer, 1855)</t>
    </r>
  </si>
  <si>
    <r>
      <t xml:space="preserve">Atethmia centrago </t>
    </r>
    <r>
      <rPr>
        <sz val="11"/>
        <color theme="1"/>
        <rFont val="Calibri"/>
        <family val="2"/>
        <scheme val="minor"/>
      </rPr>
      <t>(Haworth, 1809)</t>
    </r>
  </si>
  <si>
    <r>
      <t xml:space="preserve">Atolmis rubricollis </t>
    </r>
    <r>
      <rPr>
        <sz val="11"/>
        <color theme="1"/>
        <rFont val="Calibri"/>
        <family val="2"/>
        <scheme val="minor"/>
      </rPr>
      <t>(Linnaeus, 1758)</t>
    </r>
  </si>
  <si>
    <r>
      <t xml:space="preserve">Atralata albofascialis </t>
    </r>
    <r>
      <rPr>
        <sz val="11"/>
        <color theme="1"/>
        <rFont val="Calibri"/>
        <family val="2"/>
        <scheme val="minor"/>
      </rPr>
      <t>(Treitschke, 1829)</t>
    </r>
  </si>
  <si>
    <r>
      <t xml:space="preserve">Autographa gamma </t>
    </r>
    <r>
      <rPr>
        <sz val="11"/>
        <color theme="1"/>
        <rFont val="Calibri"/>
        <family val="2"/>
        <scheme val="minor"/>
      </rPr>
      <t>(Linnaeus, 1758)</t>
    </r>
  </si>
  <si>
    <r>
      <t xml:space="preserve">Autographa jota </t>
    </r>
    <r>
      <rPr>
        <sz val="11"/>
        <color theme="1"/>
        <rFont val="Calibri"/>
        <family val="2"/>
        <scheme val="minor"/>
      </rPr>
      <t>(Linnaeus, 1758)</t>
    </r>
  </si>
  <si>
    <r>
      <t>Autographa pulchrina </t>
    </r>
    <r>
      <rPr>
        <sz val="11"/>
        <color theme="1"/>
        <rFont val="Calibri"/>
        <family val="2"/>
        <scheme val="minor"/>
      </rPr>
      <t>(Haworth, 1809)</t>
    </r>
  </si>
  <si>
    <r>
      <t xml:space="preserve">Axylia putris </t>
    </r>
    <r>
      <rPr>
        <sz val="11"/>
        <color theme="1"/>
        <rFont val="Calibri"/>
        <family val="2"/>
        <scheme val="minor"/>
      </rPr>
      <t>(Linnaeus, 1761)</t>
    </r>
  </si>
  <si>
    <r>
      <t xml:space="preserve">Bembecia albanensis </t>
    </r>
    <r>
      <rPr>
        <sz val="11"/>
        <color theme="1"/>
        <rFont val="Calibri"/>
        <family val="2"/>
        <scheme val="minor"/>
      </rPr>
      <t>(Rebel, 1918)</t>
    </r>
  </si>
  <si>
    <r>
      <t xml:space="preserve">Bembecia iberica </t>
    </r>
    <r>
      <rPr>
        <sz val="11"/>
        <color theme="1"/>
        <rFont val="Calibri"/>
        <family val="2"/>
        <scheme val="minor"/>
      </rPr>
      <t>?patenka, 1992</t>
    </r>
  </si>
  <si>
    <r>
      <t xml:space="preserve">Bembecia ichneumoniformis </t>
    </r>
    <r>
      <rPr>
        <sz val="11"/>
        <color theme="1"/>
        <rFont val="Calibri"/>
        <family val="2"/>
        <scheme val="minor"/>
      </rPr>
      <t>(Denis &amp; Schiffermüller, 1775)</t>
    </r>
  </si>
  <si>
    <r>
      <t xml:space="preserve">Bembecia scopigera </t>
    </r>
    <r>
      <rPr>
        <sz val="11"/>
        <color theme="1"/>
        <rFont val="Calibri"/>
        <family val="2"/>
        <scheme val="minor"/>
      </rPr>
      <t>(Scopoli, 1763)</t>
    </r>
  </si>
  <si>
    <r>
      <t xml:space="preserve">Bena bicolorana </t>
    </r>
    <r>
      <rPr>
        <sz val="11"/>
        <color theme="1"/>
        <rFont val="Calibri"/>
        <family val="2"/>
        <scheme val="minor"/>
      </rPr>
      <t>(Fuessly, 1775)</t>
    </r>
  </si>
  <si>
    <r>
      <t xml:space="preserve">Biston betularia </t>
    </r>
    <r>
      <rPr>
        <sz val="11"/>
        <color theme="1"/>
        <rFont val="Calibri"/>
        <family val="2"/>
        <scheme val="minor"/>
      </rPr>
      <t>(Linnaeus, 1758)</t>
    </r>
  </si>
  <si>
    <r>
      <t xml:space="preserve">Biston strataria </t>
    </r>
    <r>
      <rPr>
        <sz val="11"/>
        <color theme="1"/>
        <rFont val="Calibri"/>
        <family val="2"/>
        <scheme val="minor"/>
      </rPr>
      <t>(Hufnagel, 1767)</t>
    </r>
  </si>
  <si>
    <r>
      <t xml:space="preserve">Boudinotiana notha </t>
    </r>
    <r>
      <rPr>
        <sz val="11"/>
        <color theme="1"/>
        <rFont val="Calibri"/>
        <family val="2"/>
        <scheme val="minor"/>
      </rPr>
      <t>(Hübner, 1803)</t>
    </r>
  </si>
  <si>
    <r>
      <t xml:space="preserve">Brachylomia viminalis </t>
    </r>
    <r>
      <rPr>
        <sz val="11"/>
        <color theme="1"/>
        <rFont val="Calibri"/>
        <family val="2"/>
        <scheme val="minor"/>
      </rPr>
      <t>(Fabricius, 1777)</t>
    </r>
  </si>
  <si>
    <r>
      <t xml:space="preserve">Bryophila domestica </t>
    </r>
    <r>
      <rPr>
        <sz val="11"/>
        <color theme="1"/>
        <rFont val="Calibri"/>
        <family val="2"/>
        <scheme val="minor"/>
      </rPr>
      <t>(Hufnagel, 1766)</t>
    </r>
  </si>
  <si>
    <r>
      <t xml:space="preserve">Bryophila raptricula </t>
    </r>
    <r>
      <rPr>
        <sz val="11"/>
        <color theme="1"/>
        <rFont val="Calibri"/>
        <family val="2"/>
        <scheme val="minor"/>
      </rPr>
      <t>(Denis &amp; Schiffermüller, 1775)</t>
    </r>
  </si>
  <si>
    <r>
      <t>Bryophila ravula </t>
    </r>
    <r>
      <rPr>
        <sz val="11"/>
        <color theme="1"/>
        <rFont val="Calibri"/>
        <family val="2"/>
        <scheme val="minor"/>
      </rPr>
      <t>(Hübner, 1813)</t>
    </r>
  </si>
  <si>
    <r>
      <t>Bryopsis muralis </t>
    </r>
    <r>
      <rPr>
        <sz val="11"/>
        <color theme="1"/>
        <rFont val="Calibri"/>
        <family val="2"/>
        <scheme val="minor"/>
      </rPr>
      <t>(Forster, 1771)</t>
    </r>
  </si>
  <si>
    <r>
      <t xml:space="preserve">Bupalus piniaria </t>
    </r>
    <r>
      <rPr>
        <sz val="11"/>
        <color theme="1"/>
        <rFont val="Calibri"/>
        <family val="2"/>
        <scheme val="minor"/>
      </rPr>
      <t>(Linnaeus, 1758)</t>
    </r>
  </si>
  <si>
    <r>
      <t xml:space="preserve">Cabera exanthemata </t>
    </r>
    <r>
      <rPr>
        <sz val="11"/>
        <color theme="1"/>
        <rFont val="Calibri"/>
        <family val="2"/>
        <scheme val="minor"/>
      </rPr>
      <t>(Scopoli, 1763)</t>
    </r>
  </si>
  <si>
    <r>
      <t xml:space="preserve">Cabera pusaria </t>
    </r>
    <r>
      <rPr>
        <sz val="11"/>
        <color theme="1"/>
        <rFont val="Calibri"/>
        <family val="2"/>
        <scheme val="minor"/>
      </rPr>
      <t>(Linnaeus, 1758)</t>
    </r>
  </si>
  <si>
    <r>
      <t xml:space="preserve">Calamia tridens </t>
    </r>
    <r>
      <rPr>
        <sz val="11"/>
        <color theme="1"/>
        <rFont val="Calibri"/>
        <family val="2"/>
        <scheme val="minor"/>
      </rPr>
      <t>(Hufnagel, 1766)</t>
    </r>
  </si>
  <si>
    <r>
      <t xml:space="preserve">Calamotropha paludella </t>
    </r>
    <r>
      <rPr>
        <sz val="11"/>
        <color theme="1"/>
        <rFont val="Calibri"/>
        <family val="2"/>
        <scheme val="minor"/>
      </rPr>
      <t>(Hübner, 1824)</t>
    </r>
  </si>
  <si>
    <r>
      <t xml:space="preserve">Callimorpha dominula </t>
    </r>
    <r>
      <rPr>
        <sz val="11"/>
        <color theme="1"/>
        <rFont val="Calibri"/>
        <family val="2"/>
        <scheme val="minor"/>
      </rPr>
      <t>(Linnaeus, 1758)</t>
    </r>
  </si>
  <si>
    <r>
      <t xml:space="preserve">Calliteara pudibunda </t>
    </r>
    <r>
      <rPr>
        <sz val="11"/>
        <color theme="1"/>
        <rFont val="Calibri"/>
        <family val="2"/>
        <scheme val="minor"/>
      </rPr>
      <t>(Linnaeus, 1758)</t>
    </r>
  </si>
  <si>
    <r>
      <t xml:space="preserve">Callopistria juventina </t>
    </r>
    <r>
      <rPr>
        <sz val="11"/>
        <color theme="1"/>
        <rFont val="Calibri"/>
        <family val="2"/>
        <scheme val="minor"/>
      </rPr>
      <t>(Stoll, 1782)</t>
    </r>
  </si>
  <si>
    <r>
      <t xml:space="preserve">Calophasia lunula </t>
    </r>
    <r>
      <rPr>
        <sz val="11"/>
        <color theme="1"/>
        <rFont val="Calibri"/>
        <family val="2"/>
        <scheme val="minor"/>
      </rPr>
      <t>(Hufnagel, 1766)</t>
    </r>
  </si>
  <si>
    <r>
      <t xml:space="preserve">Campaea margaritaria </t>
    </r>
    <r>
      <rPr>
        <sz val="11"/>
        <color theme="1"/>
        <rFont val="Calibri"/>
        <family val="2"/>
        <scheme val="minor"/>
      </rPr>
      <t>(Linnaeus, 1761)</t>
    </r>
  </si>
  <si>
    <r>
      <t xml:space="preserve">Camptogramma bilineata </t>
    </r>
    <r>
      <rPr>
        <sz val="11"/>
        <color theme="1"/>
        <rFont val="Calibri"/>
        <family val="2"/>
        <scheme val="minor"/>
      </rPr>
      <t>(Linnaeus, 1758)</t>
    </r>
  </si>
  <si>
    <r>
      <t xml:space="preserve">Caradrina clavipalpis </t>
    </r>
    <r>
      <rPr>
        <sz val="11"/>
        <color theme="1"/>
        <rFont val="Calibri"/>
        <family val="2"/>
        <scheme val="minor"/>
      </rPr>
      <t>(Scopoli, 1763)</t>
    </r>
  </si>
  <si>
    <r>
      <t>Caradrina gilva </t>
    </r>
    <r>
      <rPr>
        <sz val="11"/>
        <color theme="1"/>
        <rFont val="Calibri"/>
        <family val="2"/>
        <scheme val="minor"/>
      </rPr>
      <t>(Donzel, 1838)</t>
    </r>
  </si>
  <si>
    <r>
      <t xml:space="preserve">Caradrina kadenii </t>
    </r>
    <r>
      <rPr>
        <sz val="11"/>
        <color theme="1"/>
        <rFont val="Calibri"/>
        <family val="2"/>
        <scheme val="minor"/>
      </rPr>
      <t>Freyer, 1836</t>
    </r>
  </si>
  <si>
    <r>
      <t xml:space="preserve">Caradrina morpheus </t>
    </r>
    <r>
      <rPr>
        <sz val="11"/>
        <color theme="1"/>
        <rFont val="Calibri"/>
        <family val="2"/>
        <scheme val="minor"/>
      </rPr>
      <t>(Hufnagel, 1766)</t>
    </r>
  </si>
  <si>
    <r>
      <t xml:space="preserve">Cataclysta lemnata </t>
    </r>
    <r>
      <rPr>
        <sz val="11"/>
        <color theme="1"/>
        <rFont val="Calibri"/>
        <family val="2"/>
        <scheme val="minor"/>
      </rPr>
      <t>(Linnaeus, 1758)</t>
    </r>
  </si>
  <si>
    <r>
      <t xml:space="preserve">Catarhoe cuculata </t>
    </r>
    <r>
      <rPr>
        <sz val="11"/>
        <color theme="1"/>
        <rFont val="Calibri"/>
        <family val="2"/>
        <scheme val="minor"/>
      </rPr>
      <t>(Hufnagel, 1767)</t>
    </r>
  </si>
  <si>
    <r>
      <t xml:space="preserve">Catarhoe rubidata </t>
    </r>
    <r>
      <rPr>
        <sz val="11"/>
        <color theme="1"/>
        <rFont val="Calibri"/>
        <family val="2"/>
        <scheme val="minor"/>
      </rPr>
      <t>(Denis &amp; Schiffermüller, 1775)</t>
    </r>
  </si>
  <si>
    <r>
      <t xml:space="preserve">Catephia alchymista </t>
    </r>
    <r>
      <rPr>
        <sz val="11"/>
        <color theme="1"/>
        <rFont val="Calibri"/>
        <family val="2"/>
        <scheme val="minor"/>
      </rPr>
      <t>(Denis &amp; Schiffermüller, 1775)</t>
    </r>
  </si>
  <si>
    <r>
      <t xml:space="preserve">Catocala electa </t>
    </r>
    <r>
      <rPr>
        <sz val="11"/>
        <color theme="1"/>
        <rFont val="Calibri"/>
        <family val="2"/>
        <scheme val="minor"/>
      </rPr>
      <t>(Vieweg, 1790)</t>
    </r>
  </si>
  <si>
    <r>
      <t xml:space="preserve">Catocala elocata </t>
    </r>
    <r>
      <rPr>
        <sz val="11"/>
        <color theme="1"/>
        <rFont val="Calibri"/>
        <family val="2"/>
        <scheme val="minor"/>
      </rPr>
      <t>(Esper, 1787)</t>
    </r>
  </si>
  <si>
    <r>
      <t xml:space="preserve">Catocala fraxini </t>
    </r>
    <r>
      <rPr>
        <sz val="11"/>
        <color theme="1"/>
        <rFont val="Calibri"/>
        <family val="2"/>
        <scheme val="minor"/>
      </rPr>
      <t>(Linnaeus, 1758)</t>
    </r>
  </si>
  <si>
    <r>
      <t xml:space="preserve">Catocala nupta </t>
    </r>
    <r>
      <rPr>
        <sz val="11"/>
        <color theme="1"/>
        <rFont val="Calibri"/>
        <family val="2"/>
        <scheme val="minor"/>
      </rPr>
      <t>(Linnaeus, 1767)</t>
    </r>
  </si>
  <si>
    <r>
      <t xml:space="preserve">Catocala promissa </t>
    </r>
    <r>
      <rPr>
        <sz val="11"/>
        <color theme="1"/>
        <rFont val="Calibri"/>
        <family val="2"/>
        <scheme val="minor"/>
      </rPr>
      <t>(Denis &amp; Schiffermüller, 1775)</t>
    </r>
  </si>
  <si>
    <r>
      <t xml:space="preserve">Catocala sponsa </t>
    </r>
    <r>
      <rPr>
        <sz val="11"/>
        <color theme="1"/>
        <rFont val="Calibri"/>
        <family val="2"/>
        <scheme val="minor"/>
      </rPr>
      <t>(Linnaeus, 1767)</t>
    </r>
  </si>
  <si>
    <r>
      <t xml:space="preserve">Catoptria falsella </t>
    </r>
    <r>
      <rPr>
        <sz val="11"/>
        <color theme="1"/>
        <rFont val="Calibri"/>
        <family val="2"/>
        <scheme val="minor"/>
      </rPr>
      <t>(Denis &amp; Schiffermüller, 1775)</t>
    </r>
  </si>
  <si>
    <r>
      <t xml:space="preserve">Catoptria margaritella </t>
    </r>
    <r>
      <rPr>
        <sz val="11"/>
        <color theme="1"/>
        <rFont val="Calibri"/>
        <family val="2"/>
        <scheme val="minor"/>
      </rPr>
      <t>(Denis &amp; Schiffermüller, 1775)</t>
    </r>
  </si>
  <si>
    <r>
      <t xml:space="preserve">Catoptria permutatellus </t>
    </r>
    <r>
      <rPr>
        <sz val="11"/>
        <color theme="1"/>
        <rFont val="Calibri"/>
        <family val="2"/>
        <scheme val="minor"/>
      </rPr>
      <t>(Herrich-Schäffer, 1848)</t>
    </r>
  </si>
  <si>
    <r>
      <t xml:space="preserve">Catoptria pinella </t>
    </r>
    <r>
      <rPr>
        <sz val="11"/>
        <color theme="1"/>
        <rFont val="Calibri"/>
        <family val="2"/>
        <scheme val="minor"/>
      </rPr>
      <t>(Linnaeus, 1758)</t>
    </r>
  </si>
  <si>
    <r>
      <t xml:space="preserve">Catoptria verellus </t>
    </r>
    <r>
      <rPr>
        <sz val="11"/>
        <color theme="1"/>
        <rFont val="Calibri"/>
        <family val="2"/>
        <scheme val="minor"/>
      </rPr>
      <t>(Zincken, 1817)</t>
    </r>
  </si>
  <si>
    <r>
      <t xml:space="preserve">Celaena haworthii </t>
    </r>
    <r>
      <rPr>
        <sz val="11"/>
        <color theme="1"/>
        <rFont val="Calibri"/>
        <family val="2"/>
        <scheme val="minor"/>
      </rPr>
      <t>(Curtis, 1829)</t>
    </r>
  </si>
  <si>
    <r>
      <t xml:space="preserve">Cepphis advenaria </t>
    </r>
    <r>
      <rPr>
        <sz val="11"/>
        <color theme="1"/>
        <rFont val="Calibri"/>
        <family val="2"/>
        <scheme val="minor"/>
      </rPr>
      <t>(Hübner, 1790)</t>
    </r>
  </si>
  <si>
    <r>
      <t xml:space="preserve">Ceramica pisi </t>
    </r>
    <r>
      <rPr>
        <sz val="11"/>
        <color theme="1"/>
        <rFont val="Calibri"/>
        <family val="2"/>
        <scheme val="minor"/>
      </rPr>
      <t>(Linnaeus, 1758)</t>
    </r>
  </si>
  <si>
    <r>
      <t xml:space="preserve">Cerastis leucographa </t>
    </r>
    <r>
      <rPr>
        <sz val="11"/>
        <color theme="1"/>
        <rFont val="Calibri"/>
        <family val="2"/>
        <scheme val="minor"/>
      </rPr>
      <t>(Denis &amp; Schiffermüller, 1775)</t>
    </r>
  </si>
  <si>
    <r>
      <t xml:space="preserve">Cerastis rubricosa </t>
    </r>
    <r>
      <rPr>
        <sz val="11"/>
        <color theme="1"/>
        <rFont val="Calibri"/>
        <family val="2"/>
        <scheme val="minor"/>
      </rPr>
      <t>(Denis &amp; Schiffermüller, 1775)</t>
    </r>
  </si>
  <si>
    <r>
      <t xml:space="preserve">Cerura erminea </t>
    </r>
    <r>
      <rPr>
        <sz val="11"/>
        <color theme="1"/>
        <rFont val="Calibri"/>
        <family val="2"/>
        <scheme val="minor"/>
      </rPr>
      <t>(Esper, 1783)</t>
    </r>
  </si>
  <si>
    <r>
      <t xml:space="preserve">Cerura vinula </t>
    </r>
    <r>
      <rPr>
        <sz val="11"/>
        <color theme="1"/>
        <rFont val="Calibri"/>
        <family val="2"/>
        <scheme val="minor"/>
      </rPr>
      <t>(Linnaeus, 1758)</t>
    </r>
  </si>
  <si>
    <r>
      <t xml:space="preserve">Chamaesphecia aerifrons </t>
    </r>
    <r>
      <rPr>
        <sz val="11"/>
        <color theme="1"/>
        <rFont val="Calibri"/>
        <family val="2"/>
        <scheme val="minor"/>
      </rPr>
      <t>(Zeller, 1847)</t>
    </r>
  </si>
  <si>
    <r>
      <t xml:space="preserve">Chamaesphecia empiformis </t>
    </r>
    <r>
      <rPr>
        <sz val="11"/>
        <color theme="1"/>
        <rFont val="Calibri"/>
        <family val="2"/>
        <scheme val="minor"/>
      </rPr>
      <t>(Esper, 1783)</t>
    </r>
  </si>
  <si>
    <r>
      <t>Chamaesphecia nigrifrons </t>
    </r>
    <r>
      <rPr>
        <sz val="11"/>
        <color theme="1"/>
        <rFont val="Calibri"/>
        <family val="2"/>
        <scheme val="minor"/>
      </rPr>
      <t>(Le Cerf, 1911)</t>
    </r>
  </si>
  <si>
    <r>
      <t xml:space="preserve">Chamaesphecia tenthrediniformis </t>
    </r>
    <r>
      <rPr>
        <sz val="11"/>
        <color theme="1"/>
        <rFont val="Calibri"/>
        <family val="2"/>
        <scheme val="minor"/>
      </rPr>
      <t>(Denis &amp; Schiffermüller, 1775)</t>
    </r>
  </si>
  <si>
    <r>
      <t xml:space="preserve">Charanyca trigrammica </t>
    </r>
    <r>
      <rPr>
        <sz val="11"/>
        <color theme="1"/>
        <rFont val="Calibri"/>
        <family val="2"/>
        <scheme val="minor"/>
      </rPr>
      <t>(Hufnagel, 1766)</t>
    </r>
  </si>
  <si>
    <r>
      <t xml:space="preserve">Charissa mucidaria </t>
    </r>
    <r>
      <rPr>
        <sz val="11"/>
        <color theme="1"/>
        <rFont val="Calibri"/>
        <family val="2"/>
        <scheme val="minor"/>
      </rPr>
      <t>(Hübner, 1799)</t>
    </r>
  </si>
  <si>
    <r>
      <t xml:space="preserve">Charissa obscurata </t>
    </r>
    <r>
      <rPr>
        <sz val="11"/>
        <color theme="1"/>
        <rFont val="Calibri"/>
        <family val="2"/>
        <scheme val="minor"/>
      </rPr>
      <t>(Denis &amp; Schiffermüller, 1775)</t>
    </r>
  </si>
  <si>
    <r>
      <t xml:space="preserve">Charissa variegata </t>
    </r>
    <r>
      <rPr>
        <sz val="11"/>
        <color theme="1"/>
        <rFont val="Calibri"/>
        <family val="2"/>
        <scheme val="minor"/>
      </rPr>
      <t>(Duponchel, 1830)</t>
    </r>
  </si>
  <si>
    <r>
      <t xml:space="preserve">Chelis maculosa </t>
    </r>
    <r>
      <rPr>
        <sz val="11"/>
        <color theme="1"/>
        <rFont val="Calibri"/>
        <family val="2"/>
        <scheme val="minor"/>
      </rPr>
      <t>(Denis &amp; Schiffermüller, 1775)</t>
    </r>
  </si>
  <si>
    <r>
      <t xml:space="preserve">Chesias legatella </t>
    </r>
    <r>
      <rPr>
        <sz val="11"/>
        <color theme="1"/>
        <rFont val="Calibri"/>
        <family val="2"/>
        <scheme val="minor"/>
      </rPr>
      <t>(Denis &amp; Schiffermüller, 1775)</t>
    </r>
  </si>
  <si>
    <r>
      <t xml:space="preserve">Chesias rufata </t>
    </r>
    <r>
      <rPr>
        <sz val="11"/>
        <color theme="1"/>
        <rFont val="Calibri"/>
        <family val="2"/>
        <scheme val="minor"/>
      </rPr>
      <t>(Fabricius, 1775)</t>
    </r>
  </si>
  <si>
    <r>
      <t xml:space="preserve">Chiasmia aestimaria </t>
    </r>
    <r>
      <rPr>
        <sz val="11"/>
        <color theme="1"/>
        <rFont val="Calibri"/>
        <family val="2"/>
        <scheme val="minor"/>
      </rPr>
      <t>(Hübner, 1809)</t>
    </r>
  </si>
  <si>
    <r>
      <t xml:space="preserve">Chiasmia clathrata </t>
    </r>
    <r>
      <rPr>
        <sz val="11"/>
        <color theme="1"/>
        <rFont val="Calibri"/>
        <family val="2"/>
        <scheme val="minor"/>
      </rPr>
      <t>(Linnaeus, 1758)</t>
    </r>
  </si>
  <si>
    <r>
      <t>Chilo phragmitellus </t>
    </r>
    <r>
      <rPr>
        <sz val="11"/>
        <color theme="1"/>
        <rFont val="Calibri"/>
        <family val="2"/>
        <scheme val="minor"/>
      </rPr>
      <t>(Hübner, 1810)</t>
    </r>
  </si>
  <si>
    <r>
      <t xml:space="preserve">Chilodes maritima </t>
    </r>
    <r>
      <rPr>
        <sz val="11"/>
        <color theme="1"/>
        <rFont val="Calibri"/>
        <family val="2"/>
        <scheme val="minor"/>
      </rPr>
      <t>(Tauscher, 1806)</t>
    </r>
  </si>
  <si>
    <r>
      <t xml:space="preserve">Chloantha hyperici </t>
    </r>
    <r>
      <rPr>
        <sz val="11"/>
        <color theme="1"/>
        <rFont val="Calibri"/>
        <family val="2"/>
        <scheme val="minor"/>
      </rPr>
      <t>(Denis &amp; Schiffermüller, 1775)</t>
    </r>
  </si>
  <si>
    <r>
      <t xml:space="preserve">Chlorissa viridata </t>
    </r>
    <r>
      <rPr>
        <sz val="11"/>
        <color theme="1"/>
        <rFont val="Calibri"/>
        <family val="2"/>
        <scheme val="minor"/>
      </rPr>
      <t>(Linnaeus, 1758)</t>
    </r>
  </si>
  <si>
    <r>
      <t xml:space="preserve">Chloroclysta miata </t>
    </r>
    <r>
      <rPr>
        <sz val="11"/>
        <color theme="1"/>
        <rFont val="Calibri"/>
        <family val="2"/>
        <scheme val="minor"/>
      </rPr>
      <t>(Linnaeus, 1758)</t>
    </r>
  </si>
  <si>
    <r>
      <t xml:space="preserve">Chloroclysta siterata </t>
    </r>
    <r>
      <rPr>
        <sz val="11"/>
        <color theme="1"/>
        <rFont val="Calibri"/>
        <family val="2"/>
        <scheme val="minor"/>
      </rPr>
      <t>(Hufnagel, 1767)</t>
    </r>
  </si>
  <si>
    <r>
      <t xml:space="preserve">Chloroclystis v-ata </t>
    </r>
    <r>
      <rPr>
        <sz val="11"/>
        <color theme="1"/>
        <rFont val="Calibri"/>
        <family val="2"/>
        <scheme val="minor"/>
      </rPr>
      <t>(Haworth, 1809)</t>
    </r>
  </si>
  <si>
    <r>
      <t>Chrysocramboides craterellus </t>
    </r>
    <r>
      <rPr>
        <sz val="11"/>
        <color theme="1"/>
        <rFont val="Calibri"/>
        <family val="2"/>
        <scheme val="minor"/>
      </rPr>
      <t>(Scopoli, 1763)</t>
    </r>
  </si>
  <si>
    <r>
      <t xml:space="preserve">Chrysocrambus linetella </t>
    </r>
    <r>
      <rPr>
        <sz val="11"/>
        <color theme="1"/>
        <rFont val="Calibri"/>
        <family val="2"/>
        <scheme val="minor"/>
      </rPr>
      <t>(Fabricius, 1781)</t>
    </r>
  </si>
  <si>
    <r>
      <t xml:space="preserve">Chrysodeixis chalcites </t>
    </r>
    <r>
      <rPr>
        <sz val="11"/>
        <color theme="1"/>
        <rFont val="Calibri"/>
        <family val="2"/>
        <scheme val="minor"/>
      </rPr>
      <t>(Esper, 1789)</t>
    </r>
  </si>
  <si>
    <r>
      <t xml:space="preserve">Chrysoteuchia culmella </t>
    </r>
    <r>
      <rPr>
        <sz val="11"/>
        <color theme="1"/>
        <rFont val="Calibri"/>
        <family val="2"/>
        <scheme val="minor"/>
      </rPr>
      <t>(Linnaeus, 1758)</t>
    </r>
  </si>
  <si>
    <r>
      <t xml:space="preserve">Cidaria fulvata </t>
    </r>
    <r>
      <rPr>
        <sz val="11"/>
        <color theme="1"/>
        <rFont val="Calibri"/>
        <family val="2"/>
        <scheme val="minor"/>
      </rPr>
      <t>(J. R. Forster, 1771)</t>
    </r>
  </si>
  <si>
    <r>
      <t xml:space="preserve">Cilix glaucata </t>
    </r>
    <r>
      <rPr>
        <sz val="11"/>
        <color theme="1"/>
        <rFont val="Calibri"/>
        <family val="2"/>
        <scheme val="minor"/>
      </rPr>
      <t>(Scopoli, 1763)</t>
    </r>
  </si>
  <si>
    <r>
      <t xml:space="preserve">Xanthia gilvago </t>
    </r>
    <r>
      <rPr>
        <sz val="11"/>
        <color theme="1"/>
        <rFont val="Calibri"/>
        <family val="2"/>
        <scheme val="minor"/>
      </rPr>
      <t>(Denis &amp; Schiffermüller, 1775)</t>
    </r>
  </si>
  <si>
    <r>
      <t xml:space="preserve">Xanthia icteritia </t>
    </r>
    <r>
      <rPr>
        <sz val="11"/>
        <color theme="1"/>
        <rFont val="Calibri"/>
        <family val="2"/>
        <scheme val="minor"/>
      </rPr>
      <t>(Hufnagel, 1766)</t>
    </r>
  </si>
  <si>
    <r>
      <t xml:space="preserve">Xanthia ocellaris </t>
    </r>
    <r>
      <rPr>
        <sz val="11"/>
        <color theme="1"/>
        <rFont val="Calibri"/>
        <family val="2"/>
        <scheme val="minor"/>
      </rPr>
      <t>(Borkhausen, 1792)</t>
    </r>
  </si>
  <si>
    <r>
      <t xml:space="preserve">Cleora cinctaria </t>
    </r>
    <r>
      <rPr>
        <sz val="11"/>
        <color theme="1"/>
        <rFont val="Calibri"/>
        <family val="2"/>
        <scheme val="minor"/>
      </rPr>
      <t>(Denis &amp; Schiffermüller, 1775)</t>
    </r>
  </si>
  <si>
    <r>
      <t xml:space="preserve">Cleorodes lichenaria </t>
    </r>
    <r>
      <rPr>
        <sz val="11"/>
        <color theme="1"/>
        <rFont val="Calibri"/>
        <family val="2"/>
        <scheme val="minor"/>
      </rPr>
      <t>(Hufnagel, 1767)</t>
    </r>
  </si>
  <si>
    <r>
      <t xml:space="preserve">Clostera anachoreta </t>
    </r>
    <r>
      <rPr>
        <sz val="11"/>
        <color theme="1"/>
        <rFont val="Calibri"/>
        <family val="2"/>
        <scheme val="minor"/>
      </rPr>
      <t>(Denis &amp; Schiffermüller, 1775)</t>
    </r>
  </si>
  <si>
    <r>
      <t xml:space="preserve">Clostera anastomosis </t>
    </r>
    <r>
      <rPr>
        <sz val="11"/>
        <color theme="1"/>
        <rFont val="Calibri"/>
        <family val="2"/>
        <scheme val="minor"/>
      </rPr>
      <t>(Linnaeus, 1758)</t>
    </r>
  </si>
  <si>
    <r>
      <t xml:space="preserve">Clostera curtula </t>
    </r>
    <r>
      <rPr>
        <sz val="11"/>
        <color theme="1"/>
        <rFont val="Calibri"/>
        <family val="2"/>
        <scheme val="minor"/>
      </rPr>
      <t>(Linnaeus, 1758)</t>
    </r>
  </si>
  <si>
    <r>
      <t xml:space="preserve">Clostera pigra </t>
    </r>
    <r>
      <rPr>
        <sz val="11"/>
        <color theme="1"/>
        <rFont val="Calibri"/>
        <family val="2"/>
        <scheme val="minor"/>
      </rPr>
      <t>(Hufnagel, 1766)</t>
    </r>
  </si>
  <si>
    <r>
      <t xml:space="preserve">Coenobia rufa </t>
    </r>
    <r>
      <rPr>
        <sz val="11"/>
        <color theme="1"/>
        <rFont val="Calibri"/>
        <family val="2"/>
        <scheme val="minor"/>
      </rPr>
      <t>(Haworth, 1809)</t>
    </r>
  </si>
  <si>
    <r>
      <t>Collita griseola </t>
    </r>
    <r>
      <rPr>
        <sz val="11"/>
        <color theme="1"/>
        <rFont val="Calibri"/>
        <family val="2"/>
        <scheme val="minor"/>
      </rPr>
      <t>(Hübner, 1803)</t>
    </r>
  </si>
  <si>
    <r>
      <t>Duponchelia fovealis</t>
    </r>
    <r>
      <rPr>
        <sz val="11"/>
        <color theme="1"/>
        <rFont val="Calibri"/>
        <family val="2"/>
        <scheme val="minor"/>
      </rPr>
      <t> Zeller, 1847</t>
    </r>
  </si>
  <si>
    <r>
      <t xml:space="preserve">Dypterygia scabriuscula </t>
    </r>
    <r>
      <rPr>
        <sz val="11"/>
        <color theme="1"/>
        <rFont val="Calibri"/>
        <family val="2"/>
        <scheme val="minor"/>
      </rPr>
      <t>(Linnaeus, 1758)</t>
    </r>
  </si>
  <si>
    <r>
      <t xml:space="preserve">Dysauxes ancilla </t>
    </r>
    <r>
      <rPr>
        <sz val="11"/>
        <color theme="1"/>
        <rFont val="Calibri"/>
        <family val="2"/>
        <scheme val="minor"/>
      </rPr>
      <t>(Linnaeus, 1767)</t>
    </r>
  </si>
  <si>
    <r>
      <t xml:space="preserve">Dysgonia algira </t>
    </r>
    <r>
      <rPr>
        <sz val="11"/>
        <color theme="1"/>
        <rFont val="Calibri"/>
        <family val="2"/>
        <scheme val="minor"/>
      </rPr>
      <t>(Linnaeus, 1767)</t>
    </r>
  </si>
  <si>
    <r>
      <t xml:space="preserve">Dyspessa ulula </t>
    </r>
    <r>
      <rPr>
        <sz val="11"/>
        <color theme="1"/>
        <rFont val="Calibri"/>
        <family val="2"/>
        <scheme val="minor"/>
      </rPr>
      <t>(Borkhausen, 1790)</t>
    </r>
  </si>
  <si>
    <r>
      <t xml:space="preserve">Dysstroma citrata </t>
    </r>
    <r>
      <rPr>
        <sz val="11"/>
        <color theme="1"/>
        <rFont val="Calibri"/>
        <family val="2"/>
        <scheme val="minor"/>
      </rPr>
      <t>(Linnaeus, 1761)</t>
    </r>
  </si>
  <si>
    <r>
      <t xml:space="preserve">Dysstroma truncata </t>
    </r>
    <r>
      <rPr>
        <sz val="11"/>
        <color theme="1"/>
        <rFont val="Calibri"/>
        <family val="2"/>
        <scheme val="minor"/>
      </rPr>
      <t>(Hufnagel, 1767)</t>
    </r>
  </si>
  <si>
    <r>
      <t xml:space="preserve">Earias clorana </t>
    </r>
    <r>
      <rPr>
        <sz val="11"/>
        <color theme="1"/>
        <rFont val="Calibri"/>
        <family val="2"/>
        <scheme val="minor"/>
      </rPr>
      <t>(Linnaeus, 1761)</t>
    </r>
  </si>
  <si>
    <r>
      <t xml:space="preserve">Earophila badiata </t>
    </r>
    <r>
      <rPr>
        <sz val="11"/>
        <color theme="1"/>
        <rFont val="Calibri"/>
        <family val="2"/>
        <scheme val="minor"/>
      </rPr>
      <t>(Denis &amp; Schiffermüller, 1775)</t>
    </r>
  </si>
  <si>
    <r>
      <t xml:space="preserve">Eccopisa effractella </t>
    </r>
    <r>
      <rPr>
        <sz val="11"/>
        <color theme="1"/>
        <rFont val="Calibri"/>
        <family val="2"/>
        <scheme val="minor"/>
      </rPr>
      <t>Zeller, 1848</t>
    </r>
  </si>
  <si>
    <r>
      <t xml:space="preserve">Ecliptopera silaceata </t>
    </r>
    <r>
      <rPr>
        <sz val="11"/>
        <color theme="1"/>
        <rFont val="Calibri"/>
        <family val="2"/>
        <scheme val="minor"/>
      </rPr>
      <t>(Denis &amp; Schiffermüller, 1775)</t>
    </r>
  </si>
  <si>
    <r>
      <t xml:space="preserve">Ecpyrrhorrhoe rubiginalis </t>
    </r>
    <r>
      <rPr>
        <sz val="11"/>
        <color theme="1"/>
        <rFont val="Calibri"/>
        <family val="2"/>
        <scheme val="minor"/>
      </rPr>
      <t>(Hübner, 1796)</t>
    </r>
  </si>
  <si>
    <r>
      <t xml:space="preserve">Ectropis crepuscularia </t>
    </r>
    <r>
      <rPr>
        <sz val="11"/>
        <color theme="1"/>
        <rFont val="Calibri"/>
        <family val="2"/>
        <scheme val="minor"/>
      </rPr>
      <t>(Denis &amp; Schiffermüller, 1775)</t>
    </r>
  </si>
  <si>
    <r>
      <t xml:space="preserve">Egira conspicillaris </t>
    </r>
    <r>
      <rPr>
        <sz val="11"/>
        <color theme="1"/>
        <rFont val="Calibri"/>
        <family val="2"/>
        <scheme val="minor"/>
      </rPr>
      <t>(Linnaeus, 1758)</t>
    </r>
  </si>
  <si>
    <r>
      <t xml:space="preserve">Eilema caniola </t>
    </r>
    <r>
      <rPr>
        <sz val="11"/>
        <color theme="1"/>
        <rFont val="Calibri"/>
        <family val="2"/>
        <scheme val="minor"/>
      </rPr>
      <t>(Hübner, 1808)</t>
    </r>
  </si>
  <si>
    <r>
      <t xml:space="preserve">Elaphria venustula </t>
    </r>
    <r>
      <rPr>
        <sz val="11"/>
        <color theme="1"/>
        <rFont val="Calibri"/>
        <family val="2"/>
        <scheme val="minor"/>
      </rPr>
      <t>(Hübner, 1790)</t>
    </r>
  </si>
  <si>
    <r>
      <t xml:space="preserve">Electrophaes corylata </t>
    </r>
    <r>
      <rPr>
        <sz val="11"/>
        <color theme="1"/>
        <rFont val="Calibri"/>
        <family val="2"/>
        <scheme val="minor"/>
      </rPr>
      <t>(Thunberg &amp; Sebaldt, 1792)</t>
    </r>
  </si>
  <si>
    <r>
      <t xml:space="preserve">Elegia similella </t>
    </r>
    <r>
      <rPr>
        <sz val="11"/>
        <color theme="1"/>
        <rFont val="Calibri"/>
        <family val="2"/>
        <scheme val="minor"/>
      </rPr>
      <t>(Zincken, 1818)</t>
    </r>
  </si>
  <si>
    <r>
      <t xml:space="preserve">Elophila nymphaeata </t>
    </r>
    <r>
      <rPr>
        <sz val="11"/>
        <color theme="1"/>
        <rFont val="Calibri"/>
        <family val="2"/>
        <scheme val="minor"/>
      </rPr>
      <t>(Linnaeus, 1758)</t>
    </r>
  </si>
  <si>
    <r>
      <t xml:space="preserve">Elophila polydectalis </t>
    </r>
    <r>
      <rPr>
        <sz val="11"/>
        <color theme="1"/>
        <rFont val="Calibri"/>
        <family val="2"/>
        <scheme val="minor"/>
      </rPr>
      <t>(Walker, 1859)</t>
    </r>
  </si>
  <si>
    <r>
      <t xml:space="preserve">Ematurga atomaria </t>
    </r>
    <r>
      <rPr>
        <sz val="11"/>
        <color theme="1"/>
        <rFont val="Calibri"/>
        <family val="2"/>
        <scheme val="minor"/>
      </rPr>
      <t>(Linnaeus, 1758)</t>
    </r>
  </si>
  <si>
    <r>
      <t xml:space="preserve">Acontia trabealis </t>
    </r>
    <r>
      <rPr>
        <sz val="11"/>
        <color theme="1"/>
        <rFont val="Calibri"/>
        <family val="2"/>
        <scheme val="minor"/>
      </rPr>
      <t>(Scopoli, 1763)</t>
    </r>
  </si>
  <si>
    <r>
      <t xml:space="preserve">Enargia paleacea </t>
    </r>
    <r>
      <rPr>
        <sz val="11"/>
        <color theme="1"/>
        <rFont val="Calibri"/>
        <family val="2"/>
        <scheme val="minor"/>
      </rPr>
      <t>(Esper, 1788)</t>
    </r>
  </si>
  <si>
    <r>
      <t xml:space="preserve">Endotricha flammealis </t>
    </r>
    <r>
      <rPr>
        <sz val="11"/>
        <color theme="1"/>
        <rFont val="Calibri"/>
        <family val="2"/>
        <scheme val="minor"/>
      </rPr>
      <t>(Denis &amp; Schiffermüller, 1775)</t>
    </r>
  </si>
  <si>
    <r>
      <t xml:space="preserve">Endromis versicolora </t>
    </r>
    <r>
      <rPr>
        <sz val="11"/>
        <color theme="1"/>
        <rFont val="Calibri"/>
        <family val="2"/>
        <scheme val="minor"/>
      </rPr>
      <t>(Linnaeus, 1758)</t>
    </r>
  </si>
  <si>
    <r>
      <t xml:space="preserve">Ennomos alniaria </t>
    </r>
    <r>
      <rPr>
        <sz val="11"/>
        <color theme="1"/>
        <rFont val="Calibri"/>
        <family val="2"/>
        <scheme val="minor"/>
      </rPr>
      <t>(Linnaeus, 1758)</t>
    </r>
  </si>
  <si>
    <r>
      <t xml:space="preserve">Ennomos autumnaria </t>
    </r>
    <r>
      <rPr>
        <sz val="11"/>
        <color theme="1"/>
        <rFont val="Calibri"/>
        <family val="2"/>
        <scheme val="minor"/>
      </rPr>
      <t>(Werneburg, 1859)</t>
    </r>
  </si>
  <si>
    <r>
      <t xml:space="preserve">Ennomos erosaria </t>
    </r>
    <r>
      <rPr>
        <sz val="11"/>
        <color theme="1"/>
        <rFont val="Calibri"/>
        <family val="2"/>
        <scheme val="minor"/>
      </rPr>
      <t>(Denis &amp; Schiffermüller, 1775)</t>
    </r>
  </si>
  <si>
    <r>
      <t xml:space="preserve">Ennomos fuscantaria </t>
    </r>
    <r>
      <rPr>
        <sz val="11"/>
        <color theme="1"/>
        <rFont val="Calibri"/>
        <family val="2"/>
        <scheme val="minor"/>
      </rPr>
      <t>(Haworth, 1809)</t>
    </r>
  </si>
  <si>
    <r>
      <t xml:space="preserve">Ennomos quercinaria </t>
    </r>
    <r>
      <rPr>
        <sz val="11"/>
        <color theme="1"/>
        <rFont val="Calibri"/>
        <family val="2"/>
        <scheme val="minor"/>
      </rPr>
      <t>(Hufnagel, 1767)</t>
    </r>
  </si>
  <si>
    <r>
      <t xml:space="preserve">Ephestia elutella </t>
    </r>
    <r>
      <rPr>
        <sz val="11"/>
        <color theme="1"/>
        <rFont val="Calibri"/>
        <family val="2"/>
        <scheme val="minor"/>
      </rPr>
      <t>(Hübner, 1796)</t>
    </r>
  </si>
  <si>
    <r>
      <t xml:space="preserve">Ephestia kuehniella </t>
    </r>
    <r>
      <rPr>
        <sz val="11"/>
        <color theme="1"/>
        <rFont val="Calibri"/>
        <family val="2"/>
        <scheme val="minor"/>
      </rPr>
      <t>Zeller, 1879</t>
    </r>
  </si>
  <si>
    <r>
      <t>Ephestia woodiella</t>
    </r>
    <r>
      <rPr>
        <sz val="11"/>
        <color theme="1"/>
        <rFont val="Calibri"/>
        <family val="2"/>
        <scheme val="minor"/>
      </rPr>
      <t> Richards &amp; Thomson, 1932</t>
    </r>
  </si>
  <si>
    <r>
      <t xml:space="preserve">Epilecta linogrisea </t>
    </r>
    <r>
      <rPr>
        <sz val="11"/>
        <color theme="1"/>
        <rFont val="Calibri"/>
        <family val="2"/>
        <scheme val="minor"/>
      </rPr>
      <t>(Denis &amp; Schiffermüller, 1775)</t>
    </r>
  </si>
  <si>
    <r>
      <t xml:space="preserve">Epione repandaria </t>
    </r>
    <r>
      <rPr>
        <sz val="11"/>
        <color theme="1"/>
        <rFont val="Calibri"/>
        <family val="2"/>
        <scheme val="minor"/>
      </rPr>
      <t>(Hufnagel, 1767)</t>
    </r>
  </si>
  <si>
    <r>
      <t xml:space="preserve">Epione vespertaria </t>
    </r>
    <r>
      <rPr>
        <sz val="11"/>
        <color theme="1"/>
        <rFont val="Calibri"/>
        <family val="2"/>
        <scheme val="minor"/>
      </rPr>
      <t>(Linnaeus, 1767)</t>
    </r>
  </si>
  <si>
    <r>
      <t xml:space="preserve">Epirrhoe alternata </t>
    </r>
    <r>
      <rPr>
        <sz val="11"/>
        <color theme="1"/>
        <rFont val="Calibri"/>
        <family val="2"/>
        <scheme val="minor"/>
      </rPr>
      <t>(O.F. Müller, 1764)</t>
    </r>
  </si>
  <si>
    <r>
      <t xml:space="preserve">Epirrhoe galiata </t>
    </r>
    <r>
      <rPr>
        <sz val="11"/>
        <color theme="1"/>
        <rFont val="Calibri"/>
        <family val="2"/>
        <scheme val="minor"/>
      </rPr>
      <t>(Denis &amp; Schiffermüller, 1775)</t>
    </r>
  </si>
  <si>
    <r>
      <t xml:space="preserve">Epirrhoe rivata </t>
    </r>
    <r>
      <rPr>
        <sz val="11"/>
        <color theme="1"/>
        <rFont val="Calibri"/>
        <family val="2"/>
        <scheme val="minor"/>
      </rPr>
      <t>(Hübner, 1813)</t>
    </r>
  </si>
  <si>
    <r>
      <t xml:space="preserve">Epirrhoe tristata </t>
    </r>
    <r>
      <rPr>
        <sz val="11"/>
        <color theme="1"/>
        <rFont val="Calibri"/>
        <family val="2"/>
        <scheme val="minor"/>
      </rPr>
      <t>(Linnaeus, 1758)</t>
    </r>
  </si>
  <si>
    <r>
      <t xml:space="preserve">Epirrita autumnata </t>
    </r>
    <r>
      <rPr>
        <sz val="11"/>
        <color theme="1"/>
        <rFont val="Calibri"/>
        <family val="2"/>
        <scheme val="minor"/>
      </rPr>
      <t>(Borkhausen, 1794)</t>
    </r>
  </si>
  <si>
    <r>
      <t xml:space="preserve">Epirrita christyi </t>
    </r>
    <r>
      <rPr>
        <sz val="11"/>
        <color theme="1"/>
        <rFont val="Calibri"/>
        <family val="2"/>
        <scheme val="minor"/>
      </rPr>
      <t>(Allen, 1906)</t>
    </r>
  </si>
  <si>
    <r>
      <t xml:space="preserve">Epirrita dilutata </t>
    </r>
    <r>
      <rPr>
        <sz val="11"/>
        <color theme="1"/>
        <rFont val="Calibri"/>
        <family val="2"/>
        <scheme val="minor"/>
      </rPr>
      <t>(Denis &amp; Schiffermüller, 1775)</t>
    </r>
  </si>
  <si>
    <r>
      <t xml:space="preserve">Epischnia prodromella </t>
    </r>
    <r>
      <rPr>
        <sz val="11"/>
        <color theme="1"/>
        <rFont val="Calibri"/>
        <family val="2"/>
        <scheme val="minor"/>
      </rPr>
      <t>(Hübner, 1799)</t>
    </r>
  </si>
  <si>
    <r>
      <t xml:space="preserve">Erannis defoliaria </t>
    </r>
    <r>
      <rPr>
        <sz val="11"/>
        <color theme="1"/>
        <rFont val="Calibri"/>
        <family val="2"/>
        <scheme val="minor"/>
      </rPr>
      <t>(Clerck, 1759)</t>
    </r>
  </si>
  <si>
    <r>
      <t xml:space="preserve">Eremobia ochroleuca </t>
    </r>
    <r>
      <rPr>
        <sz val="11"/>
        <color theme="1"/>
        <rFont val="Calibri"/>
        <family val="2"/>
        <scheme val="minor"/>
      </rPr>
      <t>(Denis &amp; Schiffermüller, 1775)</t>
    </r>
  </si>
  <si>
    <r>
      <t xml:space="preserve">Eriogaster lanestris </t>
    </r>
    <r>
      <rPr>
        <sz val="11"/>
        <color theme="1"/>
        <rFont val="Calibri"/>
        <family val="2"/>
        <scheme val="minor"/>
      </rPr>
      <t>(Linnaeus, 1758)</t>
    </r>
  </si>
  <si>
    <r>
      <t xml:space="preserve">Eublemma ostrina </t>
    </r>
    <r>
      <rPr>
        <sz val="11"/>
        <color theme="1"/>
        <rFont val="Calibri"/>
        <family val="2"/>
        <scheme val="minor"/>
      </rPr>
      <t>(Hübner, 1808)</t>
    </r>
  </si>
  <si>
    <r>
      <t xml:space="preserve">Eublemma parva </t>
    </r>
    <r>
      <rPr>
        <sz val="11"/>
        <color theme="1"/>
        <rFont val="Calibri"/>
        <family val="2"/>
        <scheme val="minor"/>
      </rPr>
      <t>(Hübner, 1808)</t>
    </r>
  </si>
  <si>
    <r>
      <t xml:space="preserve">Eublemma purpurina </t>
    </r>
    <r>
      <rPr>
        <sz val="11"/>
        <color theme="1"/>
        <rFont val="Calibri"/>
        <family val="2"/>
        <scheme val="minor"/>
      </rPr>
      <t>(Denis &amp; Schiffermüller, 1775)</t>
    </r>
  </si>
  <si>
    <r>
      <t xml:space="preserve">Euchoeca nebulata </t>
    </r>
    <r>
      <rPr>
        <sz val="11"/>
        <color theme="1"/>
        <rFont val="Calibri"/>
        <family val="2"/>
        <scheme val="minor"/>
      </rPr>
      <t>(Scopoli, 1763)</t>
    </r>
  </si>
  <si>
    <r>
      <t xml:space="preserve">Euchromius ocellea </t>
    </r>
    <r>
      <rPr>
        <sz val="11"/>
        <color theme="1"/>
        <rFont val="Calibri"/>
        <family val="2"/>
        <scheme val="minor"/>
      </rPr>
      <t>(Haworth, 1811)</t>
    </r>
  </si>
  <si>
    <r>
      <t xml:space="preserve">Euclidia glyphica </t>
    </r>
    <r>
      <rPr>
        <sz val="11"/>
        <color theme="1"/>
        <rFont val="Calibri"/>
        <family val="2"/>
        <scheme val="minor"/>
      </rPr>
      <t>(Linnaeus, 1758)</t>
    </r>
  </si>
  <si>
    <r>
      <t xml:space="preserve">Euclidia mi </t>
    </r>
    <r>
      <rPr>
        <sz val="11"/>
        <color theme="1"/>
        <rFont val="Calibri"/>
        <family val="2"/>
        <scheme val="minor"/>
      </rPr>
      <t>(Clerck, 1759)</t>
    </r>
  </si>
  <si>
    <r>
      <t xml:space="preserve">Eudonia angustea </t>
    </r>
    <r>
      <rPr>
        <sz val="11"/>
        <color theme="1"/>
        <rFont val="Calibri"/>
        <family val="2"/>
        <scheme val="minor"/>
      </rPr>
      <t>(Curtis, 1827)</t>
    </r>
  </si>
  <si>
    <r>
      <t xml:space="preserve">Eudonia delunella </t>
    </r>
    <r>
      <rPr>
        <sz val="11"/>
        <color theme="1"/>
        <rFont val="Calibri"/>
        <family val="2"/>
        <scheme val="minor"/>
      </rPr>
      <t>(Stainton, 1849)</t>
    </r>
  </si>
  <si>
    <r>
      <t xml:space="preserve">Eudonia lacustrata </t>
    </r>
    <r>
      <rPr>
        <sz val="11"/>
        <color theme="1"/>
        <rFont val="Calibri"/>
        <family val="2"/>
        <scheme val="minor"/>
      </rPr>
      <t>(Panzer, 1804)</t>
    </r>
  </si>
  <si>
    <r>
      <t xml:space="preserve">Eudonia lineola </t>
    </r>
    <r>
      <rPr>
        <sz val="11"/>
        <color theme="1"/>
        <rFont val="Calibri"/>
        <family val="2"/>
        <scheme val="minor"/>
      </rPr>
      <t>(Curtis, 1827)</t>
    </r>
  </si>
  <si>
    <r>
      <t xml:space="preserve">Eudonia mercurella </t>
    </r>
    <r>
      <rPr>
        <sz val="11"/>
        <color theme="1"/>
        <rFont val="Calibri"/>
        <family val="2"/>
        <scheme val="minor"/>
      </rPr>
      <t>(Linnaeus, 1758)</t>
    </r>
  </si>
  <si>
    <r>
      <t xml:space="preserve">Eudonia murana </t>
    </r>
    <r>
      <rPr>
        <sz val="11"/>
        <color theme="1"/>
        <rFont val="Calibri"/>
        <family val="2"/>
        <scheme val="minor"/>
      </rPr>
      <t>(Curtis, 1827)</t>
    </r>
  </si>
  <si>
    <r>
      <t xml:space="preserve">Eudonia pallida </t>
    </r>
    <r>
      <rPr>
        <sz val="11"/>
        <color theme="1"/>
        <rFont val="Calibri"/>
        <family val="2"/>
        <scheme val="minor"/>
      </rPr>
      <t>(Curtis, 1827)</t>
    </r>
  </si>
  <si>
    <r>
      <t xml:space="preserve">Eudonia petrophila </t>
    </r>
    <r>
      <rPr>
        <sz val="11"/>
        <color theme="1"/>
        <rFont val="Calibri"/>
        <family val="2"/>
        <scheme val="minor"/>
      </rPr>
      <t>(Standfuss, 1848)</t>
    </r>
  </si>
  <si>
    <r>
      <t xml:space="preserve">Eudonia truncicolella </t>
    </r>
    <r>
      <rPr>
        <sz val="11"/>
        <color theme="1"/>
        <rFont val="Calibri"/>
        <family val="2"/>
        <scheme val="minor"/>
      </rPr>
      <t>(Stainton, 1849)</t>
    </r>
  </si>
  <si>
    <r>
      <t xml:space="preserve">Eugnorisma glareosa </t>
    </r>
    <r>
      <rPr>
        <sz val="11"/>
        <color theme="1"/>
        <rFont val="Calibri"/>
        <family val="2"/>
        <scheme val="minor"/>
      </rPr>
      <t>(Esper, 1788)</t>
    </r>
  </si>
  <si>
    <r>
      <t xml:space="preserve">Eugraphe sigma </t>
    </r>
    <r>
      <rPr>
        <sz val="11"/>
        <color theme="1"/>
        <rFont val="Calibri"/>
        <family val="2"/>
        <scheme val="minor"/>
      </rPr>
      <t>(Denis &amp; Schiffermüller, 1775)</t>
    </r>
  </si>
  <si>
    <r>
      <t xml:space="preserve">Eulithis mellinata </t>
    </r>
    <r>
      <rPr>
        <sz val="11"/>
        <color theme="1"/>
        <rFont val="Calibri"/>
        <family val="2"/>
        <scheme val="minor"/>
      </rPr>
      <t>(Fabricius, 1787)</t>
    </r>
  </si>
  <si>
    <r>
      <t xml:space="preserve">Eulithis populata </t>
    </r>
    <r>
      <rPr>
        <sz val="11"/>
        <color theme="1"/>
        <rFont val="Calibri"/>
        <family val="2"/>
        <scheme val="minor"/>
      </rPr>
      <t>(Linnaeus, 1758)</t>
    </r>
  </si>
  <si>
    <r>
      <t xml:space="preserve">Eulithis prunata </t>
    </r>
    <r>
      <rPr>
        <sz val="11"/>
        <color theme="1"/>
        <rFont val="Calibri"/>
        <family val="2"/>
        <scheme val="minor"/>
      </rPr>
      <t>(Linnaeus, 1758)</t>
    </r>
  </si>
  <si>
    <r>
      <t xml:space="preserve">Eulithis testata </t>
    </r>
    <r>
      <rPr>
        <sz val="11"/>
        <color theme="1"/>
        <rFont val="Calibri"/>
        <family val="2"/>
        <scheme val="minor"/>
      </rPr>
      <t>(Linnaeus, 1761)</t>
    </r>
  </si>
  <si>
    <r>
      <t xml:space="preserve">Euphyia biangulata </t>
    </r>
    <r>
      <rPr>
        <sz val="11"/>
        <color theme="1"/>
        <rFont val="Calibri"/>
        <family val="2"/>
        <scheme val="minor"/>
      </rPr>
      <t>(Haworth, 1809)</t>
    </r>
  </si>
  <si>
    <r>
      <t xml:space="preserve">Euphyia unangulata </t>
    </r>
    <r>
      <rPr>
        <sz val="11"/>
        <color theme="1"/>
        <rFont val="Calibri"/>
        <family val="2"/>
        <scheme val="minor"/>
      </rPr>
      <t>(Haworth, 1809)</t>
    </r>
  </si>
  <si>
    <r>
      <t xml:space="preserve">Eupithecia abbreviata </t>
    </r>
    <r>
      <rPr>
        <sz val="11"/>
        <color theme="1"/>
        <rFont val="Calibri"/>
        <family val="2"/>
        <scheme val="minor"/>
      </rPr>
      <t>Stephens, 1831</t>
    </r>
  </si>
  <si>
    <r>
      <t xml:space="preserve">Eupithecia abietaria </t>
    </r>
    <r>
      <rPr>
        <sz val="11"/>
        <color theme="1"/>
        <rFont val="Calibri"/>
        <family val="2"/>
        <scheme val="minor"/>
      </rPr>
      <t>(Goeze, 1781)</t>
    </r>
  </si>
  <si>
    <r>
      <t xml:space="preserve">Eupithecia absinthiata </t>
    </r>
    <r>
      <rPr>
        <sz val="11"/>
        <color theme="1"/>
        <rFont val="Calibri"/>
        <family val="2"/>
        <scheme val="minor"/>
      </rPr>
      <t>(Clerck, 1759)</t>
    </r>
  </si>
  <si>
    <r>
      <t xml:space="preserve">Eupithecia actaeata </t>
    </r>
    <r>
      <rPr>
        <sz val="11"/>
        <color theme="1"/>
        <rFont val="Calibri"/>
        <family val="2"/>
        <scheme val="minor"/>
      </rPr>
      <t>Walderdorff, 1869</t>
    </r>
  </si>
  <si>
    <r>
      <t xml:space="preserve">Eupithecia analoga </t>
    </r>
    <r>
      <rPr>
        <sz val="11"/>
        <color theme="1"/>
        <rFont val="Calibri"/>
        <family val="2"/>
        <scheme val="minor"/>
      </rPr>
      <t>Djakonov, 1926</t>
    </r>
  </si>
  <si>
    <r>
      <t xml:space="preserve">Eupithecia assimilata </t>
    </r>
    <r>
      <rPr>
        <sz val="11"/>
        <color theme="1"/>
        <rFont val="Calibri"/>
        <family val="2"/>
        <scheme val="minor"/>
      </rPr>
      <t>Doubleday, 1856</t>
    </r>
  </si>
  <si>
    <r>
      <t xml:space="preserve">Eupithecia breviculata </t>
    </r>
    <r>
      <rPr>
        <sz val="11"/>
        <color theme="1"/>
        <rFont val="Calibri"/>
        <family val="2"/>
        <scheme val="minor"/>
      </rPr>
      <t>(Donzel, 1837)</t>
    </r>
  </si>
  <si>
    <r>
      <t xml:space="preserve">Eupithecia centaureata </t>
    </r>
    <r>
      <rPr>
        <sz val="11"/>
        <color theme="1"/>
        <rFont val="Calibri"/>
        <family val="2"/>
        <scheme val="minor"/>
      </rPr>
      <t>(Denis &amp; Schiffermüller, 1775)</t>
    </r>
  </si>
  <si>
    <r>
      <t xml:space="preserve">Eupithecia conterminata </t>
    </r>
    <r>
      <rPr>
        <sz val="11"/>
        <color theme="1"/>
        <rFont val="Calibri"/>
        <family val="2"/>
        <scheme val="minor"/>
      </rPr>
      <t>(Zeller &amp; Lienig, 1846)</t>
    </r>
  </si>
  <si>
    <r>
      <t xml:space="preserve">Eupithecia denotata </t>
    </r>
    <r>
      <rPr>
        <sz val="11"/>
        <color theme="1"/>
        <rFont val="Calibri"/>
        <family val="2"/>
        <scheme val="minor"/>
      </rPr>
      <t>(Hübner, 1813)</t>
    </r>
  </si>
  <si>
    <r>
      <t xml:space="preserve">Eupithecia distinctaria </t>
    </r>
    <r>
      <rPr>
        <sz val="11"/>
        <color theme="1"/>
        <rFont val="Calibri"/>
        <family val="2"/>
        <scheme val="minor"/>
      </rPr>
      <t>Herrich-Schäffer, 1848</t>
    </r>
  </si>
  <si>
    <r>
      <t xml:space="preserve">Eupithecia dodoneata </t>
    </r>
    <r>
      <rPr>
        <sz val="11"/>
        <color theme="1"/>
        <rFont val="Calibri"/>
        <family val="2"/>
        <scheme val="minor"/>
      </rPr>
      <t>Guenée, 1858</t>
    </r>
  </si>
  <si>
    <r>
      <t xml:space="preserve">Eupithecia egenaria </t>
    </r>
    <r>
      <rPr>
        <sz val="11"/>
        <color theme="1"/>
        <rFont val="Calibri"/>
        <family val="2"/>
        <scheme val="minor"/>
      </rPr>
      <t>Herrich-Schäffer, 1848</t>
    </r>
  </si>
  <si>
    <r>
      <t xml:space="preserve">Eupithecia exiguata </t>
    </r>
    <r>
      <rPr>
        <sz val="11"/>
        <color theme="1"/>
        <rFont val="Calibri"/>
        <family val="2"/>
        <scheme val="minor"/>
      </rPr>
      <t>(Hübner, 1813)</t>
    </r>
  </si>
  <si>
    <r>
      <t xml:space="preserve">Eupithecia expallidata </t>
    </r>
    <r>
      <rPr>
        <sz val="11"/>
        <color theme="1"/>
        <rFont val="Calibri"/>
        <family val="2"/>
        <scheme val="minor"/>
      </rPr>
      <t>Doubleday, 1856</t>
    </r>
  </si>
  <si>
    <r>
      <t xml:space="preserve">Eupithecia haworthiata </t>
    </r>
    <r>
      <rPr>
        <sz val="11"/>
        <color theme="1"/>
        <rFont val="Calibri"/>
        <family val="2"/>
        <scheme val="minor"/>
      </rPr>
      <t>Doubleday, 1856</t>
    </r>
  </si>
  <si>
    <r>
      <t xml:space="preserve">Eupithecia icterata </t>
    </r>
    <r>
      <rPr>
        <sz val="11"/>
        <color theme="1"/>
        <rFont val="Calibri"/>
        <family val="2"/>
        <scheme val="minor"/>
      </rPr>
      <t>(Villers, 1789)</t>
    </r>
  </si>
  <si>
    <r>
      <t xml:space="preserve">Eupithecia impurata </t>
    </r>
    <r>
      <rPr>
        <sz val="11"/>
        <color theme="1"/>
        <rFont val="Calibri"/>
        <family val="2"/>
        <scheme val="minor"/>
      </rPr>
      <t>(Hübner, 1813)</t>
    </r>
  </si>
  <si>
    <r>
      <t xml:space="preserve">Eupithecia indigata </t>
    </r>
    <r>
      <rPr>
        <sz val="11"/>
        <color theme="1"/>
        <rFont val="Calibri"/>
        <family val="2"/>
        <scheme val="minor"/>
      </rPr>
      <t>(Hübner, 1813)</t>
    </r>
  </si>
  <si>
    <r>
      <t xml:space="preserve">Eupithecia innotata </t>
    </r>
    <r>
      <rPr>
        <sz val="11"/>
        <color theme="1"/>
        <rFont val="Calibri"/>
        <family val="2"/>
        <scheme val="minor"/>
      </rPr>
      <t>(Hufnagel, 1767)</t>
    </r>
  </si>
  <si>
    <r>
      <t xml:space="preserve">Eupithecia insigniata </t>
    </r>
    <r>
      <rPr>
        <sz val="11"/>
        <color theme="1"/>
        <rFont val="Calibri"/>
        <family val="2"/>
        <scheme val="minor"/>
      </rPr>
      <t>(Hübner, 1790)</t>
    </r>
  </si>
  <si>
    <r>
      <t xml:space="preserve">Eupithecia intricata </t>
    </r>
    <r>
      <rPr>
        <sz val="11"/>
        <color theme="1"/>
        <rFont val="Calibri"/>
        <family val="2"/>
        <scheme val="minor"/>
      </rPr>
      <t>(Zetterstedt, 1839)</t>
    </r>
  </si>
  <si>
    <r>
      <t xml:space="preserve">Eupithecia inturbata </t>
    </r>
    <r>
      <rPr>
        <sz val="11"/>
        <color theme="1"/>
        <rFont val="Calibri"/>
        <family val="2"/>
        <scheme val="minor"/>
      </rPr>
      <t>(Hübner, 1817)</t>
    </r>
  </si>
  <si>
    <r>
      <t xml:space="preserve">Eupithecia irriguata </t>
    </r>
    <r>
      <rPr>
        <sz val="11"/>
        <color theme="1"/>
        <rFont val="Calibri"/>
        <family val="2"/>
        <scheme val="minor"/>
      </rPr>
      <t>(Hübner, 1813)</t>
    </r>
  </si>
  <si>
    <r>
      <t xml:space="preserve">Eupithecia linariata </t>
    </r>
    <r>
      <rPr>
        <sz val="11"/>
        <color theme="1"/>
        <rFont val="Calibri"/>
        <family val="2"/>
        <scheme val="minor"/>
      </rPr>
      <t>(Denis &amp; Schiffermüller, 1775)</t>
    </r>
  </si>
  <si>
    <r>
      <t xml:space="preserve">Eupithecia millefoliata </t>
    </r>
    <r>
      <rPr>
        <sz val="11"/>
        <color theme="1"/>
        <rFont val="Calibri"/>
        <family val="2"/>
        <scheme val="minor"/>
      </rPr>
      <t>Rössler, 1866</t>
    </r>
  </si>
  <si>
    <r>
      <t xml:space="preserve">Eupithecia nanata </t>
    </r>
    <r>
      <rPr>
        <sz val="11"/>
        <color theme="1"/>
        <rFont val="Calibri"/>
        <family val="2"/>
        <scheme val="minor"/>
      </rPr>
      <t>(Hübner, 1813)</t>
    </r>
  </si>
  <si>
    <r>
      <t xml:space="preserve">Eupithecia phoeniceata </t>
    </r>
    <r>
      <rPr>
        <sz val="11"/>
        <color theme="1"/>
        <rFont val="Calibri"/>
        <family val="2"/>
        <scheme val="minor"/>
      </rPr>
      <t>(Rambur, 1834)</t>
    </r>
  </si>
  <si>
    <r>
      <t xml:space="preserve">Eupithecia pimpinellata </t>
    </r>
    <r>
      <rPr>
        <sz val="11"/>
        <color theme="1"/>
        <rFont val="Calibri"/>
        <family val="2"/>
        <scheme val="minor"/>
      </rPr>
      <t>(Hübner, 1813)</t>
    </r>
  </si>
  <si>
    <r>
      <t xml:space="preserve">Eupithecia plumbeolata </t>
    </r>
    <r>
      <rPr>
        <sz val="11"/>
        <color theme="1"/>
        <rFont val="Calibri"/>
        <family val="2"/>
        <scheme val="minor"/>
      </rPr>
      <t>(Haworth, 1809)</t>
    </r>
  </si>
  <si>
    <r>
      <t xml:space="preserve">Eupithecia pulchellata </t>
    </r>
    <r>
      <rPr>
        <sz val="11"/>
        <color theme="1"/>
        <rFont val="Calibri"/>
        <family val="2"/>
        <scheme val="minor"/>
      </rPr>
      <t>Stephens, 1831</t>
    </r>
  </si>
  <si>
    <r>
      <t xml:space="preserve">Eupithecia pusillata </t>
    </r>
    <r>
      <rPr>
        <sz val="11"/>
        <color theme="1"/>
        <rFont val="Calibri"/>
        <family val="2"/>
        <scheme val="minor"/>
      </rPr>
      <t>(Denis &amp; Schiffermüller, 1775)</t>
    </r>
  </si>
  <si>
    <r>
      <t xml:space="preserve">Eupithecia pygmaeata </t>
    </r>
    <r>
      <rPr>
        <sz val="11"/>
        <color theme="1"/>
        <rFont val="Calibri"/>
        <family val="2"/>
        <scheme val="minor"/>
      </rPr>
      <t>(Hübner, 1799)</t>
    </r>
  </si>
  <si>
    <r>
      <t xml:space="preserve">Eupithecia satyrata </t>
    </r>
    <r>
      <rPr>
        <sz val="11"/>
        <color theme="1"/>
        <rFont val="Calibri"/>
        <family val="2"/>
        <scheme val="minor"/>
      </rPr>
      <t>(Hübner, 1813)</t>
    </r>
  </si>
  <si>
    <r>
      <t xml:space="preserve">Eupithecia selinata </t>
    </r>
    <r>
      <rPr>
        <sz val="11"/>
        <color theme="1"/>
        <rFont val="Calibri"/>
        <family val="2"/>
        <scheme val="minor"/>
      </rPr>
      <t>Herrich-Schäffer, 1861</t>
    </r>
  </si>
  <si>
    <r>
      <t xml:space="preserve">Eupithecia simpliciata </t>
    </r>
    <r>
      <rPr>
        <sz val="11"/>
        <color theme="1"/>
        <rFont val="Calibri"/>
        <family val="2"/>
        <scheme val="minor"/>
      </rPr>
      <t>(Haworth, 1809)</t>
    </r>
  </si>
  <si>
    <r>
      <t xml:space="preserve">Eupithecia subfuscata </t>
    </r>
    <r>
      <rPr>
        <sz val="11"/>
        <color theme="1"/>
        <rFont val="Calibri"/>
        <family val="2"/>
        <scheme val="minor"/>
      </rPr>
      <t>(Haworth, 1809)</t>
    </r>
  </si>
  <si>
    <r>
      <t xml:space="preserve">Eupithecia subumbrata </t>
    </r>
    <r>
      <rPr>
        <sz val="11"/>
        <color theme="1"/>
        <rFont val="Calibri"/>
        <family val="2"/>
        <scheme val="minor"/>
      </rPr>
      <t>(Denis &amp; Schiffermüller, 1775)</t>
    </r>
  </si>
  <si>
    <r>
      <t xml:space="preserve">Eupithecia succenturiata </t>
    </r>
    <r>
      <rPr>
        <sz val="11"/>
        <color theme="1"/>
        <rFont val="Calibri"/>
        <family val="2"/>
        <scheme val="minor"/>
      </rPr>
      <t>(Linnaeus, 1758)</t>
    </r>
  </si>
  <si>
    <r>
      <t xml:space="preserve">Eupithecia tantillaria </t>
    </r>
    <r>
      <rPr>
        <sz val="11"/>
        <color theme="1"/>
        <rFont val="Calibri"/>
        <family val="2"/>
        <scheme val="minor"/>
      </rPr>
      <t>Boisduval, 1840</t>
    </r>
  </si>
  <si>
    <r>
      <t xml:space="preserve">Eupithecia tenuiata </t>
    </r>
    <r>
      <rPr>
        <sz val="11"/>
        <color theme="1"/>
        <rFont val="Calibri"/>
        <family val="2"/>
        <scheme val="minor"/>
      </rPr>
      <t>(Hübner, 1813)</t>
    </r>
  </si>
  <si>
    <r>
      <t xml:space="preserve">Eupithecia tripunctaria </t>
    </r>
    <r>
      <rPr>
        <sz val="11"/>
        <color theme="1"/>
        <rFont val="Calibri"/>
        <family val="2"/>
        <scheme val="minor"/>
      </rPr>
      <t>Herrich-Schäffer, 1852</t>
    </r>
  </si>
  <si>
    <r>
      <t xml:space="preserve">Eupithecia trisignaria </t>
    </r>
    <r>
      <rPr>
        <sz val="11"/>
        <color theme="1"/>
        <rFont val="Calibri"/>
        <family val="2"/>
        <scheme val="minor"/>
      </rPr>
      <t>Herrich-Schäffer, 1848</t>
    </r>
  </si>
  <si>
    <r>
      <t xml:space="preserve">Eupithecia ultimaria </t>
    </r>
    <r>
      <rPr>
        <sz val="11"/>
        <color theme="1"/>
        <rFont val="Calibri"/>
        <family val="2"/>
        <scheme val="minor"/>
      </rPr>
      <t>Boisduval, 1840</t>
    </r>
  </si>
  <si>
    <r>
      <t xml:space="preserve">Eupithecia valerianata </t>
    </r>
    <r>
      <rPr>
        <sz val="11"/>
        <color theme="1"/>
        <rFont val="Calibri"/>
        <family val="2"/>
        <scheme val="minor"/>
      </rPr>
      <t>(Hübner, 1813)</t>
    </r>
  </si>
  <si>
    <r>
      <t xml:space="preserve">Eupithecia venosata </t>
    </r>
    <r>
      <rPr>
        <sz val="11"/>
        <color theme="1"/>
        <rFont val="Calibri"/>
        <family val="2"/>
        <scheme val="minor"/>
      </rPr>
      <t>(Fabricius, 1787)</t>
    </r>
  </si>
  <si>
    <r>
      <t xml:space="preserve">Eupithecia virgaureata </t>
    </r>
    <r>
      <rPr>
        <sz val="11"/>
        <color theme="1"/>
        <rFont val="Calibri"/>
        <family val="2"/>
        <scheme val="minor"/>
      </rPr>
      <t>Doubleday, 1861</t>
    </r>
  </si>
  <si>
    <r>
      <t xml:space="preserve">Eupithecia vulgata </t>
    </r>
    <r>
      <rPr>
        <sz val="11"/>
        <color theme="1"/>
        <rFont val="Calibri"/>
        <family val="2"/>
        <scheme val="minor"/>
      </rPr>
      <t>(Haworth, 1809)</t>
    </r>
  </si>
  <si>
    <r>
      <t xml:space="preserve">Euplagia quadripunctaria </t>
    </r>
    <r>
      <rPr>
        <sz val="11"/>
        <color theme="1"/>
        <rFont val="Calibri"/>
        <family val="2"/>
        <scheme val="minor"/>
      </rPr>
      <t>(Poda, 1761)</t>
    </r>
  </si>
  <si>
    <r>
      <t xml:space="preserve">Euplexia lucipara </t>
    </r>
    <r>
      <rPr>
        <sz val="11"/>
        <color theme="1"/>
        <rFont val="Calibri"/>
        <family val="2"/>
        <scheme val="minor"/>
      </rPr>
      <t>(Linnaeus, 1758)</t>
    </r>
  </si>
  <si>
    <r>
      <t xml:space="preserve">Euproctis chrysorrhoea </t>
    </r>
    <r>
      <rPr>
        <sz val="11"/>
        <color theme="1"/>
        <rFont val="Calibri"/>
        <family val="2"/>
        <scheme val="minor"/>
      </rPr>
      <t>(Linnaeus, 1758)</t>
    </r>
  </si>
  <si>
    <r>
      <t xml:space="preserve">Eupsilia transversa </t>
    </r>
    <r>
      <rPr>
        <sz val="11"/>
        <color theme="1"/>
        <rFont val="Calibri"/>
        <family val="2"/>
        <scheme val="minor"/>
      </rPr>
      <t>(Hufnagel, 1766)</t>
    </r>
  </si>
  <si>
    <r>
      <t xml:space="preserve">Eurhodope cirrigerella </t>
    </r>
    <r>
      <rPr>
        <sz val="11"/>
        <color theme="1"/>
        <rFont val="Calibri"/>
        <family val="2"/>
        <scheme val="minor"/>
      </rPr>
      <t>(Zincken, 1818)</t>
    </r>
  </si>
  <si>
    <r>
      <t xml:space="preserve">Eurrhypis pollinalis </t>
    </r>
    <r>
      <rPr>
        <sz val="11"/>
        <color theme="1"/>
        <rFont val="Calibri"/>
        <family val="2"/>
        <scheme val="minor"/>
      </rPr>
      <t>(Denis &amp; Schiffermüller, 1775)</t>
    </r>
  </si>
  <si>
    <r>
      <t xml:space="preserve">Euthrix potatoria </t>
    </r>
    <r>
      <rPr>
        <sz val="11"/>
        <color theme="1"/>
        <rFont val="Calibri"/>
        <family val="2"/>
        <scheme val="minor"/>
      </rPr>
      <t>(Linnaeus, 1758)</t>
    </r>
  </si>
  <si>
    <r>
      <t xml:space="preserve">Euxoa aquilina </t>
    </r>
    <r>
      <rPr>
        <sz val="11"/>
        <color theme="1"/>
        <rFont val="Calibri"/>
        <family val="2"/>
        <scheme val="minor"/>
      </rPr>
      <t>(Denis &amp; Schiffermüller, 1775)</t>
    </r>
  </si>
  <si>
    <r>
      <t xml:space="preserve">Euxoa cursoria </t>
    </r>
    <r>
      <rPr>
        <sz val="11"/>
        <color theme="1"/>
        <rFont val="Calibri"/>
        <family val="2"/>
        <scheme val="minor"/>
      </rPr>
      <t>(Hufnagel, 1766)</t>
    </r>
  </si>
  <si>
    <r>
      <t xml:space="preserve">Euxoa nigricans </t>
    </r>
    <r>
      <rPr>
        <sz val="11"/>
        <color theme="1"/>
        <rFont val="Calibri"/>
        <family val="2"/>
        <scheme val="minor"/>
      </rPr>
      <t>(Linnaeus, 1761)</t>
    </r>
  </si>
  <si>
    <r>
      <t xml:space="preserve">Euxoa nigrofusca </t>
    </r>
    <r>
      <rPr>
        <sz val="11"/>
        <color theme="1"/>
        <rFont val="Calibri"/>
        <family val="2"/>
        <scheme val="minor"/>
      </rPr>
      <t>(Esper, 1788)</t>
    </r>
  </si>
  <si>
    <r>
      <t xml:space="preserve">Euxoa obelisca </t>
    </r>
    <r>
      <rPr>
        <sz val="11"/>
        <color theme="1"/>
        <rFont val="Calibri"/>
        <family val="2"/>
        <scheme val="minor"/>
      </rPr>
      <t>(Denis &amp; Schiffermüller, 1775)</t>
    </r>
  </si>
  <si>
    <r>
      <t xml:space="preserve">Euxoa tritici </t>
    </r>
    <r>
      <rPr>
        <sz val="11"/>
        <color theme="1"/>
        <rFont val="Calibri"/>
        <family val="2"/>
        <scheme val="minor"/>
      </rPr>
      <t>(Linnaeus, 1761)</t>
    </r>
  </si>
  <si>
    <r>
      <t xml:space="preserve">Euzophera cinerosella </t>
    </r>
    <r>
      <rPr>
        <sz val="11"/>
        <color theme="1"/>
        <rFont val="Calibri"/>
        <family val="2"/>
        <scheme val="minor"/>
      </rPr>
      <t>(Zeller, 1839)</t>
    </r>
  </si>
  <si>
    <r>
      <t xml:space="preserve">Euzophera fuliginosella </t>
    </r>
    <r>
      <rPr>
        <sz val="11"/>
        <color theme="1"/>
        <rFont val="Calibri"/>
        <family val="2"/>
        <scheme val="minor"/>
      </rPr>
      <t>(Heinemann, 1865)</t>
    </r>
  </si>
  <si>
    <r>
      <t xml:space="preserve">Euzophera pinguis </t>
    </r>
    <r>
      <rPr>
        <sz val="11"/>
        <color theme="1"/>
        <rFont val="Calibri"/>
        <family val="2"/>
        <scheme val="minor"/>
      </rPr>
      <t>(Haworth, 1811)</t>
    </r>
  </si>
  <si>
    <r>
      <t xml:space="preserve">Evergestis extimalis </t>
    </r>
    <r>
      <rPr>
        <sz val="11"/>
        <color theme="1"/>
        <rFont val="Calibri"/>
        <family val="2"/>
        <scheme val="minor"/>
      </rPr>
      <t>(Scopoli, 1763)</t>
    </r>
  </si>
  <si>
    <r>
      <t xml:space="preserve">Evergestis forficalis </t>
    </r>
    <r>
      <rPr>
        <sz val="11"/>
        <color theme="1"/>
        <rFont val="Calibri"/>
        <family val="2"/>
        <scheme val="minor"/>
      </rPr>
      <t>(Linnaeus, 1758)</t>
    </r>
  </si>
  <si>
    <r>
      <t xml:space="preserve">Evergestis limbata </t>
    </r>
    <r>
      <rPr>
        <sz val="11"/>
        <color theme="1"/>
        <rFont val="Calibri"/>
        <family val="2"/>
        <scheme val="minor"/>
      </rPr>
      <t>(Linnaeus, 1767)</t>
    </r>
  </si>
  <si>
    <r>
      <t xml:space="preserve">Evergestis pallidata </t>
    </r>
    <r>
      <rPr>
        <sz val="11"/>
        <color theme="1"/>
        <rFont val="Calibri"/>
        <family val="2"/>
        <scheme val="minor"/>
      </rPr>
      <t>(Hufnagel, 1767)</t>
    </r>
  </si>
  <si>
    <r>
      <t xml:space="preserve">Fagivorina arenaria </t>
    </r>
    <r>
      <rPr>
        <sz val="11"/>
        <color theme="1"/>
        <rFont val="Calibri"/>
        <family val="2"/>
        <scheme val="minor"/>
      </rPr>
      <t>(Hufnagel, 1767)</t>
    </r>
  </si>
  <si>
    <r>
      <t xml:space="preserve">Falcaria lacertinaria </t>
    </r>
    <r>
      <rPr>
        <sz val="11"/>
        <color theme="1"/>
        <rFont val="Calibri"/>
        <family val="2"/>
        <scheme val="minor"/>
      </rPr>
      <t>(Linnaeus, 1758)</t>
    </r>
  </si>
  <si>
    <r>
      <t>Fissipunctia ypsillon </t>
    </r>
    <r>
      <rPr>
        <sz val="11"/>
        <color theme="1"/>
        <rFont val="Calibri"/>
        <family val="2"/>
        <scheme val="minor"/>
      </rPr>
      <t>(Denis &amp; Schiffermüller, 1775)</t>
    </r>
  </si>
  <si>
    <r>
      <t xml:space="preserve">Furcula bicuspis </t>
    </r>
    <r>
      <rPr>
        <sz val="11"/>
        <color theme="1"/>
        <rFont val="Calibri"/>
        <family val="2"/>
        <scheme val="minor"/>
      </rPr>
      <t>(Borkhausen, 1790)</t>
    </r>
  </si>
  <si>
    <r>
      <t xml:space="preserve">Furcula bifida </t>
    </r>
    <r>
      <rPr>
        <sz val="11"/>
        <color theme="1"/>
        <rFont val="Calibri"/>
        <family val="2"/>
        <scheme val="minor"/>
      </rPr>
      <t>(Brahm, 1787)</t>
    </r>
  </si>
  <si>
    <r>
      <t xml:space="preserve">Furcula furcula </t>
    </r>
    <r>
      <rPr>
        <sz val="11"/>
        <color theme="1"/>
        <rFont val="Calibri"/>
        <family val="2"/>
        <scheme val="minor"/>
      </rPr>
      <t>(Clerck, 1759)</t>
    </r>
  </si>
  <si>
    <r>
      <t xml:space="preserve">Gagitodes sagittata </t>
    </r>
    <r>
      <rPr>
        <sz val="11"/>
        <color theme="1"/>
        <rFont val="Calibri"/>
        <family val="2"/>
        <scheme val="minor"/>
      </rPr>
      <t>(Fabricius, 1787)</t>
    </r>
  </si>
  <si>
    <r>
      <t xml:space="preserve">Galleria mellonella </t>
    </r>
    <r>
      <rPr>
        <sz val="11"/>
        <color theme="1"/>
        <rFont val="Calibri"/>
        <family val="2"/>
        <scheme val="minor"/>
      </rPr>
      <t>(Linnaeus, 1758)</t>
    </r>
  </si>
  <si>
    <r>
      <t xml:space="preserve">Gandaritis pyraliata </t>
    </r>
    <r>
      <rPr>
        <sz val="11"/>
        <color theme="1"/>
        <rFont val="Calibri"/>
        <family val="2"/>
        <scheme val="minor"/>
      </rPr>
      <t>(Denis &amp; Schiffermüller, 1775)</t>
    </r>
  </si>
  <si>
    <r>
      <t xml:space="preserve">Gastropacha populifolia </t>
    </r>
    <r>
      <rPr>
        <sz val="11"/>
        <color theme="1"/>
        <rFont val="Calibri"/>
        <family val="2"/>
        <scheme val="minor"/>
      </rPr>
      <t>(Denis &amp; Schiffermüller, 1775)</t>
    </r>
  </si>
  <si>
    <r>
      <t xml:space="preserve">Gastropacha quercifolia </t>
    </r>
    <r>
      <rPr>
        <sz val="11"/>
        <color theme="1"/>
        <rFont val="Calibri"/>
        <family val="2"/>
        <scheme val="minor"/>
      </rPr>
      <t>(Linnaeus, 1758)</t>
    </r>
  </si>
  <si>
    <r>
      <t xml:space="preserve">Geometra papilionaria </t>
    </r>
    <r>
      <rPr>
        <sz val="11"/>
        <color theme="1"/>
        <rFont val="Calibri"/>
        <family val="2"/>
        <scheme val="minor"/>
      </rPr>
      <t>(Linnaeus, 1758)</t>
    </r>
  </si>
  <si>
    <r>
      <t xml:space="preserve">Gerinia honoraria </t>
    </r>
    <r>
      <rPr>
        <sz val="11"/>
        <color theme="1"/>
        <rFont val="Calibri"/>
        <family val="2"/>
        <scheme val="minor"/>
      </rPr>
      <t>(Denis &amp; Schiffermüller, 1775)</t>
    </r>
  </si>
  <si>
    <r>
      <t xml:space="preserve">Globia algae </t>
    </r>
    <r>
      <rPr>
        <sz val="11"/>
        <color theme="1"/>
        <rFont val="Calibri"/>
        <family val="2"/>
        <scheme val="minor"/>
      </rPr>
      <t>(Esper, 1789)</t>
    </r>
  </si>
  <si>
    <r>
      <t xml:space="preserve">Globia sparganii </t>
    </r>
    <r>
      <rPr>
        <sz val="11"/>
        <color theme="1"/>
        <rFont val="Calibri"/>
        <family val="2"/>
        <scheme val="minor"/>
      </rPr>
      <t>(Esper, 1790)</t>
    </r>
  </si>
  <si>
    <r>
      <t xml:space="preserve">Gluphisia crenata </t>
    </r>
    <r>
      <rPr>
        <sz val="11"/>
        <color theme="1"/>
        <rFont val="Calibri"/>
        <family val="2"/>
        <scheme val="minor"/>
      </rPr>
      <t>(Esper, 1785)</t>
    </r>
  </si>
  <si>
    <r>
      <t xml:space="preserve">Gnophos furvata </t>
    </r>
    <r>
      <rPr>
        <sz val="11"/>
        <color theme="1"/>
        <rFont val="Calibri"/>
        <family val="2"/>
        <scheme val="minor"/>
      </rPr>
      <t>(Denis &amp; Schiffermüller, 1775)</t>
    </r>
  </si>
  <si>
    <r>
      <t xml:space="preserve">Gortyna flavago </t>
    </r>
    <r>
      <rPr>
        <sz val="11"/>
        <color theme="1"/>
        <rFont val="Calibri"/>
        <family val="2"/>
        <scheme val="minor"/>
      </rPr>
      <t>(Denis &amp; Schiffermüller, 1775)</t>
    </r>
  </si>
  <si>
    <r>
      <t xml:space="preserve">Graphiphora augur </t>
    </r>
    <r>
      <rPr>
        <sz val="11"/>
        <color theme="1"/>
        <rFont val="Calibri"/>
        <family val="2"/>
        <scheme val="minor"/>
      </rPr>
      <t>(Fabricius, 1775)</t>
    </r>
  </si>
  <si>
    <r>
      <t xml:space="preserve">Griposia aprilina </t>
    </r>
    <r>
      <rPr>
        <sz val="11"/>
        <color theme="1"/>
        <rFont val="Calibri"/>
        <family val="2"/>
        <scheme val="minor"/>
      </rPr>
      <t>(Linnaeus, 1758)</t>
    </r>
  </si>
  <si>
    <r>
      <t xml:space="preserve">Gymnancyla canella </t>
    </r>
    <r>
      <rPr>
        <sz val="11"/>
        <color theme="1"/>
        <rFont val="Calibri"/>
        <family val="2"/>
        <scheme val="minor"/>
      </rPr>
      <t>(Denis &amp; Schiffermüller, 1775)</t>
    </r>
  </si>
  <si>
    <r>
      <t xml:space="preserve">Gymnoscelis rufifasciata </t>
    </r>
    <r>
      <rPr>
        <sz val="11"/>
        <color theme="1"/>
        <rFont val="Calibri"/>
        <family val="2"/>
        <scheme val="minor"/>
      </rPr>
      <t>(Haworth, 1809)</t>
    </r>
  </si>
  <si>
    <r>
      <t xml:space="preserve">Gynaephora fascelina </t>
    </r>
    <r>
      <rPr>
        <sz val="11"/>
        <color theme="1"/>
        <rFont val="Calibri"/>
        <family val="2"/>
        <scheme val="minor"/>
      </rPr>
      <t>(Linnaeus, 1758)</t>
    </r>
  </si>
  <si>
    <r>
      <t xml:space="preserve">Habrosyne pyritoides </t>
    </r>
    <r>
      <rPr>
        <sz val="11"/>
        <color theme="1"/>
        <rFont val="Calibri"/>
        <family val="2"/>
        <scheme val="minor"/>
      </rPr>
      <t>(Hufnagel, 1766)</t>
    </r>
  </si>
  <si>
    <r>
      <t xml:space="preserve">Hada plebeja </t>
    </r>
    <r>
      <rPr>
        <sz val="11"/>
        <color theme="1"/>
        <rFont val="Calibri"/>
        <family val="2"/>
        <scheme val="minor"/>
      </rPr>
      <t>(Linnaeus, 1761)</t>
    </r>
  </si>
  <si>
    <r>
      <t xml:space="preserve">Hadena albimacula </t>
    </r>
    <r>
      <rPr>
        <sz val="11"/>
        <color theme="1"/>
        <rFont val="Calibri"/>
        <family val="2"/>
        <scheme val="minor"/>
      </rPr>
      <t>(Borkhausen, 1792)</t>
    </r>
  </si>
  <si>
    <r>
      <t xml:space="preserve">Hadena bicruris </t>
    </r>
    <r>
      <rPr>
        <sz val="11"/>
        <color theme="1"/>
        <rFont val="Calibri"/>
        <family val="2"/>
        <scheme val="minor"/>
      </rPr>
      <t>(Hufnagel, 1766)</t>
    </r>
  </si>
  <si>
    <r>
      <t xml:space="preserve">Hadena compta </t>
    </r>
    <r>
      <rPr>
        <sz val="11"/>
        <color theme="1"/>
        <rFont val="Calibri"/>
        <family val="2"/>
        <scheme val="minor"/>
      </rPr>
      <t>(Denis &amp; Schiffermüller, 1775)</t>
    </r>
  </si>
  <si>
    <r>
      <t xml:space="preserve">Hadena confusa </t>
    </r>
    <r>
      <rPr>
        <sz val="11"/>
        <color theme="1"/>
        <rFont val="Calibri"/>
        <family val="2"/>
        <scheme val="minor"/>
      </rPr>
      <t>(Hufnagel, 1766)</t>
    </r>
  </si>
  <si>
    <r>
      <t xml:space="preserve">Hadena irregularis </t>
    </r>
    <r>
      <rPr>
        <sz val="11"/>
        <color theme="1"/>
        <rFont val="Calibri"/>
        <family val="2"/>
        <scheme val="minor"/>
      </rPr>
      <t>(Hufnagel, 1766)</t>
    </r>
  </si>
  <si>
    <r>
      <t xml:space="preserve">Hadena perplexa </t>
    </r>
    <r>
      <rPr>
        <sz val="11"/>
        <color theme="1"/>
        <rFont val="Calibri"/>
        <family val="2"/>
        <scheme val="minor"/>
      </rPr>
      <t>(Denis &amp; Schiffermüller, 1775)</t>
    </r>
  </si>
  <si>
    <r>
      <t xml:space="preserve">Harpyia milhauseri </t>
    </r>
    <r>
      <rPr>
        <sz val="11"/>
        <color theme="1"/>
        <rFont val="Calibri"/>
        <family val="2"/>
        <scheme val="minor"/>
      </rPr>
      <t>(Fabricius, 1775)</t>
    </r>
  </si>
  <si>
    <r>
      <t xml:space="preserve">Hecatera bicolorata </t>
    </r>
    <r>
      <rPr>
        <sz val="11"/>
        <color theme="1"/>
        <rFont val="Calibri"/>
        <family val="2"/>
        <scheme val="minor"/>
      </rPr>
      <t>(Hufnagel, 1766)</t>
    </r>
  </si>
  <si>
    <r>
      <t xml:space="preserve">Hecatera dysodea </t>
    </r>
    <r>
      <rPr>
        <sz val="11"/>
        <color theme="1"/>
        <rFont val="Calibri"/>
        <family val="2"/>
        <scheme val="minor"/>
      </rPr>
      <t>(Denis &amp; Schiffermüller, 1775)</t>
    </r>
  </si>
  <si>
    <r>
      <t xml:space="preserve">Helicoverpa armigera </t>
    </r>
    <r>
      <rPr>
        <sz val="11"/>
        <color theme="1"/>
        <rFont val="Calibri"/>
        <family val="2"/>
        <scheme val="minor"/>
      </rPr>
      <t>(Hübner, 1808)</t>
    </r>
  </si>
  <si>
    <r>
      <t xml:space="preserve">Heliomata glarearia </t>
    </r>
    <r>
      <rPr>
        <sz val="11"/>
        <color theme="1"/>
        <rFont val="Calibri"/>
        <family val="2"/>
        <scheme val="minor"/>
      </rPr>
      <t>(Denis &amp; Schiffermüller, 1775)</t>
    </r>
  </si>
  <si>
    <r>
      <t xml:space="preserve">Heliothela wulfeniana </t>
    </r>
    <r>
      <rPr>
        <sz val="11"/>
        <color theme="1"/>
        <rFont val="Calibri"/>
        <family val="2"/>
        <scheme val="minor"/>
      </rPr>
      <t>(Scopoli, 1763)</t>
    </r>
  </si>
  <si>
    <r>
      <t xml:space="preserve">Heliothis peltigera </t>
    </r>
    <r>
      <rPr>
        <sz val="11"/>
        <color theme="1"/>
        <rFont val="Calibri"/>
        <family val="2"/>
        <scheme val="minor"/>
      </rPr>
      <t>(Denis &amp; Schiffermüller, 1775)</t>
    </r>
  </si>
  <si>
    <r>
      <t xml:space="preserve">Heliothis viriplaca </t>
    </r>
    <r>
      <rPr>
        <sz val="11"/>
        <color theme="1"/>
        <rFont val="Calibri"/>
        <family val="2"/>
        <scheme val="minor"/>
      </rPr>
      <t>(Hufnagel, 1766)</t>
    </r>
  </si>
  <si>
    <r>
      <t xml:space="preserve">Helotropha leucostigma </t>
    </r>
    <r>
      <rPr>
        <sz val="11"/>
        <color theme="1"/>
        <rFont val="Calibri"/>
        <family val="2"/>
        <scheme val="minor"/>
      </rPr>
      <t>(Hübner, 1808)</t>
    </r>
  </si>
  <si>
    <r>
      <t xml:space="preserve">Hemaris fuciformis </t>
    </r>
    <r>
      <rPr>
        <sz val="11"/>
        <color theme="1"/>
        <rFont val="Calibri"/>
        <family val="2"/>
        <scheme val="minor"/>
      </rPr>
      <t>(Linnaeus, 1758)</t>
    </r>
  </si>
  <si>
    <r>
      <t xml:space="preserve">Hemaris tityus </t>
    </r>
    <r>
      <rPr>
        <sz val="11"/>
        <color theme="1"/>
        <rFont val="Calibri"/>
        <family val="2"/>
        <scheme val="minor"/>
      </rPr>
      <t>(Linnaeus, 1758)</t>
    </r>
  </si>
  <si>
    <r>
      <t xml:space="preserve">Hemistola chrysoprasaria </t>
    </r>
    <r>
      <rPr>
        <sz val="11"/>
        <color theme="1"/>
        <rFont val="Calibri"/>
        <family val="2"/>
        <scheme val="minor"/>
      </rPr>
      <t>(Esper, 1795)</t>
    </r>
  </si>
  <si>
    <r>
      <t xml:space="preserve">Hemithea aestivaria </t>
    </r>
    <r>
      <rPr>
        <sz val="11"/>
        <color theme="1"/>
        <rFont val="Calibri"/>
        <family val="2"/>
        <scheme val="minor"/>
      </rPr>
      <t>(Hübner, 1789)</t>
    </r>
  </si>
  <si>
    <r>
      <t xml:space="preserve">Hepialus humuli </t>
    </r>
    <r>
      <rPr>
        <sz val="11"/>
        <color theme="1"/>
        <rFont val="Calibri"/>
        <family val="2"/>
        <scheme val="minor"/>
      </rPr>
      <t>(Linnaeus, 1758)</t>
    </r>
  </si>
  <si>
    <r>
      <t xml:space="preserve">Herminia grisealis </t>
    </r>
    <r>
      <rPr>
        <sz val="11"/>
        <color theme="1"/>
        <rFont val="Calibri"/>
        <family val="2"/>
        <scheme val="minor"/>
      </rPr>
      <t>(Denis &amp; Schiffermüller, 1775)</t>
    </r>
  </si>
  <si>
    <r>
      <t xml:space="preserve">Herminia tarsicrinalis </t>
    </r>
    <r>
      <rPr>
        <sz val="11"/>
        <color theme="1"/>
        <rFont val="Calibri"/>
        <family val="2"/>
        <scheme val="minor"/>
      </rPr>
      <t>(Knoch, 1782)</t>
    </r>
  </si>
  <si>
    <r>
      <t xml:space="preserve">Herminia tarsipennalis </t>
    </r>
    <r>
      <rPr>
        <sz val="11"/>
        <color theme="1"/>
        <rFont val="Calibri"/>
        <family val="2"/>
        <scheme val="minor"/>
      </rPr>
      <t>Treitschke, 1835</t>
    </r>
  </si>
  <si>
    <r>
      <t xml:space="preserve">Heterogenea asella </t>
    </r>
    <r>
      <rPr>
        <sz val="11"/>
        <color theme="1"/>
        <rFont val="Calibri"/>
        <family val="2"/>
        <scheme val="minor"/>
      </rPr>
      <t>(Denis &amp; Schiffermüller, 1775)</t>
    </r>
  </si>
  <si>
    <r>
      <t xml:space="preserve">Hippotion celerio </t>
    </r>
    <r>
      <rPr>
        <sz val="11"/>
        <color theme="1"/>
        <rFont val="Calibri"/>
        <family val="2"/>
        <scheme val="minor"/>
      </rPr>
      <t>(Linnaeus, 1758)</t>
    </r>
  </si>
  <si>
    <r>
      <t>Homoeosoma nimbellum </t>
    </r>
    <r>
      <rPr>
        <sz val="11"/>
        <color theme="1"/>
        <rFont val="Calibri"/>
        <family val="2"/>
        <scheme val="minor"/>
      </rPr>
      <t>(Duponchel, 1837)</t>
    </r>
  </si>
  <si>
    <r>
      <t xml:space="preserve">Homoeosoma sinuella </t>
    </r>
    <r>
      <rPr>
        <sz val="11"/>
        <color theme="1"/>
        <rFont val="Calibri"/>
        <family val="2"/>
        <scheme val="minor"/>
      </rPr>
      <t>(Fabricius, 1794)</t>
    </r>
  </si>
  <si>
    <r>
      <t xml:space="preserve">Hoplodrina ambigua </t>
    </r>
    <r>
      <rPr>
        <sz val="11"/>
        <color theme="1"/>
        <rFont val="Calibri"/>
        <family val="2"/>
        <scheme val="minor"/>
      </rPr>
      <t>(Denis &amp; Schiffermüller, 1775)</t>
    </r>
  </si>
  <si>
    <r>
      <t xml:space="preserve">Hoplodrina blanda </t>
    </r>
    <r>
      <rPr>
        <sz val="11"/>
        <color theme="1"/>
        <rFont val="Calibri"/>
        <family val="2"/>
        <scheme val="minor"/>
      </rPr>
      <t>(Denis &amp; Schiffermüller, 1775)</t>
    </r>
  </si>
  <si>
    <r>
      <t xml:space="preserve">Hoplodrina octogenaria </t>
    </r>
    <r>
      <rPr>
        <sz val="11"/>
        <color theme="1"/>
        <rFont val="Calibri"/>
        <family val="2"/>
        <scheme val="minor"/>
      </rPr>
      <t>(Goeze, 1781)</t>
    </r>
  </si>
  <si>
    <r>
      <t xml:space="preserve">Hoplodrina respersa </t>
    </r>
    <r>
      <rPr>
        <sz val="11"/>
        <color theme="1"/>
        <rFont val="Calibri"/>
        <family val="2"/>
        <scheme val="minor"/>
      </rPr>
      <t>(Denis &amp; Schiffermüller, 1775)</t>
    </r>
  </si>
  <si>
    <r>
      <t>Hoplodrina superstes </t>
    </r>
    <r>
      <rPr>
        <sz val="11"/>
        <color theme="1"/>
        <rFont val="Calibri"/>
        <family val="2"/>
        <scheme val="minor"/>
      </rPr>
      <t>(Ochsenheimer, 1816)</t>
    </r>
  </si>
  <si>
    <r>
      <t xml:space="preserve">Horisme aquata </t>
    </r>
    <r>
      <rPr>
        <sz val="11"/>
        <color theme="1"/>
        <rFont val="Calibri"/>
        <family val="2"/>
        <scheme val="minor"/>
      </rPr>
      <t>(Hübner, 1813)</t>
    </r>
  </si>
  <si>
    <r>
      <t xml:space="preserve">Horisme radicaria </t>
    </r>
    <r>
      <rPr>
        <sz val="11"/>
        <color theme="1"/>
        <rFont val="Calibri"/>
        <family val="2"/>
        <scheme val="minor"/>
      </rPr>
      <t>(La Harpe, 1855)</t>
    </r>
  </si>
  <si>
    <r>
      <t xml:space="preserve">Horisme tersata </t>
    </r>
    <r>
      <rPr>
        <sz val="11"/>
        <color theme="1"/>
        <rFont val="Calibri"/>
        <family val="2"/>
        <scheme val="minor"/>
      </rPr>
      <t>(Denis &amp; Schiffermüller, 1775)</t>
    </r>
  </si>
  <si>
    <r>
      <t xml:space="preserve">Horisme vitalbata </t>
    </r>
    <r>
      <rPr>
        <sz val="11"/>
        <color theme="1"/>
        <rFont val="Calibri"/>
        <family val="2"/>
        <scheme val="minor"/>
      </rPr>
      <t>(Denis &amp; Schiffermüller, 1775)</t>
    </r>
  </si>
  <si>
    <r>
      <t xml:space="preserve">Hydraecia micacea </t>
    </r>
    <r>
      <rPr>
        <sz val="11"/>
        <color theme="1"/>
        <rFont val="Calibri"/>
        <family val="2"/>
        <scheme val="minor"/>
      </rPr>
      <t>(Esper, 1789)</t>
    </r>
  </si>
  <si>
    <r>
      <t xml:space="preserve">Hydraecia osseola </t>
    </r>
    <r>
      <rPr>
        <sz val="11"/>
        <color theme="1"/>
        <rFont val="Calibri"/>
        <family val="2"/>
        <scheme val="minor"/>
      </rPr>
      <t>Staudinger, 1882</t>
    </r>
  </si>
  <si>
    <r>
      <t xml:space="preserve">Hydrelia flammeolaria </t>
    </r>
    <r>
      <rPr>
        <sz val="11"/>
        <color theme="1"/>
        <rFont val="Calibri"/>
        <family val="2"/>
        <scheme val="minor"/>
      </rPr>
      <t>(Hufnagel, 1767)</t>
    </r>
  </si>
  <si>
    <r>
      <t xml:space="preserve">Hydrelia sylvata </t>
    </r>
    <r>
      <rPr>
        <sz val="11"/>
        <color theme="1"/>
        <rFont val="Calibri"/>
        <family val="2"/>
        <scheme val="minor"/>
      </rPr>
      <t>(Denis &amp; Schiffermüller, 1775)</t>
    </r>
  </si>
  <si>
    <r>
      <t xml:space="preserve">Hydriomena furcata </t>
    </r>
    <r>
      <rPr>
        <sz val="11"/>
        <color theme="1"/>
        <rFont val="Calibri"/>
        <family val="2"/>
        <scheme val="minor"/>
      </rPr>
      <t>(Thunberg &amp; Borgström, 1784)</t>
    </r>
  </si>
  <si>
    <r>
      <t xml:space="preserve">Hydriomena impluviata </t>
    </r>
    <r>
      <rPr>
        <sz val="11"/>
        <color theme="1"/>
        <rFont val="Calibri"/>
        <family val="2"/>
        <scheme val="minor"/>
      </rPr>
      <t>(Denis &amp; Schiffermüller, 1775)</t>
    </r>
  </si>
  <si>
    <r>
      <t xml:space="preserve">Hylaea fasciaria </t>
    </r>
    <r>
      <rPr>
        <sz val="11"/>
        <color theme="1"/>
        <rFont val="Calibri"/>
        <family val="2"/>
        <scheme val="minor"/>
      </rPr>
      <t>(Linnaeus, 1758)</t>
    </r>
  </si>
  <si>
    <r>
      <t xml:space="preserve">Hyles euphorbiae </t>
    </r>
    <r>
      <rPr>
        <sz val="11"/>
        <color theme="1"/>
        <rFont val="Calibri"/>
        <family val="2"/>
        <scheme val="minor"/>
      </rPr>
      <t>(Linnaeus, 1758)</t>
    </r>
  </si>
  <si>
    <r>
      <t xml:space="preserve">Hyles livornica </t>
    </r>
    <r>
      <rPr>
        <sz val="11"/>
        <color theme="1"/>
        <rFont val="Calibri"/>
        <family val="2"/>
        <scheme val="minor"/>
      </rPr>
      <t>(Esper, 1780)</t>
    </r>
  </si>
  <si>
    <r>
      <t xml:space="preserve">Bomolocha crassalis </t>
    </r>
    <r>
      <rPr>
        <sz val="11"/>
        <color theme="1"/>
        <rFont val="Calibri"/>
        <family val="2"/>
        <scheme val="minor"/>
      </rPr>
      <t>(Fabricius, 1787)</t>
    </r>
  </si>
  <si>
    <r>
      <t xml:space="preserve">Hypena obsitalis </t>
    </r>
    <r>
      <rPr>
        <sz val="11"/>
        <color theme="1"/>
        <rFont val="Calibri"/>
        <family val="2"/>
        <scheme val="minor"/>
      </rPr>
      <t>(Hübner, 1813)</t>
    </r>
  </si>
  <si>
    <r>
      <t xml:space="preserve">Hypena proboscidalis </t>
    </r>
    <r>
      <rPr>
        <sz val="11"/>
        <color theme="1"/>
        <rFont val="Calibri"/>
        <family val="2"/>
        <scheme val="minor"/>
      </rPr>
      <t>(Linnaeus, 1758)</t>
    </r>
  </si>
  <si>
    <r>
      <t xml:space="preserve">Hypena rostralis </t>
    </r>
    <r>
      <rPr>
        <sz val="11"/>
        <color theme="1"/>
        <rFont val="Calibri"/>
        <family val="2"/>
        <scheme val="minor"/>
      </rPr>
      <t>(Linnaeus, 1758)</t>
    </r>
  </si>
  <si>
    <r>
      <t xml:space="preserve">Hypenodes humidalis </t>
    </r>
    <r>
      <rPr>
        <sz val="11"/>
        <color theme="1"/>
        <rFont val="Calibri"/>
        <family val="2"/>
        <scheme val="minor"/>
      </rPr>
      <t>Doubleday, 1850</t>
    </r>
  </si>
  <si>
    <r>
      <t xml:space="preserve">Hypochalcia ahenella </t>
    </r>
    <r>
      <rPr>
        <sz val="11"/>
        <color theme="1"/>
        <rFont val="Calibri"/>
        <family val="2"/>
        <scheme val="minor"/>
      </rPr>
      <t>(Denis &amp; Schiffermüller, 1775)</t>
    </r>
  </si>
  <si>
    <r>
      <t xml:space="preserve">Hypomecis punctinalis </t>
    </r>
    <r>
      <rPr>
        <sz val="11"/>
        <color theme="1"/>
        <rFont val="Calibri"/>
        <family val="2"/>
        <scheme val="minor"/>
      </rPr>
      <t>(Scopoli, 1763)</t>
    </r>
  </si>
  <si>
    <r>
      <t xml:space="preserve">Hypomecis roboraria </t>
    </r>
    <r>
      <rPr>
        <sz val="11"/>
        <color theme="1"/>
        <rFont val="Calibri"/>
        <family val="2"/>
        <scheme val="minor"/>
      </rPr>
      <t>(Denis &amp; Schiffermüller, 1775)</t>
    </r>
  </si>
  <si>
    <r>
      <t xml:space="preserve">Hypsopygia costalis </t>
    </r>
    <r>
      <rPr>
        <sz val="11"/>
        <color theme="1"/>
        <rFont val="Calibri"/>
        <family val="2"/>
        <scheme val="minor"/>
      </rPr>
      <t>(Fabricius, 1775)</t>
    </r>
  </si>
  <si>
    <r>
      <t xml:space="preserve">Hypsopygia glaucinalis </t>
    </r>
    <r>
      <rPr>
        <sz val="11"/>
        <color theme="1"/>
        <rFont val="Calibri"/>
        <family val="2"/>
        <scheme val="minor"/>
      </rPr>
      <t>(Linnaeus, 1758)</t>
    </r>
  </si>
  <si>
    <r>
      <t xml:space="preserve">Idaea aureolaria </t>
    </r>
    <r>
      <rPr>
        <sz val="11"/>
        <color theme="1"/>
        <rFont val="Calibri"/>
        <family val="2"/>
        <scheme val="minor"/>
      </rPr>
      <t>(Denis &amp; Schiffermüller, 1775)</t>
    </r>
  </si>
  <si>
    <r>
      <t xml:space="preserve">Idaea aversata </t>
    </r>
    <r>
      <rPr>
        <sz val="11"/>
        <color theme="1"/>
        <rFont val="Calibri"/>
        <family val="2"/>
        <scheme val="minor"/>
      </rPr>
      <t>(Linnaeus, 1758)</t>
    </r>
  </si>
  <si>
    <r>
      <t xml:space="preserve">Idaea biselata </t>
    </r>
    <r>
      <rPr>
        <sz val="11"/>
        <color theme="1"/>
        <rFont val="Calibri"/>
        <family val="2"/>
        <scheme val="minor"/>
      </rPr>
      <t>(Hufnagel, 1767)</t>
    </r>
  </si>
  <si>
    <r>
      <t xml:space="preserve">Idaea degeneraria </t>
    </r>
    <r>
      <rPr>
        <sz val="11"/>
        <color theme="1"/>
        <rFont val="Calibri"/>
        <family val="2"/>
        <scheme val="minor"/>
      </rPr>
      <t>(Hübner, 1799)</t>
    </r>
  </si>
  <si>
    <r>
      <t xml:space="preserve">Idaea deversaria </t>
    </r>
    <r>
      <rPr>
        <sz val="11"/>
        <color theme="1"/>
        <rFont val="Calibri"/>
        <family val="2"/>
        <scheme val="minor"/>
      </rPr>
      <t>(Herrich-Schäffer, 1847)</t>
    </r>
  </si>
  <si>
    <r>
      <t xml:space="preserve">Idaea dilutaria </t>
    </r>
    <r>
      <rPr>
        <sz val="11"/>
        <color theme="1"/>
        <rFont val="Calibri"/>
        <family val="2"/>
        <scheme val="minor"/>
      </rPr>
      <t>(Hübner, 1799)</t>
    </r>
  </si>
  <si>
    <r>
      <t xml:space="preserve">Idaea dimidiata </t>
    </r>
    <r>
      <rPr>
        <sz val="11"/>
        <color theme="1"/>
        <rFont val="Calibri"/>
        <family val="2"/>
        <scheme val="minor"/>
      </rPr>
      <t>(Hufnagel, 1767)</t>
    </r>
  </si>
  <si>
    <r>
      <t xml:space="preserve">Idaea emarginata </t>
    </r>
    <r>
      <rPr>
        <sz val="11"/>
        <color theme="1"/>
        <rFont val="Calibri"/>
        <family val="2"/>
        <scheme val="minor"/>
      </rPr>
      <t>(Linnaeus, 1758)</t>
    </r>
  </si>
  <si>
    <r>
      <t xml:space="preserve">Idaea fuscovenosa </t>
    </r>
    <r>
      <rPr>
        <sz val="11"/>
        <color theme="1"/>
        <rFont val="Calibri"/>
        <family val="2"/>
        <scheme val="minor"/>
      </rPr>
      <t>(Goeze, 1781)</t>
    </r>
  </si>
  <si>
    <r>
      <t xml:space="preserve">Idaea humiliata </t>
    </r>
    <r>
      <rPr>
        <sz val="11"/>
        <color theme="1"/>
        <rFont val="Calibri"/>
        <family val="2"/>
        <scheme val="minor"/>
      </rPr>
      <t>(Hufnagel, 1767)</t>
    </r>
  </si>
  <si>
    <r>
      <t xml:space="preserve">Idaea inquinata </t>
    </r>
    <r>
      <rPr>
        <sz val="11"/>
        <color theme="1"/>
        <rFont val="Calibri"/>
        <family val="2"/>
        <scheme val="minor"/>
      </rPr>
      <t>(Scopoli, 1763)</t>
    </r>
  </si>
  <si>
    <r>
      <t xml:space="preserve">Idaea laevigata </t>
    </r>
    <r>
      <rPr>
        <sz val="11"/>
        <color theme="1"/>
        <rFont val="Calibri"/>
        <family val="2"/>
        <scheme val="minor"/>
      </rPr>
      <t>(Scopoli, 1763)</t>
    </r>
  </si>
  <si>
    <r>
      <t xml:space="preserve">Idaea macilentaria </t>
    </r>
    <r>
      <rPr>
        <sz val="11"/>
        <color theme="1"/>
        <rFont val="Calibri"/>
        <family val="2"/>
        <scheme val="minor"/>
      </rPr>
      <t>(Herrich-Schäffer, 1846)</t>
    </r>
  </si>
  <si>
    <r>
      <t xml:space="preserve">Idaea muricata </t>
    </r>
    <r>
      <rPr>
        <sz val="11"/>
        <color theme="1"/>
        <rFont val="Calibri"/>
        <family val="2"/>
        <scheme val="minor"/>
      </rPr>
      <t>(Hufnagel, 1767)</t>
    </r>
  </si>
  <si>
    <r>
      <t xml:space="preserve">Idaea ochrata </t>
    </r>
    <r>
      <rPr>
        <sz val="11"/>
        <color theme="1"/>
        <rFont val="Calibri"/>
        <family val="2"/>
        <scheme val="minor"/>
      </rPr>
      <t>(Scopoli, 1763)</t>
    </r>
  </si>
  <si>
    <r>
      <t xml:space="preserve">Idaea rufaria </t>
    </r>
    <r>
      <rPr>
        <sz val="11"/>
        <color theme="1"/>
        <rFont val="Calibri"/>
        <family val="2"/>
        <scheme val="minor"/>
      </rPr>
      <t>(Hübner, 1799)</t>
    </r>
  </si>
  <si>
    <r>
      <t xml:space="preserve">Idaea rusticata </t>
    </r>
    <r>
      <rPr>
        <sz val="11"/>
        <color theme="1"/>
        <rFont val="Calibri"/>
        <family val="2"/>
        <scheme val="minor"/>
      </rPr>
      <t>(Denis &amp; Schiffermüller, 1775)</t>
    </r>
  </si>
  <si>
    <r>
      <t xml:space="preserve">Idaea seriata </t>
    </r>
    <r>
      <rPr>
        <sz val="11"/>
        <color theme="1"/>
        <rFont val="Calibri"/>
        <family val="2"/>
        <scheme val="minor"/>
      </rPr>
      <t>(Schrank, 1802)</t>
    </r>
  </si>
  <si>
    <r>
      <t xml:space="preserve">Idaea serpentata </t>
    </r>
    <r>
      <rPr>
        <sz val="11"/>
        <color theme="1"/>
        <rFont val="Calibri"/>
        <family val="2"/>
        <scheme val="minor"/>
      </rPr>
      <t>(Hufnagel, 1767)</t>
    </r>
  </si>
  <si>
    <r>
      <t xml:space="preserve">Idaea straminata </t>
    </r>
    <r>
      <rPr>
        <sz val="11"/>
        <color theme="1"/>
        <rFont val="Calibri"/>
        <family val="2"/>
        <scheme val="minor"/>
      </rPr>
      <t>(Borkhausen, 1794)</t>
    </r>
  </si>
  <si>
    <r>
      <t xml:space="preserve">Idaea subsericeata </t>
    </r>
    <r>
      <rPr>
        <sz val="11"/>
        <color theme="1"/>
        <rFont val="Calibri"/>
        <family val="2"/>
        <scheme val="minor"/>
      </rPr>
      <t>(Haworth, 1809)</t>
    </r>
  </si>
  <si>
    <r>
      <t xml:space="preserve">Idaea sylvestraria </t>
    </r>
    <r>
      <rPr>
        <sz val="11"/>
        <color theme="1"/>
        <rFont val="Calibri"/>
        <family val="2"/>
        <scheme val="minor"/>
      </rPr>
      <t>(Hübner, 1799)</t>
    </r>
  </si>
  <si>
    <r>
      <t xml:space="preserve">Idaea trigeminata </t>
    </r>
    <r>
      <rPr>
        <sz val="11"/>
        <color theme="1"/>
        <rFont val="Calibri"/>
        <family val="2"/>
        <scheme val="minor"/>
      </rPr>
      <t>(Haworth, 1809)</t>
    </r>
  </si>
  <si>
    <r>
      <t>Indalia pygmaeola </t>
    </r>
    <r>
      <rPr>
        <sz val="11"/>
        <color theme="1"/>
        <rFont val="Calibri"/>
        <family val="2"/>
        <scheme val="minor"/>
      </rPr>
      <t>(Doubleday, 1847)</t>
    </r>
  </si>
  <si>
    <r>
      <t xml:space="preserve">Ipimorpha retusa </t>
    </r>
    <r>
      <rPr>
        <sz val="11"/>
        <color theme="1"/>
        <rFont val="Calibri"/>
        <family val="2"/>
        <scheme val="minor"/>
      </rPr>
      <t>(Linnaeus, 1761)</t>
    </r>
  </si>
  <si>
    <r>
      <t xml:space="preserve">Ipimorpha subtusa </t>
    </r>
    <r>
      <rPr>
        <sz val="11"/>
        <color theme="1"/>
        <rFont val="Calibri"/>
        <family val="2"/>
        <scheme val="minor"/>
      </rPr>
      <t>(Denis &amp; Schiffermüller, 1775)</t>
    </r>
  </si>
  <si>
    <r>
      <t xml:space="preserve">Isturgia famula </t>
    </r>
    <r>
      <rPr>
        <sz val="11"/>
        <color theme="1"/>
        <rFont val="Calibri"/>
        <family val="2"/>
        <scheme val="minor"/>
      </rPr>
      <t>(Esper, 1787)</t>
    </r>
  </si>
  <si>
    <r>
      <t xml:space="preserve">Isturgia limbaria </t>
    </r>
    <r>
      <rPr>
        <sz val="11"/>
        <color theme="1"/>
        <rFont val="Calibri"/>
        <family val="2"/>
        <scheme val="minor"/>
      </rPr>
      <t>(Fabricius, 1775)</t>
    </r>
  </si>
  <si>
    <r>
      <t xml:space="preserve">Jodia croceago </t>
    </r>
    <r>
      <rPr>
        <sz val="11"/>
        <color theme="1"/>
        <rFont val="Calibri"/>
        <family val="2"/>
        <scheme val="minor"/>
      </rPr>
      <t>(Denis &amp; Schiffermüller, 1775)</t>
    </r>
  </si>
  <si>
    <r>
      <t xml:space="preserve">Jodis lactearia </t>
    </r>
    <r>
      <rPr>
        <sz val="11"/>
        <color theme="1"/>
        <rFont val="Calibri"/>
        <family val="2"/>
        <scheme val="minor"/>
      </rPr>
      <t>(Linnaeus, 1758)</t>
    </r>
  </si>
  <si>
    <r>
      <t>Katha depressa depressa </t>
    </r>
    <r>
      <rPr>
        <sz val="11"/>
        <color theme="1"/>
        <rFont val="Calibri"/>
        <family val="2"/>
        <scheme val="minor"/>
      </rPr>
      <t>(Esper, 1787)</t>
    </r>
  </si>
  <si>
    <r>
      <t xml:space="preserve">Korscheltellus lupulinus </t>
    </r>
    <r>
      <rPr>
        <sz val="11"/>
        <color theme="1"/>
        <rFont val="Calibri"/>
        <family val="2"/>
        <scheme val="minor"/>
      </rPr>
      <t>(Linnaeus, 1758)</t>
    </r>
  </si>
  <si>
    <r>
      <t xml:space="preserve">Lacanobia blenna </t>
    </r>
    <r>
      <rPr>
        <sz val="11"/>
        <color theme="1"/>
        <rFont val="Calibri"/>
        <family val="2"/>
        <scheme val="minor"/>
      </rPr>
      <t>(Hübner, 1824)</t>
    </r>
  </si>
  <si>
    <r>
      <t xml:space="preserve">Lacanobia contigua </t>
    </r>
    <r>
      <rPr>
        <sz val="11"/>
        <color theme="1"/>
        <rFont val="Calibri"/>
        <family val="2"/>
        <scheme val="minor"/>
      </rPr>
      <t>(Denis &amp; Schiffermüller, 1775)</t>
    </r>
  </si>
  <si>
    <r>
      <t xml:space="preserve">Lacanobia oleracea </t>
    </r>
    <r>
      <rPr>
        <sz val="11"/>
        <color theme="1"/>
        <rFont val="Calibri"/>
        <family val="2"/>
        <scheme val="minor"/>
      </rPr>
      <t>(Linnaeus, 1758)</t>
    </r>
  </si>
  <si>
    <r>
      <t xml:space="preserve">Lacanobia splendens </t>
    </r>
    <r>
      <rPr>
        <sz val="11"/>
        <color theme="1"/>
        <rFont val="Calibri"/>
        <family val="2"/>
        <scheme val="minor"/>
      </rPr>
      <t>(Hübner, 1808)</t>
    </r>
  </si>
  <si>
    <r>
      <t xml:space="preserve">Lacanobia suasa </t>
    </r>
    <r>
      <rPr>
        <sz val="11"/>
        <color theme="1"/>
        <rFont val="Calibri"/>
        <family val="2"/>
        <scheme val="minor"/>
      </rPr>
      <t>(Denis &amp; Schiffermüller, 1775)</t>
    </r>
  </si>
  <si>
    <r>
      <t xml:space="preserve">Lacanobia thalassina </t>
    </r>
    <r>
      <rPr>
        <sz val="11"/>
        <color theme="1"/>
        <rFont val="Calibri"/>
        <family val="2"/>
        <scheme val="minor"/>
      </rPr>
      <t>(Hufnagel, 1766)</t>
    </r>
  </si>
  <si>
    <r>
      <t xml:space="preserve">Lacanobia w-latinum </t>
    </r>
    <r>
      <rPr>
        <sz val="11"/>
        <color theme="1"/>
        <rFont val="Calibri"/>
        <family val="2"/>
        <scheme val="minor"/>
      </rPr>
      <t>(Hufnagel, 1766)</t>
    </r>
  </si>
  <si>
    <r>
      <t xml:space="preserve">Lamoria zelleri </t>
    </r>
    <r>
      <rPr>
        <sz val="11"/>
        <color theme="1"/>
        <rFont val="Calibri"/>
        <family val="2"/>
        <scheme val="minor"/>
      </rPr>
      <t>(Joannis, 1932)</t>
    </r>
  </si>
  <si>
    <r>
      <t xml:space="preserve">Lampropteryx suffumata </t>
    </r>
    <r>
      <rPr>
        <sz val="11"/>
        <color theme="1"/>
        <rFont val="Calibri"/>
        <family val="2"/>
        <scheme val="minor"/>
      </rPr>
      <t>(Denis &amp; Schiffermüller, 1775)</t>
    </r>
  </si>
  <si>
    <r>
      <t xml:space="preserve">Laothoe populi </t>
    </r>
    <r>
      <rPr>
        <sz val="11"/>
        <color theme="1"/>
        <rFont val="Calibri"/>
        <family val="2"/>
        <scheme val="minor"/>
      </rPr>
      <t>(Linnaeus, 1758)</t>
    </r>
  </si>
  <si>
    <r>
      <t xml:space="preserve">Larentia clavaria </t>
    </r>
    <r>
      <rPr>
        <sz val="11"/>
        <color theme="1"/>
        <rFont val="Calibri"/>
        <family val="2"/>
        <scheme val="minor"/>
      </rPr>
      <t>(Haworth, 1809)</t>
    </r>
  </si>
  <si>
    <r>
      <t xml:space="preserve">Lasiocampa quercus </t>
    </r>
    <r>
      <rPr>
        <sz val="11"/>
        <color theme="1"/>
        <rFont val="Calibri"/>
        <family val="2"/>
        <scheme val="minor"/>
      </rPr>
      <t>(Linnaeus, 1758)</t>
    </r>
  </si>
  <si>
    <r>
      <t xml:space="preserve">Lasiocampa trifolii </t>
    </r>
    <r>
      <rPr>
        <sz val="11"/>
        <color theme="1"/>
        <rFont val="Calibri"/>
        <family val="2"/>
        <scheme val="minor"/>
      </rPr>
      <t>(Denis &amp; Schiffermüller, 1775)</t>
    </r>
  </si>
  <si>
    <r>
      <t xml:space="preserve">Laspeyria flexula </t>
    </r>
    <r>
      <rPr>
        <sz val="11"/>
        <color theme="1"/>
        <rFont val="Calibri"/>
        <family val="2"/>
        <scheme val="minor"/>
      </rPr>
      <t>(Denis &amp; Schiffermüller, 1775)</t>
    </r>
  </si>
  <si>
    <r>
      <t xml:space="preserve">Apamea ophiogramma </t>
    </r>
    <r>
      <rPr>
        <sz val="11"/>
        <color theme="1"/>
        <rFont val="Calibri"/>
        <family val="2"/>
        <scheme val="minor"/>
      </rPr>
      <t>(Esper, 1794)</t>
    </r>
  </si>
  <si>
    <r>
      <t xml:space="preserve">Lemonia dumi </t>
    </r>
    <r>
      <rPr>
        <sz val="11"/>
        <color theme="1"/>
        <rFont val="Calibri"/>
        <family val="2"/>
        <scheme val="minor"/>
      </rPr>
      <t>(Linnaeus, 1761)</t>
    </r>
  </si>
  <si>
    <r>
      <t xml:space="preserve">Lenisa geminipuncta </t>
    </r>
    <r>
      <rPr>
        <sz val="11"/>
        <color theme="1"/>
        <rFont val="Calibri"/>
        <family val="2"/>
        <scheme val="minor"/>
      </rPr>
      <t>(Haworth, 1809)</t>
    </r>
  </si>
  <si>
    <r>
      <t>Leptologia lota </t>
    </r>
    <r>
      <rPr>
        <sz val="11"/>
        <color theme="1"/>
        <rFont val="Calibri"/>
        <family val="2"/>
        <scheme val="minor"/>
      </rPr>
      <t>(Clerck, 1759)</t>
    </r>
  </si>
  <si>
    <r>
      <t>Leptologia macilenta </t>
    </r>
    <r>
      <rPr>
        <sz val="11"/>
        <color theme="1"/>
        <rFont val="Calibri"/>
        <family val="2"/>
        <scheme val="minor"/>
      </rPr>
      <t>(Hübner, 1809)</t>
    </r>
  </si>
  <si>
    <r>
      <t xml:space="preserve">Leucania comma </t>
    </r>
    <r>
      <rPr>
        <sz val="11"/>
        <color theme="1"/>
        <rFont val="Calibri"/>
        <family val="2"/>
        <scheme val="minor"/>
      </rPr>
      <t>(Linnaeus, 1761)</t>
    </r>
  </si>
  <si>
    <r>
      <t>Leucania loreyi </t>
    </r>
    <r>
      <rPr>
        <sz val="11"/>
        <color theme="1"/>
        <rFont val="Calibri"/>
        <family val="2"/>
        <scheme val="minor"/>
      </rPr>
      <t>(Duponchel, 1827)</t>
    </r>
  </si>
  <si>
    <r>
      <t xml:space="preserve">Leucania obsoleta </t>
    </r>
    <r>
      <rPr>
        <sz val="11"/>
        <color theme="1"/>
        <rFont val="Calibri"/>
        <family val="2"/>
        <scheme val="minor"/>
      </rPr>
      <t>(Hübner, 1803)</t>
    </r>
  </si>
  <si>
    <r>
      <t xml:space="preserve">Leucania putrescens </t>
    </r>
    <r>
      <rPr>
        <sz val="11"/>
        <color theme="1"/>
        <rFont val="Calibri"/>
        <family val="2"/>
        <scheme val="minor"/>
      </rPr>
      <t>(Hübner, 1824)</t>
    </r>
  </si>
  <si>
    <r>
      <t xml:space="preserve">Leucochlaena oditis </t>
    </r>
    <r>
      <rPr>
        <sz val="11"/>
        <color theme="1"/>
        <rFont val="Calibri"/>
        <family val="2"/>
        <scheme val="minor"/>
      </rPr>
      <t>(Hübner, 1822)</t>
    </r>
  </si>
  <si>
    <r>
      <t xml:space="preserve">Leucodonta bicoloria </t>
    </r>
    <r>
      <rPr>
        <sz val="11"/>
        <color theme="1"/>
        <rFont val="Calibri"/>
        <family val="2"/>
        <scheme val="minor"/>
      </rPr>
      <t>(Denis &amp; Schiffermüller, 1775)</t>
    </r>
  </si>
  <si>
    <r>
      <t xml:space="preserve">Leucoma salicis </t>
    </r>
    <r>
      <rPr>
        <sz val="11"/>
        <color theme="1"/>
        <rFont val="Calibri"/>
        <family val="2"/>
        <scheme val="minor"/>
      </rPr>
      <t>(Linnaeus, 1758)</t>
    </r>
  </si>
  <si>
    <r>
      <t xml:space="preserve">Ligdia adustata </t>
    </r>
    <r>
      <rPr>
        <sz val="11"/>
        <color theme="1"/>
        <rFont val="Calibri"/>
        <family val="2"/>
        <scheme val="minor"/>
      </rPr>
      <t>(Denis &amp; Schiffermüller, 1775)</t>
    </r>
  </si>
  <si>
    <r>
      <t xml:space="preserve">Lithophane furcifera </t>
    </r>
    <r>
      <rPr>
        <sz val="11"/>
        <color theme="1"/>
        <rFont val="Calibri"/>
        <family val="2"/>
        <scheme val="minor"/>
      </rPr>
      <t>(Hufnagel, 1766)</t>
    </r>
  </si>
  <si>
    <r>
      <t xml:space="preserve">Lithophane leautieri </t>
    </r>
    <r>
      <rPr>
        <sz val="11"/>
        <color theme="1"/>
        <rFont val="Calibri"/>
        <family val="2"/>
        <scheme val="minor"/>
      </rPr>
      <t>(Boisduval, 1829)</t>
    </r>
  </si>
  <si>
    <r>
      <t xml:space="preserve">Lithophane ornitopus </t>
    </r>
    <r>
      <rPr>
        <sz val="11"/>
        <color theme="1"/>
        <rFont val="Calibri"/>
        <family val="2"/>
        <scheme val="minor"/>
      </rPr>
      <t>(Hufnagel, 1766)</t>
    </r>
  </si>
  <si>
    <r>
      <t xml:space="preserve">Lithophane semibrunnea </t>
    </r>
    <r>
      <rPr>
        <sz val="11"/>
        <color theme="1"/>
        <rFont val="Calibri"/>
        <family val="2"/>
        <scheme val="minor"/>
      </rPr>
      <t>(Haworth, 1809)</t>
    </r>
  </si>
  <si>
    <r>
      <t xml:space="preserve">Lithophane socia </t>
    </r>
    <r>
      <rPr>
        <sz val="11"/>
        <color theme="1"/>
        <rFont val="Calibri"/>
        <family val="2"/>
        <scheme val="minor"/>
      </rPr>
      <t>(Hufnagel, 1766)</t>
    </r>
  </si>
  <si>
    <r>
      <t xml:space="preserve">Lithosia quadra </t>
    </r>
    <r>
      <rPr>
        <sz val="11"/>
        <color theme="1"/>
        <rFont val="Calibri"/>
        <family val="2"/>
        <scheme val="minor"/>
      </rPr>
      <t>(Linnaeus, 1758)</t>
    </r>
  </si>
  <si>
    <r>
      <t xml:space="preserve">Litoligia literosa </t>
    </r>
    <r>
      <rPr>
        <sz val="11"/>
        <color theme="1"/>
        <rFont val="Calibri"/>
        <family val="2"/>
        <scheme val="minor"/>
      </rPr>
      <t>(Haworth, 1809)</t>
    </r>
  </si>
  <si>
    <r>
      <t xml:space="preserve">Lobophora halterata </t>
    </r>
    <r>
      <rPr>
        <sz val="11"/>
        <color theme="1"/>
        <rFont val="Calibri"/>
        <family val="2"/>
        <scheme val="minor"/>
      </rPr>
      <t>(Hufnagel, 1767)</t>
    </r>
  </si>
  <si>
    <r>
      <t xml:space="preserve">Lomaspilis marginata </t>
    </r>
    <r>
      <rPr>
        <sz val="11"/>
        <color theme="1"/>
        <rFont val="Calibri"/>
        <family val="2"/>
        <scheme val="minor"/>
      </rPr>
      <t>(Linnaeus, 1758)</t>
    </r>
  </si>
  <si>
    <r>
      <t xml:space="preserve">Lomographa bimaculata </t>
    </r>
    <r>
      <rPr>
        <sz val="11"/>
        <color theme="1"/>
        <rFont val="Calibri"/>
        <family val="2"/>
        <scheme val="minor"/>
      </rPr>
      <t>(Fabricius, 1775)</t>
    </r>
  </si>
  <si>
    <r>
      <t xml:space="preserve">Lomographa temerata </t>
    </r>
    <r>
      <rPr>
        <sz val="11"/>
        <color theme="1"/>
        <rFont val="Calibri"/>
        <family val="2"/>
        <scheme val="minor"/>
      </rPr>
      <t>(Denis &amp; Schiffermüller, 1775)</t>
    </r>
  </si>
  <si>
    <r>
      <t xml:space="preserve">Loxostege sticticalis </t>
    </r>
    <r>
      <rPr>
        <sz val="11"/>
        <color theme="1"/>
        <rFont val="Calibri"/>
        <family val="2"/>
        <scheme val="minor"/>
      </rPr>
      <t>(Linnaeus, 1761)</t>
    </r>
  </si>
  <si>
    <r>
      <t xml:space="preserve">Luperina dumerilii </t>
    </r>
    <r>
      <rPr>
        <sz val="11"/>
        <color theme="1"/>
        <rFont val="Calibri"/>
        <family val="2"/>
        <scheme val="minor"/>
      </rPr>
      <t>(Duponchel, 1826)</t>
    </r>
  </si>
  <si>
    <r>
      <t xml:space="preserve">Luperina nickerlii </t>
    </r>
    <r>
      <rPr>
        <sz val="11"/>
        <color theme="1"/>
        <rFont val="Calibri"/>
        <family val="2"/>
        <scheme val="minor"/>
      </rPr>
      <t>(Freyer, 1845)</t>
    </r>
  </si>
  <si>
    <r>
      <t xml:space="preserve">Luperina testacea </t>
    </r>
    <r>
      <rPr>
        <sz val="11"/>
        <color theme="1"/>
        <rFont val="Calibri"/>
        <family val="2"/>
        <scheme val="minor"/>
      </rPr>
      <t>(Denis &amp; Schiffermüller, 1775)</t>
    </r>
  </si>
  <si>
    <r>
      <t xml:space="preserve">Lycia hirtaria </t>
    </r>
    <r>
      <rPr>
        <sz val="11"/>
        <color theme="1"/>
        <rFont val="Calibri"/>
        <family val="2"/>
        <scheme val="minor"/>
      </rPr>
      <t>(Clerck, 1759)</t>
    </r>
  </si>
  <si>
    <r>
      <t xml:space="preserve">Lycophotia porphyrea </t>
    </r>
    <r>
      <rPr>
        <sz val="11"/>
        <color theme="1"/>
        <rFont val="Calibri"/>
        <family val="2"/>
        <scheme val="minor"/>
      </rPr>
      <t>(Denis &amp; Schiffermüller, 1775)</t>
    </r>
  </si>
  <si>
    <r>
      <t xml:space="preserve">Lygephila pastinum </t>
    </r>
    <r>
      <rPr>
        <sz val="11"/>
        <color theme="1"/>
        <rFont val="Calibri"/>
        <family val="2"/>
        <scheme val="minor"/>
      </rPr>
      <t>(Treitschke, 1826)</t>
    </r>
  </si>
  <si>
    <r>
      <t xml:space="preserve">Lymantria dispar </t>
    </r>
    <r>
      <rPr>
        <sz val="11"/>
        <color theme="1"/>
        <rFont val="Calibri"/>
        <family val="2"/>
        <scheme val="minor"/>
      </rPr>
      <t>(Linnaeus, 1758)</t>
    </r>
  </si>
  <si>
    <r>
      <t xml:space="preserve">Lymantria monacha </t>
    </r>
    <r>
      <rPr>
        <sz val="11"/>
        <color theme="1"/>
        <rFont val="Calibri"/>
        <family val="2"/>
        <scheme val="minor"/>
      </rPr>
      <t>(Linnaeus, 1758)</t>
    </r>
  </si>
  <si>
    <r>
      <t xml:space="preserve">Lythria cruentaria </t>
    </r>
    <r>
      <rPr>
        <sz val="11"/>
        <color theme="1"/>
        <rFont val="Calibri"/>
        <family val="2"/>
        <scheme val="minor"/>
      </rPr>
      <t>(Hufnagel, 1767)</t>
    </r>
  </si>
  <si>
    <r>
      <t xml:space="preserve">Lythria purpuraria </t>
    </r>
    <r>
      <rPr>
        <sz val="11"/>
        <color theme="1"/>
        <rFont val="Calibri"/>
        <family val="2"/>
        <scheme val="minor"/>
      </rPr>
      <t>(Linnaeus, 1758)</t>
    </r>
  </si>
  <si>
    <r>
      <t xml:space="preserve">Macaria alternata </t>
    </r>
    <r>
      <rPr>
        <sz val="11"/>
        <color theme="1"/>
        <rFont val="Calibri"/>
        <family val="2"/>
        <scheme val="minor"/>
      </rPr>
      <t>(Denis &amp; Schiffermüller, 1775)</t>
    </r>
  </si>
  <si>
    <r>
      <t xml:space="preserve">Macaria brunneata </t>
    </r>
    <r>
      <rPr>
        <sz val="11"/>
        <color theme="1"/>
        <rFont val="Calibri"/>
        <family val="2"/>
        <scheme val="minor"/>
      </rPr>
      <t>(Thunberg, 1784)</t>
    </r>
  </si>
  <si>
    <r>
      <t xml:space="preserve">Macaria liturata </t>
    </r>
    <r>
      <rPr>
        <sz val="11"/>
        <color theme="1"/>
        <rFont val="Calibri"/>
        <family val="2"/>
        <scheme val="minor"/>
      </rPr>
      <t>(Clerck, 1759)</t>
    </r>
  </si>
  <si>
    <r>
      <t xml:space="preserve">Macaria notata </t>
    </r>
    <r>
      <rPr>
        <sz val="11"/>
        <color theme="1"/>
        <rFont val="Calibri"/>
        <family val="2"/>
        <scheme val="minor"/>
      </rPr>
      <t>(Linnaeus, 1758)</t>
    </r>
  </si>
  <si>
    <r>
      <t xml:space="preserve">Macaria signaria </t>
    </r>
    <r>
      <rPr>
        <sz val="11"/>
        <color theme="1"/>
        <rFont val="Calibri"/>
        <family val="2"/>
        <scheme val="minor"/>
      </rPr>
      <t>(Hübner, 1809)</t>
    </r>
  </si>
  <si>
    <r>
      <t xml:space="preserve">Macaria wauaria </t>
    </r>
    <r>
      <rPr>
        <sz val="11"/>
        <color theme="1"/>
        <rFont val="Calibri"/>
        <family val="2"/>
        <scheme val="minor"/>
      </rPr>
      <t>(Linnaeus, 1758)</t>
    </r>
  </si>
  <si>
    <r>
      <t xml:space="preserve">Macdunnoughia confusa </t>
    </r>
    <r>
      <rPr>
        <sz val="11"/>
        <color theme="1"/>
        <rFont val="Calibri"/>
        <family val="2"/>
        <scheme val="minor"/>
      </rPr>
      <t>(Stephens, 1850)</t>
    </r>
  </si>
  <si>
    <r>
      <t xml:space="preserve">Macrochilo cribrumalis </t>
    </r>
    <r>
      <rPr>
        <sz val="11"/>
        <color theme="1"/>
        <rFont val="Calibri"/>
        <family val="2"/>
        <scheme val="minor"/>
      </rPr>
      <t>(Hübner, 1793)</t>
    </r>
  </si>
  <si>
    <r>
      <t xml:space="preserve">Macroglossum stellatarum </t>
    </r>
    <r>
      <rPr>
        <sz val="11"/>
        <color theme="1"/>
        <rFont val="Calibri"/>
        <family val="2"/>
        <scheme val="minor"/>
      </rPr>
      <t>(Linnaeus, 1758)</t>
    </r>
  </si>
  <si>
    <r>
      <t xml:space="preserve">Macrothylacia rubi </t>
    </r>
    <r>
      <rPr>
        <sz val="11"/>
        <color theme="1"/>
        <rFont val="Calibri"/>
        <family val="2"/>
        <scheme val="minor"/>
      </rPr>
      <t>(Linnaeus, 1758)</t>
    </r>
  </si>
  <si>
    <r>
      <t xml:space="preserve">Malacosoma castrense </t>
    </r>
    <r>
      <rPr>
        <sz val="11"/>
        <color theme="1"/>
        <rFont val="Calibri"/>
        <family val="2"/>
        <scheme val="minor"/>
      </rPr>
      <t>(Linnaeus, 1758)</t>
    </r>
  </si>
  <si>
    <r>
      <t xml:space="preserve">Malacosoma neustria </t>
    </r>
    <r>
      <rPr>
        <sz val="11"/>
        <color theme="1"/>
        <rFont val="Calibri"/>
        <family val="2"/>
        <scheme val="minor"/>
      </rPr>
      <t>(Linnaeus, 1758)</t>
    </r>
  </si>
  <si>
    <r>
      <t xml:space="preserve">Mamestra brassicae </t>
    </r>
    <r>
      <rPr>
        <sz val="11"/>
        <color theme="1"/>
        <rFont val="Calibri"/>
        <family val="2"/>
        <scheme val="minor"/>
      </rPr>
      <t>(Linnaeus, 1758)</t>
    </r>
  </si>
  <si>
    <r>
      <t>Manulea complana </t>
    </r>
    <r>
      <rPr>
        <sz val="11"/>
        <color theme="1"/>
        <rFont val="Calibri"/>
        <family val="2"/>
        <scheme val="minor"/>
      </rPr>
      <t>(Linnaeus, 1758)</t>
    </r>
  </si>
  <si>
    <r>
      <t>Mecyna asinalis </t>
    </r>
    <r>
      <rPr>
        <sz val="11"/>
        <color theme="1"/>
        <rFont val="Calibri"/>
        <family val="2"/>
        <scheme val="minor"/>
      </rPr>
      <t>(Hübner, 1819)</t>
    </r>
  </si>
  <si>
    <r>
      <t xml:space="preserve">Mecyna asinalis </t>
    </r>
    <r>
      <rPr>
        <sz val="11"/>
        <color theme="1"/>
        <rFont val="Calibri"/>
        <family val="2"/>
        <scheme val="minor"/>
      </rPr>
      <t>(Hübner, 1819)</t>
    </r>
  </si>
  <si>
    <r>
      <t xml:space="preserve">Mecyna flavalis </t>
    </r>
    <r>
      <rPr>
        <sz val="11"/>
        <color theme="1"/>
        <rFont val="Calibri"/>
        <family val="2"/>
        <scheme val="minor"/>
      </rPr>
      <t>(Denis &amp; Schiffermüller, 1775)</t>
    </r>
  </si>
  <si>
    <r>
      <t xml:space="preserve">Meganola albula </t>
    </r>
    <r>
      <rPr>
        <sz val="11"/>
        <color theme="1"/>
        <rFont val="Calibri"/>
        <family val="2"/>
        <scheme val="minor"/>
      </rPr>
      <t>(Denis &amp; Schiffermüller, 1775)</t>
    </r>
  </si>
  <si>
    <r>
      <t>Meganola strigula </t>
    </r>
    <r>
      <rPr>
        <sz val="11"/>
        <color theme="1"/>
        <rFont val="Calibri"/>
        <family val="2"/>
        <scheme val="minor"/>
      </rPr>
      <t>(Denis &amp; Schiffermüller, 1775)</t>
    </r>
  </si>
  <si>
    <r>
      <t xml:space="preserve">Meganola togatulalis </t>
    </r>
    <r>
      <rPr>
        <sz val="11"/>
        <color theme="1"/>
        <rFont val="Calibri"/>
        <family val="2"/>
        <scheme val="minor"/>
      </rPr>
      <t>(Hübner, 1796)</t>
    </r>
  </si>
  <si>
    <r>
      <t xml:space="preserve">Melanchra persicariae </t>
    </r>
    <r>
      <rPr>
        <sz val="11"/>
        <color theme="1"/>
        <rFont val="Calibri"/>
        <family val="2"/>
        <scheme val="minor"/>
      </rPr>
      <t>(Linnaeus, 1761)</t>
    </r>
  </si>
  <si>
    <r>
      <t xml:space="preserve">Melanthia procellata </t>
    </r>
    <r>
      <rPr>
        <sz val="11"/>
        <color theme="1"/>
        <rFont val="Calibri"/>
        <family val="2"/>
        <scheme val="minor"/>
      </rPr>
      <t>(Denis &amp; Schiffermüller, 1775)</t>
    </r>
  </si>
  <si>
    <r>
      <t xml:space="preserve">Menophra abruptaria </t>
    </r>
    <r>
      <rPr>
        <sz val="11"/>
        <color theme="1"/>
        <rFont val="Calibri"/>
        <family val="2"/>
        <scheme val="minor"/>
      </rPr>
      <t>(Thunberg, 1792)</t>
    </r>
  </si>
  <si>
    <r>
      <t xml:space="preserve">Mesapamea secalella </t>
    </r>
    <r>
      <rPr>
        <sz val="11"/>
        <color theme="1"/>
        <rFont val="Calibri"/>
        <family val="2"/>
        <scheme val="minor"/>
      </rPr>
      <t>Remm, 1983</t>
    </r>
  </si>
  <si>
    <r>
      <t xml:space="preserve">Mesapamea secalis </t>
    </r>
    <r>
      <rPr>
        <sz val="11"/>
        <color theme="1"/>
        <rFont val="Calibri"/>
        <family val="2"/>
        <scheme val="minor"/>
      </rPr>
      <t>(Linnaeus, 1758)</t>
    </r>
  </si>
  <si>
    <r>
      <t xml:space="preserve">Mesogona acetosellae </t>
    </r>
    <r>
      <rPr>
        <sz val="11"/>
        <color theme="1"/>
        <rFont val="Calibri"/>
        <family val="2"/>
        <scheme val="minor"/>
      </rPr>
      <t>(Denis &amp; Schiffermüller, 1775)</t>
    </r>
  </si>
  <si>
    <r>
      <t xml:space="preserve">Mesoleuca albicillata </t>
    </r>
    <r>
      <rPr>
        <sz val="11"/>
        <color theme="1"/>
        <rFont val="Calibri"/>
        <family val="2"/>
        <scheme val="minor"/>
      </rPr>
      <t>(Linnaeus, 1758)</t>
    </r>
  </si>
  <si>
    <r>
      <t xml:space="preserve">Mesoligia furuncula </t>
    </r>
    <r>
      <rPr>
        <sz val="11"/>
        <color theme="1"/>
        <rFont val="Calibri"/>
        <family val="2"/>
        <scheme val="minor"/>
      </rPr>
      <t>(Denis &amp; Schiffermüller, 1775)</t>
    </r>
  </si>
  <si>
    <r>
      <t xml:space="preserve">Mesotype didymata </t>
    </r>
    <r>
      <rPr>
        <sz val="11"/>
        <color theme="1"/>
        <rFont val="Calibri"/>
        <family val="2"/>
        <scheme val="minor"/>
      </rPr>
      <t>(Linnaeus, 1758)</t>
    </r>
  </si>
  <si>
    <r>
      <t xml:space="preserve">Miltochrista miniata </t>
    </r>
    <r>
      <rPr>
        <sz val="11"/>
        <color theme="1"/>
        <rFont val="Calibri"/>
        <family val="2"/>
        <scheme val="minor"/>
      </rPr>
      <t>(Forster, 1771)</t>
    </r>
  </si>
  <si>
    <r>
      <t xml:space="preserve">Mimas tiliae </t>
    </r>
    <r>
      <rPr>
        <sz val="11"/>
        <color theme="1"/>
        <rFont val="Calibri"/>
        <family val="2"/>
        <scheme val="minor"/>
      </rPr>
      <t>(Linnaeus, 1758)</t>
    </r>
  </si>
  <si>
    <r>
      <t xml:space="preserve">Minoa murinata </t>
    </r>
    <r>
      <rPr>
        <sz val="11"/>
        <color theme="1"/>
        <rFont val="Calibri"/>
        <family val="2"/>
        <scheme val="minor"/>
      </rPr>
      <t>(Scopoli, 1763)</t>
    </r>
  </si>
  <si>
    <r>
      <t xml:space="preserve">Minucia lunaris </t>
    </r>
    <r>
      <rPr>
        <sz val="11"/>
        <color theme="1"/>
        <rFont val="Calibri"/>
        <family val="2"/>
        <scheme val="minor"/>
      </rPr>
      <t>(Denis &amp; Schiffermüller, 1775)</t>
    </r>
  </si>
  <si>
    <r>
      <t xml:space="preserve">Mniotype adusta </t>
    </r>
    <r>
      <rPr>
        <sz val="11"/>
        <color theme="1"/>
        <rFont val="Calibri"/>
        <family val="2"/>
        <scheme val="minor"/>
      </rPr>
      <t>(Esper, 1790)</t>
    </r>
  </si>
  <si>
    <r>
      <t xml:space="preserve">Mniotype satura </t>
    </r>
    <r>
      <rPr>
        <sz val="11"/>
        <color theme="1"/>
        <rFont val="Calibri"/>
        <family val="2"/>
        <scheme val="minor"/>
      </rPr>
      <t>(Denis &amp; Schiffermüller, 1775)</t>
    </r>
  </si>
  <si>
    <r>
      <t xml:space="preserve">Moma alpium </t>
    </r>
    <r>
      <rPr>
        <sz val="11"/>
        <color theme="1"/>
        <rFont val="Calibri"/>
        <family val="2"/>
        <scheme val="minor"/>
      </rPr>
      <t>(Osbeck, 1778)</t>
    </r>
  </si>
  <si>
    <r>
      <t xml:space="preserve">Mormo maura </t>
    </r>
    <r>
      <rPr>
        <sz val="11"/>
        <color theme="1"/>
        <rFont val="Calibri"/>
        <family val="2"/>
        <scheme val="minor"/>
      </rPr>
      <t>(Linnaeus, 1758)</t>
    </r>
  </si>
  <si>
    <r>
      <t xml:space="preserve">Musotima nitidalis </t>
    </r>
    <r>
      <rPr>
        <sz val="11"/>
        <color theme="1"/>
        <rFont val="Calibri"/>
        <family val="2"/>
        <scheme val="minor"/>
      </rPr>
      <t>(Walker, 1859)</t>
    </r>
  </si>
  <si>
    <r>
      <t xml:space="preserve">Myelois circumvoluta </t>
    </r>
    <r>
      <rPr>
        <sz val="11"/>
        <color theme="1"/>
        <rFont val="Calibri"/>
        <family val="2"/>
        <scheme val="minor"/>
      </rPr>
      <t>(Geoffroy, 1785)</t>
    </r>
  </si>
  <si>
    <r>
      <t xml:space="preserve">Mythimna albipuncta </t>
    </r>
    <r>
      <rPr>
        <sz val="11"/>
        <color theme="1"/>
        <rFont val="Calibri"/>
        <family val="2"/>
        <scheme val="minor"/>
      </rPr>
      <t>(Denis &amp; Schiffermüller, 1775)</t>
    </r>
  </si>
  <si>
    <r>
      <t xml:space="preserve">Mythimna conigera </t>
    </r>
    <r>
      <rPr>
        <sz val="11"/>
        <color theme="1"/>
        <rFont val="Calibri"/>
        <family val="2"/>
        <scheme val="minor"/>
      </rPr>
      <t>(Denis &amp; Schiffermüller, 1775)</t>
    </r>
  </si>
  <si>
    <r>
      <t xml:space="preserve">Mythimna ferrago </t>
    </r>
    <r>
      <rPr>
        <sz val="11"/>
        <color theme="1"/>
        <rFont val="Calibri"/>
        <family val="2"/>
        <scheme val="minor"/>
      </rPr>
      <t>(Fabricius, 1787)</t>
    </r>
  </si>
  <si>
    <r>
      <t xml:space="preserve">Mythimna impura </t>
    </r>
    <r>
      <rPr>
        <sz val="11"/>
        <color theme="1"/>
        <rFont val="Calibri"/>
        <family val="2"/>
        <scheme val="minor"/>
      </rPr>
      <t>(Hübner, 1808)</t>
    </r>
  </si>
  <si>
    <r>
      <t xml:space="preserve">Mythimna l-album </t>
    </r>
    <r>
      <rPr>
        <sz val="11"/>
        <color theme="1"/>
        <rFont val="Calibri"/>
        <family val="2"/>
        <scheme val="minor"/>
      </rPr>
      <t>(Linnaeus, 1767)</t>
    </r>
  </si>
  <si>
    <r>
      <t xml:space="preserve">Mythimna litoralis </t>
    </r>
    <r>
      <rPr>
        <sz val="11"/>
        <color theme="1"/>
        <rFont val="Calibri"/>
        <family val="2"/>
        <scheme val="minor"/>
      </rPr>
      <t>(Curtis, 1827)</t>
    </r>
  </si>
  <si>
    <r>
      <t xml:space="preserve">Mythimna pallens </t>
    </r>
    <r>
      <rPr>
        <sz val="11"/>
        <color theme="1"/>
        <rFont val="Calibri"/>
        <family val="2"/>
        <scheme val="minor"/>
      </rPr>
      <t>(Linnaeus, 1758)</t>
    </r>
  </si>
  <si>
    <r>
      <t xml:space="preserve">Mythimna pudorina </t>
    </r>
    <r>
      <rPr>
        <sz val="11"/>
        <color theme="1"/>
        <rFont val="Calibri"/>
        <family val="2"/>
        <scheme val="minor"/>
      </rPr>
      <t>(Denis &amp; Schiffermüller, 1775)</t>
    </r>
  </si>
  <si>
    <r>
      <t xml:space="preserve">Mythimna straminea </t>
    </r>
    <r>
      <rPr>
        <sz val="11"/>
        <color theme="1"/>
        <rFont val="Calibri"/>
        <family val="2"/>
        <scheme val="minor"/>
      </rPr>
      <t>(Treitschke, 1825)</t>
    </r>
  </si>
  <si>
    <r>
      <t xml:space="preserve">Mythimna unipuncta </t>
    </r>
    <r>
      <rPr>
        <sz val="11"/>
        <color theme="1"/>
        <rFont val="Calibri"/>
        <family val="2"/>
        <scheme val="minor"/>
      </rPr>
      <t>(Haworth, 1809)</t>
    </r>
  </si>
  <si>
    <r>
      <t xml:space="preserve">Mythimna vitellina </t>
    </r>
    <r>
      <rPr>
        <sz val="11"/>
        <color theme="1"/>
        <rFont val="Calibri"/>
        <family val="2"/>
        <scheme val="minor"/>
      </rPr>
      <t>(Hübner, 1808)</t>
    </r>
  </si>
  <si>
    <r>
      <t xml:space="preserve">Naenia typica </t>
    </r>
    <r>
      <rPr>
        <sz val="11"/>
        <color theme="1"/>
        <rFont val="Calibri"/>
        <family val="2"/>
        <scheme val="minor"/>
      </rPr>
      <t>(Linnaeus, 1758)</t>
    </r>
  </si>
  <si>
    <r>
      <t xml:space="preserve">Nascia cilialis </t>
    </r>
    <r>
      <rPr>
        <sz val="11"/>
        <color theme="1"/>
        <rFont val="Calibri"/>
        <family val="2"/>
        <scheme val="minor"/>
      </rPr>
      <t>(Hübner, 1796)</t>
    </r>
  </si>
  <si>
    <r>
      <t xml:space="preserve">Nephopterix angustella </t>
    </r>
    <r>
      <rPr>
        <sz val="11"/>
        <color theme="1"/>
        <rFont val="Calibri"/>
        <family val="2"/>
        <scheme val="minor"/>
      </rPr>
      <t>(Hübner, 1796)</t>
    </r>
  </si>
  <si>
    <r>
      <t xml:space="preserve">Noctua comes </t>
    </r>
    <r>
      <rPr>
        <sz val="11"/>
        <color theme="1"/>
        <rFont val="Calibri"/>
        <family val="2"/>
        <scheme val="minor"/>
      </rPr>
      <t>Hübner, 1813</t>
    </r>
  </si>
  <si>
    <r>
      <t xml:space="preserve">Noctua fimbriata </t>
    </r>
    <r>
      <rPr>
        <sz val="11"/>
        <color theme="1"/>
        <rFont val="Calibri"/>
        <family val="2"/>
        <scheme val="minor"/>
      </rPr>
      <t>(Schreber, 1759)</t>
    </r>
  </si>
  <si>
    <r>
      <t xml:space="preserve">Noctua interjecta </t>
    </r>
    <r>
      <rPr>
        <sz val="11"/>
        <color theme="1"/>
        <rFont val="Calibri"/>
        <family val="2"/>
        <scheme val="minor"/>
      </rPr>
      <t>Hübner, 1803</t>
    </r>
  </si>
  <si>
    <r>
      <t xml:space="preserve">Noctua janthe </t>
    </r>
    <r>
      <rPr>
        <sz val="11"/>
        <color theme="1"/>
        <rFont val="Calibri"/>
        <family val="2"/>
        <scheme val="minor"/>
      </rPr>
      <t>(Borkhausen, 1792)</t>
    </r>
  </si>
  <si>
    <r>
      <t xml:space="preserve">Noctua janthina </t>
    </r>
    <r>
      <rPr>
        <sz val="11"/>
        <color theme="1"/>
        <rFont val="Calibri"/>
        <family val="2"/>
        <scheme val="minor"/>
      </rPr>
      <t>Denis &amp; Schiffermüller, 1775</t>
    </r>
  </si>
  <si>
    <r>
      <t xml:space="preserve">Noctua orbona </t>
    </r>
    <r>
      <rPr>
        <sz val="11"/>
        <color theme="1"/>
        <rFont val="Calibri"/>
        <family val="2"/>
        <scheme val="minor"/>
      </rPr>
      <t>(Hufnagel, 1766)</t>
    </r>
  </si>
  <si>
    <r>
      <t xml:space="preserve">Noctua pronuba </t>
    </r>
    <r>
      <rPr>
        <sz val="11"/>
        <color theme="1"/>
        <rFont val="Calibri"/>
        <family val="2"/>
        <scheme val="minor"/>
      </rPr>
      <t>(Linnaeus, 1758)</t>
    </r>
  </si>
  <si>
    <r>
      <t xml:space="preserve">Nola aerugula </t>
    </r>
    <r>
      <rPr>
        <sz val="11"/>
        <color theme="1"/>
        <rFont val="Calibri"/>
        <family val="2"/>
        <scheme val="minor"/>
      </rPr>
      <t>(Hübner, 1793)</t>
    </r>
  </si>
  <si>
    <r>
      <t xml:space="preserve">Nola confusalis </t>
    </r>
    <r>
      <rPr>
        <sz val="11"/>
        <color theme="1"/>
        <rFont val="Calibri"/>
        <family val="2"/>
        <scheme val="minor"/>
      </rPr>
      <t>(Herrich-Schäffer, 1847)</t>
    </r>
  </si>
  <si>
    <r>
      <t xml:space="preserve">Nola cucullatella </t>
    </r>
    <r>
      <rPr>
        <sz val="11"/>
        <color theme="1"/>
        <rFont val="Calibri"/>
        <family val="2"/>
        <scheme val="minor"/>
      </rPr>
      <t>(Linnaeus, 1758)</t>
    </r>
  </si>
  <si>
    <r>
      <t>Nola infantula</t>
    </r>
    <r>
      <rPr>
        <sz val="11"/>
        <color theme="1"/>
        <rFont val="Calibri"/>
        <family val="2"/>
        <scheme val="minor"/>
      </rPr>
      <t> Kitt, 1926</t>
    </r>
  </si>
  <si>
    <r>
      <t xml:space="preserve">Nomophila noctuella </t>
    </r>
    <r>
      <rPr>
        <sz val="11"/>
        <color theme="1"/>
        <rFont val="Calibri"/>
        <family val="2"/>
        <scheme val="minor"/>
      </rPr>
      <t>(Denis &amp; Schiffermüller, 1775)</t>
    </r>
  </si>
  <si>
    <r>
      <t xml:space="preserve">Nonagria typhae </t>
    </r>
    <r>
      <rPr>
        <sz val="11"/>
        <color theme="1"/>
        <rFont val="Calibri"/>
        <family val="2"/>
        <scheme val="minor"/>
      </rPr>
      <t>(Thunberg, 1784)</t>
    </r>
  </si>
  <si>
    <r>
      <t xml:space="preserve">Notodonta dromedarius </t>
    </r>
    <r>
      <rPr>
        <sz val="11"/>
        <color theme="1"/>
        <rFont val="Calibri"/>
        <family val="2"/>
        <scheme val="minor"/>
      </rPr>
      <t>(Linnaeus, 1767)</t>
    </r>
  </si>
  <si>
    <r>
      <t xml:space="preserve">Notodonta torva </t>
    </r>
    <r>
      <rPr>
        <sz val="11"/>
        <color theme="1"/>
        <rFont val="Calibri"/>
        <family val="2"/>
        <scheme val="minor"/>
      </rPr>
      <t>(Hübner, 1803)</t>
    </r>
  </si>
  <si>
    <r>
      <t xml:space="preserve">Notodonta tritophus </t>
    </r>
    <r>
      <rPr>
        <sz val="11"/>
        <color theme="1"/>
        <rFont val="Calibri"/>
        <family val="2"/>
        <scheme val="minor"/>
      </rPr>
      <t>(Denis &amp; Schiffermüller, 1775)</t>
    </r>
  </si>
  <si>
    <r>
      <t xml:space="preserve">Notodonta ziczac </t>
    </r>
    <r>
      <rPr>
        <sz val="11"/>
        <color theme="1"/>
        <rFont val="Calibri"/>
        <family val="2"/>
        <scheme val="minor"/>
      </rPr>
      <t>(Linnaeus, 1758)</t>
    </r>
  </si>
  <si>
    <r>
      <t>Nudaria mundana </t>
    </r>
    <r>
      <rPr>
        <sz val="11"/>
        <color theme="1"/>
        <rFont val="Calibri"/>
        <family val="2"/>
        <scheme val="minor"/>
      </rPr>
      <t>(Linnaeus, 1761)</t>
    </r>
  </si>
  <si>
    <r>
      <t xml:space="preserve">Nychiodes obscuraria </t>
    </r>
    <r>
      <rPr>
        <sz val="11"/>
        <color theme="1"/>
        <rFont val="Calibri"/>
        <family val="2"/>
        <scheme val="minor"/>
      </rPr>
      <t>(Villers, 1789)</t>
    </r>
  </si>
  <si>
    <r>
      <t>Nycteola revayana </t>
    </r>
    <r>
      <rPr>
        <sz val="11"/>
        <color theme="1"/>
        <rFont val="Calibri"/>
        <family val="2"/>
        <scheme val="minor"/>
      </rPr>
      <t>(Scopoli, 1772)</t>
    </r>
  </si>
  <si>
    <r>
      <t xml:space="preserve">Nycterosea obstipata </t>
    </r>
    <r>
      <rPr>
        <sz val="11"/>
        <color theme="1"/>
        <rFont val="Calibri"/>
        <family val="2"/>
        <scheme val="minor"/>
      </rPr>
      <t>(Fabricius, 1794)</t>
    </r>
  </si>
  <si>
    <r>
      <t>Nyea lurideola </t>
    </r>
    <r>
      <rPr>
        <sz val="11"/>
        <color theme="1"/>
        <rFont val="Calibri"/>
        <family val="2"/>
        <scheme val="minor"/>
      </rPr>
      <t>(Zincken, 1817)</t>
    </r>
  </si>
  <si>
    <r>
      <t xml:space="preserve">Nymphula nitidulata </t>
    </r>
    <r>
      <rPr>
        <sz val="11"/>
        <color theme="1"/>
        <rFont val="Calibri"/>
        <family val="2"/>
        <scheme val="minor"/>
      </rPr>
      <t>(Hufnagel, 1767)</t>
    </r>
  </si>
  <si>
    <r>
      <t xml:space="preserve">Ochropacha duplaris </t>
    </r>
    <r>
      <rPr>
        <sz val="11"/>
        <color theme="1"/>
        <rFont val="Calibri"/>
        <family val="2"/>
        <scheme val="minor"/>
      </rPr>
      <t>(Linnaeus, 1761)</t>
    </r>
  </si>
  <si>
    <r>
      <t xml:space="preserve">Ochropleura leucogaster </t>
    </r>
    <r>
      <rPr>
        <sz val="11"/>
        <color theme="1"/>
        <rFont val="Calibri"/>
        <family val="2"/>
        <scheme val="minor"/>
      </rPr>
      <t>(Freyer, 1831)</t>
    </r>
  </si>
  <si>
    <r>
      <t xml:space="preserve">Ochropleura plecta </t>
    </r>
    <r>
      <rPr>
        <sz val="11"/>
        <color theme="1"/>
        <rFont val="Calibri"/>
        <family val="2"/>
        <scheme val="minor"/>
      </rPr>
      <t>(Linnaeus, 1761)</t>
    </r>
  </si>
  <si>
    <r>
      <t xml:space="preserve">Odezia atrata </t>
    </r>
    <r>
      <rPr>
        <sz val="11"/>
        <color theme="1"/>
        <rFont val="Calibri"/>
        <family val="2"/>
        <scheme val="minor"/>
      </rPr>
      <t>(Linnaeus, 1758)</t>
    </r>
  </si>
  <si>
    <r>
      <t xml:space="preserve">Odonestis pruni </t>
    </r>
    <r>
      <rPr>
        <sz val="11"/>
        <color theme="1"/>
        <rFont val="Calibri"/>
        <family val="2"/>
        <scheme val="minor"/>
      </rPr>
      <t>(Linnaeus, 1758)</t>
    </r>
  </si>
  <si>
    <r>
      <t xml:space="preserve">Odontopera bidentata </t>
    </r>
    <r>
      <rPr>
        <sz val="11"/>
        <color theme="1"/>
        <rFont val="Calibri"/>
        <family val="2"/>
        <scheme val="minor"/>
      </rPr>
      <t>(Clerck, 1759)</t>
    </r>
  </si>
  <si>
    <r>
      <t xml:space="preserve">Odontosia carmelita </t>
    </r>
    <r>
      <rPr>
        <sz val="11"/>
        <color theme="1"/>
        <rFont val="Calibri"/>
        <family val="2"/>
        <scheme val="minor"/>
      </rPr>
      <t>(Esper, 1799)</t>
    </r>
  </si>
  <si>
    <r>
      <t xml:space="preserve">Oligia fasciuncula </t>
    </r>
    <r>
      <rPr>
        <sz val="11"/>
        <color theme="1"/>
        <rFont val="Calibri"/>
        <family val="2"/>
        <scheme val="minor"/>
      </rPr>
      <t>(Haworth, 1809)</t>
    </r>
  </si>
  <si>
    <r>
      <t xml:space="preserve">Oligia latruncula </t>
    </r>
    <r>
      <rPr>
        <sz val="11"/>
        <color theme="1"/>
        <rFont val="Calibri"/>
        <family val="2"/>
        <scheme val="minor"/>
      </rPr>
      <t>(Denis &amp; Schiffermüller, 1775)</t>
    </r>
  </si>
  <si>
    <r>
      <t xml:space="preserve">Oligia strigilis </t>
    </r>
    <r>
      <rPr>
        <sz val="11"/>
        <color theme="1"/>
        <rFont val="Calibri"/>
        <family val="2"/>
        <scheme val="minor"/>
      </rPr>
      <t>(Linnaeus, 1758)</t>
    </r>
  </si>
  <si>
    <r>
      <t xml:space="preserve">Oligia versicolor </t>
    </r>
    <r>
      <rPr>
        <sz val="11"/>
        <color theme="1"/>
        <rFont val="Calibri"/>
        <family val="2"/>
        <scheme val="minor"/>
      </rPr>
      <t>(Borkhausen, 1792)</t>
    </r>
  </si>
  <si>
    <r>
      <t xml:space="preserve">Oncocera semirubella </t>
    </r>
    <r>
      <rPr>
        <sz val="11"/>
        <color theme="1"/>
        <rFont val="Calibri"/>
        <family val="2"/>
        <scheme val="minor"/>
      </rPr>
      <t>(Scopoli, 1763)</t>
    </r>
  </si>
  <si>
    <r>
      <t xml:space="preserve">Operophtera brumata </t>
    </r>
    <r>
      <rPr>
        <sz val="11"/>
        <color theme="1"/>
        <rFont val="Calibri"/>
        <family val="2"/>
        <scheme val="minor"/>
      </rPr>
      <t>(Linnaeus, 1758)</t>
    </r>
  </si>
  <si>
    <r>
      <t xml:space="preserve">Operophtera fagata </t>
    </r>
    <r>
      <rPr>
        <sz val="11"/>
        <color theme="1"/>
        <rFont val="Calibri"/>
        <family val="2"/>
        <scheme val="minor"/>
      </rPr>
      <t>(Scharfenberg, 1805)</t>
    </r>
  </si>
  <si>
    <r>
      <t xml:space="preserve">Opisthograptis luteolata </t>
    </r>
    <r>
      <rPr>
        <sz val="11"/>
        <color theme="1"/>
        <rFont val="Calibri"/>
        <family val="2"/>
        <scheme val="minor"/>
      </rPr>
      <t>(Linnaeus, 1758)</t>
    </r>
  </si>
  <si>
    <r>
      <t xml:space="preserve">Orgyia antiqua </t>
    </r>
    <r>
      <rPr>
        <sz val="11"/>
        <color theme="1"/>
        <rFont val="Calibri"/>
        <family val="2"/>
        <scheme val="minor"/>
      </rPr>
      <t>(Linnaeus, 1758)</t>
    </r>
  </si>
  <si>
    <r>
      <t xml:space="preserve">Orgyia recens </t>
    </r>
    <r>
      <rPr>
        <sz val="11"/>
        <color theme="1"/>
        <rFont val="Calibri"/>
        <family val="2"/>
        <scheme val="minor"/>
      </rPr>
      <t>(Hübner, 1819)</t>
    </r>
  </si>
  <si>
    <r>
      <t xml:space="preserve">Oria musculosa </t>
    </r>
    <r>
      <rPr>
        <sz val="11"/>
        <color theme="1"/>
        <rFont val="Calibri"/>
        <family val="2"/>
        <scheme val="minor"/>
      </rPr>
      <t>(Hübner, 1808)</t>
    </r>
  </si>
  <si>
    <r>
      <t xml:space="preserve">Ortholepis betulae </t>
    </r>
    <r>
      <rPr>
        <sz val="11"/>
        <color theme="1"/>
        <rFont val="Calibri"/>
        <family val="2"/>
        <scheme val="minor"/>
      </rPr>
      <t>(Goeze, 1776)</t>
    </r>
  </si>
  <si>
    <r>
      <t xml:space="preserve">Orthonama vittata </t>
    </r>
    <r>
      <rPr>
        <sz val="11"/>
        <color theme="1"/>
        <rFont val="Calibri"/>
        <family val="2"/>
        <scheme val="minor"/>
      </rPr>
      <t>(Borkhausen, 1794)</t>
    </r>
  </si>
  <si>
    <r>
      <t xml:space="preserve">Orthosia cerasi </t>
    </r>
    <r>
      <rPr>
        <sz val="11"/>
        <color theme="1"/>
        <rFont val="Calibri"/>
        <family val="2"/>
        <scheme val="minor"/>
      </rPr>
      <t>(Fabricius, 1775)</t>
    </r>
  </si>
  <si>
    <r>
      <t xml:space="preserve">Orthosia cruda </t>
    </r>
    <r>
      <rPr>
        <sz val="11"/>
        <color theme="1"/>
        <rFont val="Calibri"/>
        <family val="2"/>
        <scheme val="minor"/>
      </rPr>
      <t>(Denis &amp; Schiffermüller, 1775)</t>
    </r>
  </si>
  <si>
    <r>
      <t xml:space="preserve">Orthosia gothica </t>
    </r>
    <r>
      <rPr>
        <sz val="11"/>
        <color theme="1"/>
        <rFont val="Calibri"/>
        <family val="2"/>
        <scheme val="minor"/>
      </rPr>
      <t>(Linnaeus, 1758)</t>
    </r>
  </si>
  <si>
    <r>
      <t xml:space="preserve">Orthosia gracilis </t>
    </r>
    <r>
      <rPr>
        <sz val="11"/>
        <color theme="1"/>
        <rFont val="Calibri"/>
        <family val="2"/>
        <scheme val="minor"/>
      </rPr>
      <t>(Denis &amp; Schiffermüller, 1775)</t>
    </r>
  </si>
  <si>
    <r>
      <t xml:space="preserve">Orthosia incerta </t>
    </r>
    <r>
      <rPr>
        <sz val="11"/>
        <color theme="1"/>
        <rFont val="Calibri"/>
        <family val="2"/>
        <scheme val="minor"/>
      </rPr>
      <t>(Hufnagel, 1766)</t>
    </r>
  </si>
  <si>
    <r>
      <t xml:space="preserve">Orthosia miniosa </t>
    </r>
    <r>
      <rPr>
        <sz val="11"/>
        <color theme="1"/>
        <rFont val="Calibri"/>
        <family val="2"/>
        <scheme val="minor"/>
      </rPr>
      <t>(Denis &amp; Schiffermüller, 1775)</t>
    </r>
  </si>
  <si>
    <r>
      <t xml:space="preserve">Orthosia populeti </t>
    </r>
    <r>
      <rPr>
        <sz val="11"/>
        <color theme="1"/>
        <rFont val="Calibri"/>
        <family val="2"/>
        <scheme val="minor"/>
      </rPr>
      <t>(Fabricius, 1781)</t>
    </r>
  </si>
  <si>
    <r>
      <t xml:space="preserve">Ostrinia maysalis </t>
    </r>
    <r>
      <rPr>
        <sz val="11"/>
        <color theme="1"/>
        <rFont val="Calibri"/>
        <family val="2"/>
        <scheme val="minor"/>
      </rPr>
      <t>Leraut, 2012</t>
    </r>
  </si>
  <si>
    <r>
      <t xml:space="preserve">Ourapteryx sambucaria </t>
    </r>
    <r>
      <rPr>
        <sz val="11"/>
        <color theme="1"/>
        <rFont val="Calibri"/>
        <family val="2"/>
        <scheme val="minor"/>
      </rPr>
      <t>(Linnaeus, 1758)</t>
    </r>
  </si>
  <si>
    <r>
      <t xml:space="preserve">Pachetra sagittigera </t>
    </r>
    <r>
      <rPr>
        <sz val="11"/>
        <color theme="1"/>
        <rFont val="Calibri"/>
        <family val="2"/>
        <scheme val="minor"/>
      </rPr>
      <t>(Hufnagel, 1766)</t>
    </r>
  </si>
  <si>
    <r>
      <t xml:space="preserve">Pachycnemia hippocastanaria </t>
    </r>
    <r>
      <rPr>
        <sz val="11"/>
        <color theme="1"/>
        <rFont val="Calibri"/>
        <family val="2"/>
        <scheme val="minor"/>
      </rPr>
      <t>(Hübner, 1799)</t>
    </r>
  </si>
  <si>
    <r>
      <t xml:space="preserve">Paidia rica </t>
    </r>
    <r>
      <rPr>
        <sz val="11"/>
        <color theme="1"/>
        <rFont val="Calibri"/>
        <family val="2"/>
        <scheme val="minor"/>
      </rPr>
      <t>(Freyer, 1858)</t>
    </r>
  </si>
  <si>
    <r>
      <t>Palpita vitrealis </t>
    </r>
    <r>
      <rPr>
        <sz val="11"/>
        <color theme="1"/>
        <rFont val="Calibri"/>
        <family val="2"/>
        <scheme val="minor"/>
      </rPr>
      <t>(Rossi, 1794)</t>
    </r>
  </si>
  <si>
    <r>
      <t xml:space="preserve">Panemeria tenebrata </t>
    </r>
    <r>
      <rPr>
        <sz val="11"/>
        <color theme="1"/>
        <rFont val="Calibri"/>
        <family val="2"/>
        <scheme val="minor"/>
      </rPr>
      <t>(Scopoli, 1763)</t>
    </r>
  </si>
  <si>
    <r>
      <t xml:space="preserve">Panolis flammea </t>
    </r>
    <r>
      <rPr>
        <sz val="11"/>
        <color theme="1"/>
        <rFont val="Calibri"/>
        <family val="2"/>
        <scheme val="minor"/>
      </rPr>
      <t>(Denis &amp; Schiffermüller, 1775)</t>
    </r>
  </si>
  <si>
    <r>
      <t xml:space="preserve">Paracolax tristalis </t>
    </r>
    <r>
      <rPr>
        <sz val="11"/>
        <color theme="1"/>
        <rFont val="Calibri"/>
        <family val="2"/>
        <scheme val="minor"/>
      </rPr>
      <t>(Fabricius, 1794)</t>
    </r>
  </si>
  <si>
    <r>
      <t xml:space="preserve">Paracorsia repandalis </t>
    </r>
    <r>
      <rPr>
        <sz val="11"/>
        <color theme="1"/>
        <rFont val="Calibri"/>
        <family val="2"/>
        <scheme val="minor"/>
      </rPr>
      <t>(Denis &amp; Schiffermüller, 1775)</t>
    </r>
  </si>
  <si>
    <r>
      <t xml:space="preserve">Paradarisa consonaria </t>
    </r>
    <r>
      <rPr>
        <sz val="11"/>
        <color theme="1"/>
        <rFont val="Calibri"/>
        <family val="2"/>
        <scheme val="minor"/>
      </rPr>
      <t>(Hübner, 1799)</t>
    </r>
  </si>
  <si>
    <r>
      <t>Pareulype berberata </t>
    </r>
    <r>
      <rPr>
        <sz val="11"/>
        <color theme="1"/>
        <rFont val="Calibri"/>
        <family val="2"/>
        <scheme val="minor"/>
      </rPr>
      <t>(Denis &amp; Schiffermüller, 1775)</t>
    </r>
  </si>
  <si>
    <r>
      <t xml:space="preserve">Paranthrene tabaniformis </t>
    </r>
    <r>
      <rPr>
        <sz val="11"/>
        <color theme="1"/>
        <rFont val="Calibri"/>
        <family val="2"/>
        <scheme val="minor"/>
      </rPr>
      <t>(Rottemburg, 1775)</t>
    </r>
  </si>
  <si>
    <r>
      <t xml:space="preserve">Parapoynx stratiotata </t>
    </r>
    <r>
      <rPr>
        <sz val="11"/>
        <color theme="1"/>
        <rFont val="Calibri"/>
        <family val="2"/>
        <scheme val="minor"/>
      </rPr>
      <t>(Linnaeus, 1758)</t>
    </r>
  </si>
  <si>
    <r>
      <t xml:space="preserve">Parascotia fuliginaria </t>
    </r>
    <r>
      <rPr>
        <sz val="11"/>
        <color theme="1"/>
        <rFont val="Calibri"/>
        <family val="2"/>
        <scheme val="minor"/>
      </rPr>
      <t>(Linnaeus, 1761)</t>
    </r>
  </si>
  <si>
    <r>
      <t xml:space="preserve">Parastichtis suspecta </t>
    </r>
    <r>
      <rPr>
        <sz val="11"/>
        <color theme="1"/>
        <rFont val="Calibri"/>
        <family val="2"/>
        <scheme val="minor"/>
      </rPr>
      <t>(Hübner, 1817)</t>
    </r>
  </si>
  <si>
    <r>
      <t xml:space="preserve">Paratalanta hyalinalis </t>
    </r>
    <r>
      <rPr>
        <sz val="11"/>
        <color theme="1"/>
        <rFont val="Calibri"/>
        <family val="2"/>
        <scheme val="minor"/>
      </rPr>
      <t>(Hübner, 1796)</t>
    </r>
  </si>
  <si>
    <r>
      <t xml:space="preserve">Paratalanta pandalis </t>
    </r>
    <r>
      <rPr>
        <sz val="11"/>
        <color theme="1"/>
        <rFont val="Calibri"/>
        <family val="2"/>
        <scheme val="minor"/>
      </rPr>
      <t>(Hübner, 1825)</t>
    </r>
  </si>
  <si>
    <r>
      <t xml:space="preserve">Parectropis similaria </t>
    </r>
    <r>
      <rPr>
        <sz val="11"/>
        <color theme="1"/>
        <rFont val="Calibri"/>
        <family val="2"/>
        <scheme val="minor"/>
      </rPr>
      <t>(Hufnagel, 1767)</t>
    </r>
  </si>
  <si>
    <r>
      <t xml:space="preserve">Pasiphila chloerata </t>
    </r>
    <r>
      <rPr>
        <sz val="11"/>
        <color theme="1"/>
        <rFont val="Calibri"/>
        <family val="2"/>
        <scheme val="minor"/>
      </rPr>
      <t>(Mabille, 1870)</t>
    </r>
  </si>
  <si>
    <r>
      <t xml:space="preserve">Pasiphila debiliata </t>
    </r>
    <r>
      <rPr>
        <sz val="11"/>
        <color theme="1"/>
        <rFont val="Calibri"/>
        <family val="2"/>
        <scheme val="minor"/>
      </rPr>
      <t>(Hübner, 1817)</t>
    </r>
  </si>
  <si>
    <r>
      <t xml:space="preserve">Pasiphila rectangulata </t>
    </r>
    <r>
      <rPr>
        <sz val="11"/>
        <color theme="1"/>
        <rFont val="Calibri"/>
        <family val="2"/>
        <scheme val="minor"/>
      </rPr>
      <t>(Linnaeus, 1758)</t>
    </r>
  </si>
  <si>
    <r>
      <t>Patania ruralis </t>
    </r>
    <r>
      <rPr>
        <sz val="11"/>
        <color theme="1"/>
        <rFont val="Calibri"/>
        <family val="2"/>
        <scheme val="minor"/>
      </rPr>
      <t>(Scopoli, 1763)</t>
    </r>
  </si>
  <si>
    <r>
      <t xml:space="preserve">Pechipogo strigilata </t>
    </r>
    <r>
      <rPr>
        <sz val="11"/>
        <color theme="1"/>
        <rFont val="Calibri"/>
        <family val="2"/>
        <scheme val="minor"/>
      </rPr>
      <t>(Linnaeus, 1758)</t>
    </r>
  </si>
  <si>
    <r>
      <t xml:space="preserve">Pediasia aridella </t>
    </r>
    <r>
      <rPr>
        <sz val="11"/>
        <color theme="1"/>
        <rFont val="Calibri"/>
        <family val="2"/>
        <scheme val="minor"/>
      </rPr>
      <t>(Thunberg, 1788)</t>
    </r>
  </si>
  <si>
    <r>
      <t xml:space="preserve">Pediasia contaminella </t>
    </r>
    <r>
      <rPr>
        <sz val="11"/>
        <color theme="1"/>
        <rFont val="Calibri"/>
        <family val="2"/>
        <scheme val="minor"/>
      </rPr>
      <t>(Hübner, 1796)</t>
    </r>
  </si>
  <si>
    <r>
      <t xml:space="preserve">Pediasia fascelinella </t>
    </r>
    <r>
      <rPr>
        <sz val="11"/>
        <color theme="1"/>
        <rFont val="Calibri"/>
        <family val="2"/>
        <scheme val="minor"/>
      </rPr>
      <t>(Hübner, 1813)</t>
    </r>
  </si>
  <si>
    <r>
      <t xml:space="preserve">Pediasia luteella </t>
    </r>
    <r>
      <rPr>
        <sz val="11"/>
        <color theme="1"/>
        <rFont val="Calibri"/>
        <family val="2"/>
        <scheme val="minor"/>
      </rPr>
      <t>(Denis &amp; Schiffermüller, 1775)</t>
    </r>
  </si>
  <si>
    <r>
      <t xml:space="preserve">Pelosia muscerda </t>
    </r>
    <r>
      <rPr>
        <sz val="11"/>
        <color theme="1"/>
        <rFont val="Calibri"/>
        <family val="2"/>
        <scheme val="minor"/>
      </rPr>
      <t>(Hufnagel, 1766)</t>
    </r>
  </si>
  <si>
    <r>
      <t xml:space="preserve">Pelosia obtusa </t>
    </r>
    <r>
      <rPr>
        <sz val="11"/>
        <color theme="1"/>
        <rFont val="Calibri"/>
        <family val="2"/>
        <scheme val="minor"/>
      </rPr>
      <t>(Herrich-Schäffer, 1852)</t>
    </r>
  </si>
  <si>
    <r>
      <t xml:space="preserve">Pelurga comitata </t>
    </r>
    <r>
      <rPr>
        <sz val="11"/>
        <color theme="1"/>
        <rFont val="Calibri"/>
        <family val="2"/>
        <scheme val="minor"/>
      </rPr>
      <t>(Linnaeus, 1758)</t>
    </r>
  </si>
  <si>
    <r>
      <t>Pempelia genistella </t>
    </r>
    <r>
      <rPr>
        <sz val="11"/>
        <color theme="1"/>
        <rFont val="Calibri"/>
        <family val="2"/>
        <scheme val="minor"/>
      </rPr>
      <t>(Duponchel, 1836)</t>
    </r>
  </si>
  <si>
    <r>
      <t xml:space="preserve">Pempelia genistella </t>
    </r>
    <r>
      <rPr>
        <sz val="11"/>
        <color theme="1"/>
        <rFont val="Calibri"/>
        <family val="2"/>
        <scheme val="minor"/>
      </rPr>
      <t>(Duponchel, 1836)</t>
    </r>
  </si>
  <si>
    <r>
      <t xml:space="preserve">Pempelia palumbella </t>
    </r>
    <r>
      <rPr>
        <sz val="11"/>
        <color theme="1"/>
        <rFont val="Calibri"/>
        <family val="2"/>
        <scheme val="minor"/>
      </rPr>
      <t>(Denis &amp; Schiffermüller, 1775)</t>
    </r>
  </si>
  <si>
    <r>
      <t xml:space="preserve">Pempeliella ornatella </t>
    </r>
    <r>
      <rPr>
        <sz val="11"/>
        <color theme="1"/>
        <rFont val="Calibri"/>
        <family val="2"/>
        <scheme val="minor"/>
      </rPr>
      <t>(Denis &amp; Schiffermüller, 1775)</t>
    </r>
  </si>
  <si>
    <r>
      <t>Pennisetia hylaeiformis </t>
    </r>
    <r>
      <rPr>
        <sz val="11"/>
        <color theme="1"/>
        <rFont val="Calibri"/>
        <family val="2"/>
        <scheme val="minor"/>
      </rPr>
      <t>(Laspeyres, 1801)</t>
    </r>
  </si>
  <si>
    <r>
      <t xml:space="preserve">Pennithera firmata </t>
    </r>
    <r>
      <rPr>
        <sz val="11"/>
        <color theme="1"/>
        <rFont val="Calibri"/>
        <family val="2"/>
        <scheme val="minor"/>
      </rPr>
      <t>(Hübner, 1822)</t>
    </r>
  </si>
  <si>
    <r>
      <t xml:space="preserve">Perconia strigillaria </t>
    </r>
    <r>
      <rPr>
        <sz val="11"/>
        <color theme="1"/>
        <rFont val="Calibri"/>
        <family val="2"/>
        <scheme val="minor"/>
      </rPr>
      <t>(Hübner, 1787)</t>
    </r>
  </si>
  <si>
    <r>
      <t xml:space="preserve">Peribatodes ilicaria </t>
    </r>
    <r>
      <rPr>
        <sz val="11"/>
        <color theme="1"/>
        <rFont val="Calibri"/>
        <family val="2"/>
        <scheme val="minor"/>
      </rPr>
      <t>(Geyer, 1833)</t>
    </r>
  </si>
  <si>
    <r>
      <t xml:space="preserve">Peribatodes rhomboidaria </t>
    </r>
    <r>
      <rPr>
        <sz val="11"/>
        <color theme="1"/>
        <rFont val="Calibri"/>
        <family val="2"/>
        <scheme val="minor"/>
      </rPr>
      <t>(Denis &amp; Schiffermüller, 1775)</t>
    </r>
  </si>
  <si>
    <r>
      <t xml:space="preserve">Peribatodes secundaria </t>
    </r>
    <r>
      <rPr>
        <sz val="11"/>
        <color theme="1"/>
        <rFont val="Calibri"/>
        <family val="2"/>
        <scheme val="minor"/>
      </rPr>
      <t>(Denis &amp; Schiffermüller, 1775)</t>
    </r>
  </si>
  <si>
    <r>
      <t xml:space="preserve">Peridea anceps </t>
    </r>
    <r>
      <rPr>
        <sz val="11"/>
        <color theme="1"/>
        <rFont val="Calibri"/>
        <family val="2"/>
        <scheme val="minor"/>
      </rPr>
      <t>(Goeze, 1781)</t>
    </r>
  </si>
  <si>
    <r>
      <t xml:space="preserve">Peridroma saucia </t>
    </r>
    <r>
      <rPr>
        <sz val="11"/>
        <color theme="1"/>
        <rFont val="Calibri"/>
        <family val="2"/>
        <scheme val="minor"/>
      </rPr>
      <t>(Hübner, 1808)</t>
    </r>
  </si>
  <si>
    <r>
      <t xml:space="preserve">Periphanes delphinii </t>
    </r>
    <r>
      <rPr>
        <sz val="11"/>
        <color theme="1"/>
        <rFont val="Calibri"/>
        <family val="2"/>
        <scheme val="minor"/>
      </rPr>
      <t>(Linnaeus, 1758)</t>
    </r>
  </si>
  <si>
    <r>
      <t xml:space="preserve">Perizoma affinitata </t>
    </r>
    <r>
      <rPr>
        <sz val="11"/>
        <color theme="1"/>
        <rFont val="Calibri"/>
        <family val="2"/>
        <scheme val="minor"/>
      </rPr>
      <t>(Stephens, 1831)</t>
    </r>
  </si>
  <si>
    <r>
      <t xml:space="preserve">Perizoma albulata </t>
    </r>
    <r>
      <rPr>
        <sz val="11"/>
        <color theme="1"/>
        <rFont val="Calibri"/>
        <family val="2"/>
        <scheme val="minor"/>
      </rPr>
      <t>(Denis &amp; Schiffermüller, 1775)</t>
    </r>
  </si>
  <si>
    <r>
      <t xml:space="preserve">Perizoma alchemillata </t>
    </r>
    <r>
      <rPr>
        <sz val="11"/>
        <color theme="1"/>
        <rFont val="Calibri"/>
        <family val="2"/>
        <scheme val="minor"/>
      </rPr>
      <t>(Linnaeus, 1758)</t>
    </r>
  </si>
  <si>
    <r>
      <t xml:space="preserve">Perizoma bifaciata </t>
    </r>
    <r>
      <rPr>
        <sz val="11"/>
        <color theme="1"/>
        <rFont val="Calibri"/>
        <family val="2"/>
        <scheme val="minor"/>
      </rPr>
      <t>(Haworth, 1809)</t>
    </r>
  </si>
  <si>
    <r>
      <t xml:space="preserve">Perizoma flavofasciata </t>
    </r>
    <r>
      <rPr>
        <sz val="11"/>
        <color theme="1"/>
        <rFont val="Calibri"/>
        <family val="2"/>
        <scheme val="minor"/>
      </rPr>
      <t>(Thunberg, 1792)</t>
    </r>
  </si>
  <si>
    <r>
      <t xml:space="preserve">Petrophora chlorosata </t>
    </r>
    <r>
      <rPr>
        <sz val="11"/>
        <color theme="1"/>
        <rFont val="Calibri"/>
        <family val="2"/>
        <scheme val="minor"/>
      </rPr>
      <t>(Scopoli, 1763)</t>
    </r>
  </si>
  <si>
    <r>
      <t xml:space="preserve">Phalera bucephala </t>
    </r>
    <r>
      <rPr>
        <sz val="11"/>
        <color theme="1"/>
        <rFont val="Calibri"/>
        <family val="2"/>
        <scheme val="minor"/>
      </rPr>
      <t>(Linnaeus, 1758)</t>
    </r>
  </si>
  <si>
    <r>
      <t xml:space="preserve">Pheosia gnoma </t>
    </r>
    <r>
      <rPr>
        <sz val="11"/>
        <color theme="1"/>
        <rFont val="Calibri"/>
        <family val="2"/>
        <scheme val="minor"/>
      </rPr>
      <t>(Fabricius, 1777)</t>
    </r>
  </si>
  <si>
    <r>
      <t xml:space="preserve">Pheosia tremula </t>
    </r>
    <r>
      <rPr>
        <sz val="11"/>
        <color theme="1"/>
        <rFont val="Calibri"/>
        <family val="2"/>
        <scheme val="minor"/>
      </rPr>
      <t>(Clerck, 1759)</t>
    </r>
  </si>
  <si>
    <r>
      <t xml:space="preserve">Phibalapteryx virgata </t>
    </r>
    <r>
      <rPr>
        <sz val="11"/>
        <color theme="1"/>
        <rFont val="Calibri"/>
        <family val="2"/>
        <scheme val="minor"/>
      </rPr>
      <t>(Hufnagel, 1767)</t>
    </r>
  </si>
  <si>
    <r>
      <t xml:space="preserve">Phigalia pilosaria </t>
    </r>
    <r>
      <rPr>
        <sz val="11"/>
        <color theme="1"/>
        <rFont val="Calibri"/>
        <family val="2"/>
        <scheme val="minor"/>
      </rPr>
      <t>(Denis &amp; Schiffermüller, 1775)</t>
    </r>
  </si>
  <si>
    <r>
      <t xml:space="preserve">Phigaliohybernia aurantiaria </t>
    </r>
    <r>
      <rPr>
        <sz val="11"/>
        <color theme="1"/>
        <rFont val="Calibri"/>
        <family val="2"/>
        <scheme val="minor"/>
      </rPr>
      <t>(Hübner, 1799)</t>
    </r>
  </si>
  <si>
    <r>
      <t xml:space="preserve">Phigaliohybernia marginaria </t>
    </r>
    <r>
      <rPr>
        <sz val="11"/>
        <color theme="1"/>
        <rFont val="Calibri"/>
        <family val="2"/>
        <scheme val="minor"/>
      </rPr>
      <t>(Fabricius, 1777)</t>
    </r>
  </si>
  <si>
    <r>
      <t xml:space="preserve">Philereme transversata </t>
    </r>
    <r>
      <rPr>
        <sz val="11"/>
        <color theme="1"/>
        <rFont val="Calibri"/>
        <family val="2"/>
        <scheme val="minor"/>
      </rPr>
      <t>(Hufnagel, 1767)</t>
    </r>
  </si>
  <si>
    <r>
      <t xml:space="preserve">Philereme vetulata </t>
    </r>
    <r>
      <rPr>
        <sz val="11"/>
        <color theme="1"/>
        <rFont val="Calibri"/>
        <family val="2"/>
        <scheme val="minor"/>
      </rPr>
      <t>(Denis &amp; Schiffermüller, 1775)</t>
    </r>
  </si>
  <si>
    <r>
      <t xml:space="preserve">Phlogophora meticulosa </t>
    </r>
    <r>
      <rPr>
        <sz val="11"/>
        <color theme="1"/>
        <rFont val="Calibri"/>
        <family val="2"/>
        <scheme val="minor"/>
      </rPr>
      <t>(Linnaeus, 1758)</t>
    </r>
  </si>
  <si>
    <r>
      <t xml:space="preserve">Photedes fluxa </t>
    </r>
    <r>
      <rPr>
        <sz val="11"/>
        <color theme="1"/>
        <rFont val="Calibri"/>
        <family val="2"/>
        <scheme val="minor"/>
      </rPr>
      <t>(Hübner, 1809)</t>
    </r>
  </si>
  <si>
    <r>
      <t xml:space="preserve">Photedes minima </t>
    </r>
    <r>
      <rPr>
        <sz val="11"/>
        <color theme="1"/>
        <rFont val="Calibri"/>
        <family val="2"/>
        <scheme val="minor"/>
      </rPr>
      <t>(Haworth, 1809)</t>
    </r>
  </si>
  <si>
    <r>
      <t xml:space="preserve">Photedes morrisii </t>
    </r>
    <r>
      <rPr>
        <sz val="11"/>
        <color theme="1"/>
        <rFont val="Calibri"/>
        <family val="2"/>
        <scheme val="minor"/>
      </rPr>
      <t>(Dale, 1837)</t>
    </r>
  </si>
  <si>
    <r>
      <t xml:space="preserve">Phragmataecia castaneae </t>
    </r>
    <r>
      <rPr>
        <sz val="11"/>
        <color theme="1"/>
        <rFont val="Calibri"/>
        <family val="2"/>
        <scheme val="minor"/>
      </rPr>
      <t>(Hübner, 1790)</t>
    </r>
  </si>
  <si>
    <r>
      <t xml:space="preserve">Phragmatobia fuliginosa </t>
    </r>
    <r>
      <rPr>
        <sz val="11"/>
        <color theme="1"/>
        <rFont val="Calibri"/>
        <family val="2"/>
        <scheme val="minor"/>
      </rPr>
      <t>(Linnaeus, 1758)</t>
    </r>
  </si>
  <si>
    <r>
      <t xml:space="preserve">Phycita roborella </t>
    </r>
    <r>
      <rPr>
        <sz val="11"/>
        <color theme="1"/>
        <rFont val="Calibri"/>
        <family val="2"/>
        <scheme val="minor"/>
      </rPr>
      <t>(Denis &amp; Schiffermüller, 1775)</t>
    </r>
  </si>
  <si>
    <r>
      <t xml:space="preserve">Phycitodes binaevella </t>
    </r>
    <r>
      <rPr>
        <sz val="11"/>
        <color theme="1"/>
        <rFont val="Calibri"/>
        <family val="2"/>
        <scheme val="minor"/>
      </rPr>
      <t>(Hübner, 1813)</t>
    </r>
  </si>
  <si>
    <r>
      <t xml:space="preserve">Phycitodes maritima </t>
    </r>
    <r>
      <rPr>
        <sz val="11"/>
        <color theme="1"/>
        <rFont val="Calibri"/>
        <family val="2"/>
        <scheme val="minor"/>
      </rPr>
      <t>(Tengström, 1848)</t>
    </r>
  </si>
  <si>
    <r>
      <t xml:space="preserve">Phycitodes saxicola </t>
    </r>
    <r>
      <rPr>
        <sz val="11"/>
        <color theme="1"/>
        <rFont val="Calibri"/>
        <family val="2"/>
        <scheme val="minor"/>
      </rPr>
      <t>(Vaughan, 1870)</t>
    </r>
  </si>
  <si>
    <r>
      <t xml:space="preserve">Phyllodesma ilicifolium </t>
    </r>
    <r>
      <rPr>
        <sz val="11"/>
        <color theme="1"/>
        <rFont val="Calibri"/>
        <family val="2"/>
        <scheme val="minor"/>
      </rPr>
      <t>(Linnaeus, 1758)</t>
    </r>
  </si>
  <si>
    <r>
      <t xml:space="preserve">Phyllodesma tremulifolium </t>
    </r>
    <r>
      <rPr>
        <sz val="11"/>
        <color theme="1"/>
        <rFont val="Calibri"/>
        <family val="2"/>
        <scheme val="minor"/>
      </rPr>
      <t>(Hübner, 1810)</t>
    </r>
  </si>
  <si>
    <r>
      <t xml:space="preserve">Phymatopus hecta </t>
    </r>
    <r>
      <rPr>
        <sz val="11"/>
        <color theme="1"/>
        <rFont val="Calibri"/>
        <family val="2"/>
        <scheme val="minor"/>
      </rPr>
      <t>(Linnaeus, 1758)</t>
    </r>
  </si>
  <si>
    <r>
      <t xml:space="preserve">Phytometra viridaria </t>
    </r>
    <r>
      <rPr>
        <sz val="11"/>
        <color theme="1"/>
        <rFont val="Calibri"/>
        <family val="2"/>
        <scheme val="minor"/>
      </rPr>
      <t>(Clerck, 1759)</t>
    </r>
  </si>
  <si>
    <r>
      <t xml:space="preserve">Plagodis dolabraria </t>
    </r>
    <r>
      <rPr>
        <sz val="11"/>
        <color theme="1"/>
        <rFont val="Calibri"/>
        <family val="2"/>
        <scheme val="minor"/>
      </rPr>
      <t>(Linnaeus, 1767)</t>
    </r>
  </si>
  <si>
    <r>
      <t xml:space="preserve">Plagodis pulveraria </t>
    </r>
    <r>
      <rPr>
        <sz val="11"/>
        <color theme="1"/>
        <rFont val="Calibri"/>
        <family val="2"/>
        <scheme val="minor"/>
      </rPr>
      <t>(Linnaeus, 1758)</t>
    </r>
  </si>
  <si>
    <r>
      <t xml:space="preserve">Platytes alpinella </t>
    </r>
    <r>
      <rPr>
        <sz val="11"/>
        <color theme="1"/>
        <rFont val="Calibri"/>
        <family val="2"/>
        <scheme val="minor"/>
      </rPr>
      <t>(Hübner, 1813)</t>
    </r>
  </si>
  <si>
    <r>
      <t xml:space="preserve">Platytes cerussella </t>
    </r>
    <r>
      <rPr>
        <sz val="11"/>
        <color theme="1"/>
        <rFont val="Calibri"/>
        <family val="2"/>
        <scheme val="minor"/>
      </rPr>
      <t>(Denis &amp; Schiffermüller, 1775)</t>
    </r>
  </si>
  <si>
    <r>
      <t xml:space="preserve">Plemyria rubiginata </t>
    </r>
    <r>
      <rPr>
        <sz val="11"/>
        <color theme="1"/>
        <rFont val="Calibri"/>
        <family val="2"/>
        <scheme val="minor"/>
      </rPr>
      <t>(Denis &amp; Schiffermüller, 1775)</t>
    </r>
  </si>
  <si>
    <r>
      <t xml:space="preserve">Plodia interpunctella </t>
    </r>
    <r>
      <rPr>
        <sz val="11"/>
        <color theme="1"/>
        <rFont val="Calibri"/>
        <family val="2"/>
        <scheme val="minor"/>
      </rPr>
      <t>(Hübner, 1813)</t>
    </r>
  </si>
  <si>
    <r>
      <t xml:space="preserve">Plusia festucae </t>
    </r>
    <r>
      <rPr>
        <sz val="11"/>
        <color theme="1"/>
        <rFont val="Calibri"/>
        <family val="2"/>
        <scheme val="minor"/>
      </rPr>
      <t>(Linnaeus, 1758)</t>
    </r>
  </si>
  <si>
    <r>
      <t xml:space="preserve">Poecilocampa populi </t>
    </r>
    <r>
      <rPr>
        <sz val="11"/>
        <color theme="1"/>
        <rFont val="Calibri"/>
        <family val="2"/>
        <scheme val="minor"/>
      </rPr>
      <t>(Linnaeus, 1758)</t>
    </r>
  </si>
  <si>
    <r>
      <t xml:space="preserve">Polia bombycina </t>
    </r>
    <r>
      <rPr>
        <sz val="11"/>
        <color theme="1"/>
        <rFont val="Calibri"/>
        <family val="2"/>
        <scheme val="minor"/>
      </rPr>
      <t>(Hufnagel, 1766)</t>
    </r>
  </si>
  <si>
    <r>
      <t xml:space="preserve">Polia nebulosa </t>
    </r>
    <r>
      <rPr>
        <sz val="11"/>
        <color theme="1"/>
        <rFont val="Calibri"/>
        <family val="2"/>
        <scheme val="minor"/>
      </rPr>
      <t>(Hufnagel, 1766)</t>
    </r>
  </si>
  <si>
    <r>
      <t xml:space="preserve">Polychrysia moneta </t>
    </r>
    <r>
      <rPr>
        <sz val="11"/>
        <color theme="1"/>
        <rFont val="Calibri"/>
        <family val="2"/>
        <scheme val="minor"/>
      </rPr>
      <t>(Fabricius, 1787)</t>
    </r>
  </si>
  <si>
    <r>
      <t xml:space="preserve">Polymixis flavicincta </t>
    </r>
    <r>
      <rPr>
        <sz val="11"/>
        <color theme="1"/>
        <rFont val="Calibri"/>
        <family val="2"/>
        <scheme val="minor"/>
      </rPr>
      <t>(Denis &amp; Schiffermüller, 1775)</t>
    </r>
  </si>
  <si>
    <r>
      <t xml:space="preserve">Polymixis lichenea </t>
    </r>
    <r>
      <rPr>
        <sz val="11"/>
        <color theme="1"/>
        <rFont val="Calibri"/>
        <family val="2"/>
        <scheme val="minor"/>
      </rPr>
      <t>(Hübner, 1813)</t>
    </r>
  </si>
  <si>
    <r>
      <t xml:space="preserve">Polyphaenis sericata </t>
    </r>
    <r>
      <rPr>
        <sz val="11"/>
        <color theme="1"/>
        <rFont val="Calibri"/>
        <family val="2"/>
        <scheme val="minor"/>
      </rPr>
      <t>(Esper, 1787)</t>
    </r>
  </si>
  <si>
    <r>
      <t xml:space="preserve">Polyploca ridens </t>
    </r>
    <r>
      <rPr>
        <sz val="11"/>
        <color theme="1"/>
        <rFont val="Calibri"/>
        <family val="2"/>
        <scheme val="minor"/>
      </rPr>
      <t>(Fabricius, 1787)</t>
    </r>
  </si>
  <si>
    <r>
      <t xml:space="preserve">Polypogon plumigeralis </t>
    </r>
    <r>
      <rPr>
        <sz val="11"/>
        <color theme="1"/>
        <rFont val="Calibri"/>
        <family val="2"/>
        <scheme val="minor"/>
      </rPr>
      <t>(Hübner, 1825)</t>
    </r>
  </si>
  <si>
    <r>
      <t xml:space="preserve">Proserpinus proserpina </t>
    </r>
    <r>
      <rPr>
        <sz val="11"/>
        <color theme="1"/>
        <rFont val="Calibri"/>
        <family val="2"/>
        <scheme val="minor"/>
      </rPr>
      <t>(Pallas, 1772)</t>
    </r>
  </si>
  <si>
    <r>
      <t xml:space="preserve">Proxenus hospes </t>
    </r>
    <r>
      <rPr>
        <sz val="11"/>
        <color theme="1"/>
        <rFont val="Calibri"/>
        <family val="2"/>
        <scheme val="minor"/>
      </rPr>
      <t>(Freyer, 1831)</t>
    </r>
  </si>
  <si>
    <r>
      <t xml:space="preserve">Psammotis pulveralis </t>
    </r>
    <r>
      <rPr>
        <sz val="11"/>
        <color theme="1"/>
        <rFont val="Calibri"/>
        <family val="2"/>
        <scheme val="minor"/>
      </rPr>
      <t>(Hübner, 1796)</t>
    </r>
  </si>
  <si>
    <r>
      <t xml:space="preserve">Pseudeustrotia candidula </t>
    </r>
    <r>
      <rPr>
        <sz val="11"/>
        <color theme="1"/>
        <rFont val="Calibri"/>
        <family val="2"/>
        <scheme val="minor"/>
      </rPr>
      <t>(Denis &amp; Schiffermüller, 1775)</t>
    </r>
  </si>
  <si>
    <r>
      <t xml:space="preserve">Pseudoips prasinana </t>
    </r>
    <r>
      <rPr>
        <sz val="11"/>
        <color theme="1"/>
        <rFont val="Calibri"/>
        <family val="2"/>
        <scheme val="minor"/>
      </rPr>
      <t>(Linnaeus, 1758)</t>
    </r>
  </si>
  <si>
    <r>
      <t xml:space="preserve">Pseudopanthera macularia </t>
    </r>
    <r>
      <rPr>
        <sz val="11"/>
        <color theme="1"/>
        <rFont val="Calibri"/>
        <family val="2"/>
        <scheme val="minor"/>
      </rPr>
      <t>(Linnaeus, 1758)</t>
    </r>
  </si>
  <si>
    <r>
      <t xml:space="preserve">Pseudoterpna coronillaria </t>
    </r>
    <r>
      <rPr>
        <sz val="11"/>
        <color theme="1"/>
        <rFont val="Calibri"/>
        <family val="2"/>
        <scheme val="minor"/>
      </rPr>
      <t>(Hübner, 1817)</t>
    </r>
  </si>
  <si>
    <r>
      <t xml:space="preserve">Pseudoterpna pruinata </t>
    </r>
    <r>
      <rPr>
        <sz val="11"/>
        <color theme="1"/>
        <rFont val="Calibri"/>
        <family val="2"/>
        <scheme val="minor"/>
      </rPr>
      <t>(Hufnagel, 1767)</t>
    </r>
  </si>
  <si>
    <r>
      <t xml:space="preserve">Pterapherapteryx sexalata </t>
    </r>
    <r>
      <rPr>
        <sz val="11"/>
        <color theme="1"/>
        <rFont val="Calibri"/>
        <family val="2"/>
        <scheme val="minor"/>
      </rPr>
      <t>(Retzius, 1783)</t>
    </r>
  </si>
  <si>
    <r>
      <t xml:space="preserve">Pterostoma palpina </t>
    </r>
    <r>
      <rPr>
        <sz val="11"/>
        <color theme="1"/>
        <rFont val="Calibri"/>
        <family val="2"/>
        <scheme val="minor"/>
      </rPr>
      <t>(Clerck, 1759)</t>
    </r>
  </si>
  <si>
    <r>
      <t xml:space="preserve">Ptilodon capucina </t>
    </r>
    <r>
      <rPr>
        <sz val="11"/>
        <color theme="1"/>
        <rFont val="Calibri"/>
        <family val="2"/>
        <scheme val="minor"/>
      </rPr>
      <t>(Linnaeus, 1758)</t>
    </r>
  </si>
  <si>
    <r>
      <t xml:space="preserve">Ptilodon cucullina </t>
    </r>
    <r>
      <rPr>
        <sz val="11"/>
        <color theme="1"/>
        <rFont val="Calibri"/>
        <family val="2"/>
        <scheme val="minor"/>
      </rPr>
      <t>(Denis &amp; Schiffermüller, 1775)</t>
    </r>
  </si>
  <si>
    <r>
      <t xml:space="preserve">Ptilophora plumigera </t>
    </r>
    <r>
      <rPr>
        <sz val="11"/>
        <color theme="1"/>
        <rFont val="Calibri"/>
        <family val="2"/>
        <scheme val="minor"/>
      </rPr>
      <t>(Denis &amp; Schiffermüller, 1775)</t>
    </r>
  </si>
  <si>
    <r>
      <t xml:space="preserve">Pungeleria capreolaria </t>
    </r>
    <r>
      <rPr>
        <sz val="11"/>
        <color theme="1"/>
        <rFont val="Calibri"/>
        <family val="2"/>
        <scheme val="minor"/>
      </rPr>
      <t>(Denis &amp; Schiffermüller, 1775)</t>
    </r>
  </si>
  <si>
    <r>
      <t xml:space="preserve">Pyla fusca </t>
    </r>
    <r>
      <rPr>
        <sz val="11"/>
        <color theme="1"/>
        <rFont val="Calibri"/>
        <family val="2"/>
        <scheme val="minor"/>
      </rPr>
      <t>(Haworth, 1811)</t>
    </r>
  </si>
  <si>
    <r>
      <t xml:space="preserve">Pyralis farinalis </t>
    </r>
    <r>
      <rPr>
        <sz val="11"/>
        <color theme="1"/>
        <rFont val="Calibri"/>
        <family val="2"/>
        <scheme val="minor"/>
      </rPr>
      <t>(Linnaeus, 1758)</t>
    </r>
  </si>
  <si>
    <r>
      <t xml:space="preserve">Pyrausta aurata </t>
    </r>
    <r>
      <rPr>
        <sz val="11"/>
        <color theme="1"/>
        <rFont val="Calibri"/>
        <family val="2"/>
        <scheme val="minor"/>
      </rPr>
      <t>(Scopoli, 1763)</t>
    </r>
  </si>
  <si>
    <r>
      <t xml:space="preserve">Pyrausta cingulata </t>
    </r>
    <r>
      <rPr>
        <sz val="11"/>
        <color theme="1"/>
        <rFont val="Calibri"/>
        <family val="2"/>
        <scheme val="minor"/>
      </rPr>
      <t>(Linnaeus, 1758)</t>
    </r>
  </si>
  <si>
    <r>
      <t xml:space="preserve">Pyrausta despicata </t>
    </r>
    <r>
      <rPr>
        <sz val="11"/>
        <color theme="1"/>
        <rFont val="Calibri"/>
        <family val="2"/>
        <scheme val="minor"/>
      </rPr>
      <t>(Scopoli, 1763)</t>
    </r>
  </si>
  <si>
    <r>
      <t xml:space="preserve">Pyrausta nigrata </t>
    </r>
    <r>
      <rPr>
        <sz val="11"/>
        <color theme="1"/>
        <rFont val="Calibri"/>
        <family val="2"/>
        <scheme val="minor"/>
      </rPr>
      <t>(Scopoli, 1763)</t>
    </r>
  </si>
  <si>
    <r>
      <t xml:space="preserve">Pyrausta obfuscata </t>
    </r>
    <r>
      <rPr>
        <sz val="11"/>
        <color theme="1"/>
        <rFont val="Calibri"/>
        <family val="2"/>
        <scheme val="minor"/>
      </rPr>
      <t>(Scopoli, 1763)</t>
    </r>
  </si>
  <si>
    <r>
      <t xml:space="preserve">Pyrausta ostrinalis </t>
    </r>
    <r>
      <rPr>
        <sz val="11"/>
        <color theme="1"/>
        <rFont val="Calibri"/>
        <family val="2"/>
        <scheme val="minor"/>
      </rPr>
      <t>(Hübner, 1796)</t>
    </r>
  </si>
  <si>
    <r>
      <t xml:space="preserve">Pyrausta purpuralis </t>
    </r>
    <r>
      <rPr>
        <sz val="11"/>
        <color theme="1"/>
        <rFont val="Calibri"/>
        <family val="2"/>
        <scheme val="minor"/>
      </rPr>
      <t>(Linnaeus, 1758)</t>
    </r>
  </si>
  <si>
    <r>
      <t xml:space="preserve">Pyrausta sanguinalis </t>
    </r>
    <r>
      <rPr>
        <sz val="11"/>
        <color theme="1"/>
        <rFont val="Calibri"/>
        <family val="2"/>
        <scheme val="minor"/>
      </rPr>
      <t>(Linnaeus, 1767)</t>
    </r>
  </si>
  <si>
    <r>
      <t xml:space="preserve">Pyropteron affine </t>
    </r>
    <r>
      <rPr>
        <sz val="11"/>
        <color theme="1"/>
        <rFont val="Calibri"/>
        <family val="2"/>
        <scheme val="minor"/>
      </rPr>
      <t>(Staudinger, 1856)</t>
    </r>
  </si>
  <si>
    <r>
      <t xml:space="preserve">Pyropteron chrysidiforme </t>
    </r>
    <r>
      <rPr>
        <sz val="11"/>
        <color theme="1"/>
        <rFont val="Calibri"/>
        <family val="2"/>
        <scheme val="minor"/>
      </rPr>
      <t>(Esper, 1782)</t>
    </r>
  </si>
  <si>
    <r>
      <t xml:space="preserve">Pyropteron muscaeforme </t>
    </r>
    <r>
      <rPr>
        <sz val="11"/>
        <color theme="1"/>
        <rFont val="Calibri"/>
        <family val="2"/>
        <scheme val="minor"/>
      </rPr>
      <t>(Esper, 1783)</t>
    </r>
  </si>
  <si>
    <r>
      <t xml:space="preserve">Pyrrhia umbra </t>
    </r>
    <r>
      <rPr>
        <sz val="11"/>
        <color theme="1"/>
        <rFont val="Calibri"/>
        <family val="2"/>
        <scheme val="minor"/>
      </rPr>
      <t>(Hufnagel, 1766)</t>
    </r>
  </si>
  <si>
    <r>
      <t xml:space="preserve">Rheumaptera cervinalis </t>
    </r>
    <r>
      <rPr>
        <sz val="11"/>
        <color theme="1"/>
        <rFont val="Calibri"/>
        <family val="2"/>
        <scheme val="minor"/>
      </rPr>
      <t>(Scopoli, 1763)</t>
    </r>
  </si>
  <si>
    <r>
      <t xml:space="preserve">Rheumaptera hastata </t>
    </r>
    <r>
      <rPr>
        <sz val="11"/>
        <color theme="1"/>
        <rFont val="Calibri"/>
        <family val="2"/>
        <scheme val="minor"/>
      </rPr>
      <t>(Linnaeus, 1758)</t>
    </r>
  </si>
  <si>
    <r>
      <t xml:space="preserve">Rheumaptera undulata </t>
    </r>
    <r>
      <rPr>
        <sz val="11"/>
        <color theme="1"/>
        <rFont val="Calibri"/>
        <family val="2"/>
        <scheme val="minor"/>
      </rPr>
      <t>(Linnaeus, 1758)</t>
    </r>
  </si>
  <si>
    <r>
      <t xml:space="preserve">Rhizedra lutosa </t>
    </r>
    <r>
      <rPr>
        <sz val="11"/>
        <color theme="1"/>
        <rFont val="Calibri"/>
        <family val="2"/>
        <scheme val="minor"/>
      </rPr>
      <t>(Hübner, 1803)</t>
    </r>
  </si>
  <si>
    <r>
      <t xml:space="preserve">Rhodometra sacraria </t>
    </r>
    <r>
      <rPr>
        <sz val="11"/>
        <color theme="1"/>
        <rFont val="Calibri"/>
        <family val="2"/>
        <scheme val="minor"/>
      </rPr>
      <t>(Linnaeus, 1767)</t>
    </r>
  </si>
  <si>
    <r>
      <t xml:space="preserve">Rhodophaea formosa </t>
    </r>
    <r>
      <rPr>
        <sz val="11"/>
        <color theme="1"/>
        <rFont val="Calibri"/>
        <family val="2"/>
        <scheme val="minor"/>
      </rPr>
      <t>(Haworth, 1811)</t>
    </r>
  </si>
  <si>
    <r>
      <t xml:space="preserve">Rhodostrophia vibicaria </t>
    </r>
    <r>
      <rPr>
        <sz val="11"/>
        <color theme="1"/>
        <rFont val="Calibri"/>
        <family val="2"/>
        <scheme val="minor"/>
      </rPr>
      <t>(Clerck, 1759)</t>
    </r>
  </si>
  <si>
    <r>
      <t xml:space="preserve">Rhyacia simulans </t>
    </r>
    <r>
      <rPr>
        <sz val="11"/>
        <color theme="1"/>
        <rFont val="Calibri"/>
        <family val="2"/>
        <scheme val="minor"/>
      </rPr>
      <t>(Hufnagel, 1766)</t>
    </r>
  </si>
  <si>
    <r>
      <t xml:space="preserve">Rivula sericealis </t>
    </r>
    <r>
      <rPr>
        <sz val="11"/>
        <color theme="1"/>
        <rFont val="Calibri"/>
        <family val="2"/>
        <scheme val="minor"/>
      </rPr>
      <t>(Scopoli, 1763)</t>
    </r>
  </si>
  <si>
    <r>
      <t xml:space="preserve">Rusina ferruginea </t>
    </r>
    <r>
      <rPr>
        <sz val="11"/>
        <color theme="1"/>
        <rFont val="Calibri"/>
        <family val="2"/>
        <scheme val="minor"/>
      </rPr>
      <t>(Esper, 1785)</t>
    </r>
  </si>
  <si>
    <r>
      <t xml:space="preserve">Sabra harpagula </t>
    </r>
    <r>
      <rPr>
        <sz val="11"/>
        <color theme="1"/>
        <rFont val="Calibri"/>
        <family val="2"/>
        <scheme val="minor"/>
      </rPr>
      <t>(Esper, 1786)</t>
    </r>
  </si>
  <si>
    <r>
      <t xml:space="preserve">Salebriopsis albicilla </t>
    </r>
    <r>
      <rPr>
        <sz val="11"/>
        <color theme="1"/>
        <rFont val="Calibri"/>
        <family val="2"/>
        <scheme val="minor"/>
      </rPr>
      <t>(Herrich-Schäffer, 1849)</t>
    </r>
  </si>
  <si>
    <r>
      <t xml:space="preserve">Saturnia pavonia </t>
    </r>
    <r>
      <rPr>
        <sz val="11"/>
        <color theme="1"/>
        <rFont val="Calibri"/>
        <family val="2"/>
        <scheme val="minor"/>
      </rPr>
      <t>(Linnaeus, 1758)</t>
    </r>
  </si>
  <si>
    <r>
      <t xml:space="preserve">Saturnia pyri </t>
    </r>
    <r>
      <rPr>
        <sz val="11"/>
        <color theme="1"/>
        <rFont val="Calibri"/>
        <family val="2"/>
        <scheme val="minor"/>
      </rPr>
      <t>(Denis &amp; Schiffermüller, 1775)</t>
    </r>
  </si>
  <si>
    <r>
      <t xml:space="preserve">Schoenobius gigantella </t>
    </r>
    <r>
      <rPr>
        <sz val="11"/>
        <color theme="1"/>
        <rFont val="Calibri"/>
        <family val="2"/>
        <scheme val="minor"/>
      </rPr>
      <t>(Denis &amp; Schiffermüller, 1775)</t>
    </r>
  </si>
  <si>
    <r>
      <t xml:space="preserve">Schrankia costaestrigalis </t>
    </r>
    <r>
      <rPr>
        <sz val="11"/>
        <color theme="1"/>
        <rFont val="Calibri"/>
        <family val="2"/>
        <scheme val="minor"/>
      </rPr>
      <t>(Stephens, 1834)</t>
    </r>
  </si>
  <si>
    <r>
      <t xml:space="preserve">Schrankia taenialis </t>
    </r>
    <r>
      <rPr>
        <sz val="11"/>
        <color theme="1"/>
        <rFont val="Calibri"/>
        <family val="2"/>
        <scheme val="minor"/>
      </rPr>
      <t>(Hübner, 1809)</t>
    </r>
  </si>
  <si>
    <r>
      <t xml:space="preserve">Sciota hostilis </t>
    </r>
    <r>
      <rPr>
        <sz val="11"/>
        <color theme="1"/>
        <rFont val="Calibri"/>
        <family val="2"/>
        <scheme val="minor"/>
      </rPr>
      <t>(Stephens, 1834)</t>
    </r>
  </si>
  <si>
    <r>
      <t xml:space="preserve">Sciota rhenella </t>
    </r>
    <r>
      <rPr>
        <sz val="11"/>
        <color theme="1"/>
        <rFont val="Calibri"/>
        <family val="2"/>
        <scheme val="minor"/>
      </rPr>
      <t>(Zincken, 1818)</t>
    </r>
  </si>
  <si>
    <r>
      <t xml:space="preserve">Scoliopteryx libatrix </t>
    </r>
    <r>
      <rPr>
        <sz val="11"/>
        <color theme="1"/>
        <rFont val="Calibri"/>
        <family val="2"/>
        <scheme val="minor"/>
      </rPr>
      <t>(Linnaeus, 1758)</t>
    </r>
  </si>
  <si>
    <r>
      <t xml:space="preserve">Scoparia ambigualis </t>
    </r>
    <r>
      <rPr>
        <sz val="11"/>
        <color theme="1"/>
        <rFont val="Calibri"/>
        <family val="2"/>
        <scheme val="minor"/>
      </rPr>
      <t>(Treitschke, 1829)</t>
    </r>
  </si>
  <si>
    <r>
      <t xml:space="preserve">Scoparia basistrigalis </t>
    </r>
    <r>
      <rPr>
        <sz val="11"/>
        <color theme="1"/>
        <rFont val="Calibri"/>
        <family val="2"/>
        <scheme val="minor"/>
      </rPr>
      <t>Knaggs, 1866</t>
    </r>
  </si>
  <si>
    <r>
      <t xml:space="preserve">Scoparia conicella </t>
    </r>
    <r>
      <rPr>
        <sz val="11"/>
        <color theme="1"/>
        <rFont val="Calibri"/>
        <family val="2"/>
        <scheme val="minor"/>
      </rPr>
      <t>(La Harpe, 1863)</t>
    </r>
  </si>
  <si>
    <r>
      <t xml:space="preserve">Scoparia pyralella </t>
    </r>
    <r>
      <rPr>
        <sz val="11"/>
        <color theme="1"/>
        <rFont val="Calibri"/>
        <family val="2"/>
        <scheme val="minor"/>
      </rPr>
      <t>(Denis &amp; Schiffermüller, 1775)</t>
    </r>
  </si>
  <si>
    <r>
      <t xml:space="preserve">Scoparia subfusca </t>
    </r>
    <r>
      <rPr>
        <sz val="11"/>
        <color theme="1"/>
        <rFont val="Calibri"/>
        <family val="2"/>
        <scheme val="minor"/>
      </rPr>
      <t>Haworth, 1811</t>
    </r>
  </si>
  <si>
    <r>
      <t xml:space="preserve">Scopula corrivalaria </t>
    </r>
    <r>
      <rPr>
        <sz val="11"/>
        <color theme="1"/>
        <rFont val="Calibri"/>
        <family val="2"/>
        <scheme val="minor"/>
      </rPr>
      <t>(Kretschmar, 1862)</t>
    </r>
  </si>
  <si>
    <r>
      <t xml:space="preserve">Scopula decorata </t>
    </r>
    <r>
      <rPr>
        <sz val="11"/>
        <color theme="1"/>
        <rFont val="Calibri"/>
        <family val="2"/>
        <scheme val="minor"/>
      </rPr>
      <t>(Denis &amp; Schiffermüller, 1775)</t>
    </r>
  </si>
  <si>
    <r>
      <t xml:space="preserve">Scopula emutaria </t>
    </r>
    <r>
      <rPr>
        <sz val="11"/>
        <color theme="1"/>
        <rFont val="Calibri"/>
        <family val="2"/>
        <scheme val="minor"/>
      </rPr>
      <t>(Hübner, 1809)</t>
    </r>
  </si>
  <si>
    <r>
      <t xml:space="preserve">Scopula floslactata </t>
    </r>
    <r>
      <rPr>
        <sz val="11"/>
        <color theme="1"/>
        <rFont val="Calibri"/>
        <family val="2"/>
        <scheme val="minor"/>
      </rPr>
      <t>(Haworth, 1809)</t>
    </r>
  </si>
  <si>
    <r>
      <t xml:space="preserve">Scopula imitaria </t>
    </r>
    <r>
      <rPr>
        <sz val="11"/>
        <color theme="1"/>
        <rFont val="Calibri"/>
        <family val="2"/>
        <scheme val="minor"/>
      </rPr>
      <t>(Hübner, 1799)</t>
    </r>
  </si>
  <si>
    <r>
      <t xml:space="preserve">Scopula immutata </t>
    </r>
    <r>
      <rPr>
        <sz val="11"/>
        <color theme="1"/>
        <rFont val="Calibri"/>
        <family val="2"/>
        <scheme val="minor"/>
      </rPr>
      <t>(Linnaeus, 1758)</t>
    </r>
  </si>
  <si>
    <r>
      <t xml:space="preserve">Scopula incanata </t>
    </r>
    <r>
      <rPr>
        <sz val="11"/>
        <color theme="1"/>
        <rFont val="Calibri"/>
        <family val="2"/>
        <scheme val="minor"/>
      </rPr>
      <t>(Linnaeus, 1758)</t>
    </r>
  </si>
  <si>
    <r>
      <t xml:space="preserve">Scopula marginepunctata </t>
    </r>
    <r>
      <rPr>
        <sz val="11"/>
        <color theme="1"/>
        <rFont val="Calibri"/>
        <family val="2"/>
        <scheme val="minor"/>
      </rPr>
      <t>(Goeze, 1781)</t>
    </r>
  </si>
  <si>
    <r>
      <t xml:space="preserve">Scopula nigropunctata </t>
    </r>
    <r>
      <rPr>
        <sz val="11"/>
        <color theme="1"/>
        <rFont val="Calibri"/>
        <family val="2"/>
        <scheme val="minor"/>
      </rPr>
      <t>(Hufnagel, 1767)</t>
    </r>
  </si>
  <si>
    <r>
      <t xml:space="preserve">Scopula ornata </t>
    </r>
    <r>
      <rPr>
        <sz val="11"/>
        <color theme="1"/>
        <rFont val="Calibri"/>
        <family val="2"/>
        <scheme val="minor"/>
      </rPr>
      <t>(Scopoli, 1763)</t>
    </r>
  </si>
  <si>
    <r>
      <t xml:space="preserve">Scopula rubiginata </t>
    </r>
    <r>
      <rPr>
        <sz val="11"/>
        <color theme="1"/>
        <rFont val="Calibri"/>
        <family val="2"/>
        <scheme val="minor"/>
      </rPr>
      <t>(Hufnagel, 1767)</t>
    </r>
  </si>
  <si>
    <r>
      <t xml:space="preserve">Scopula subpunctaria </t>
    </r>
    <r>
      <rPr>
        <sz val="11"/>
        <color theme="1"/>
        <rFont val="Calibri"/>
        <family val="2"/>
        <scheme val="minor"/>
      </rPr>
      <t>(Herrich-Schäffer, 1847)</t>
    </r>
  </si>
  <si>
    <r>
      <t xml:space="preserve">Scopula ternata </t>
    </r>
    <r>
      <rPr>
        <sz val="11"/>
        <color theme="1"/>
        <rFont val="Calibri"/>
        <family val="2"/>
        <scheme val="minor"/>
      </rPr>
      <t>(Schrank, 1802)</t>
    </r>
  </si>
  <si>
    <r>
      <t xml:space="preserve">Scopula virgulata </t>
    </r>
    <r>
      <rPr>
        <sz val="11"/>
        <color theme="1"/>
        <rFont val="Calibri"/>
        <family val="2"/>
        <scheme val="minor"/>
      </rPr>
      <t>(Denis &amp; Schiffermüller, 1775)</t>
    </r>
  </si>
  <si>
    <r>
      <t xml:space="preserve">Scotopteryx bipunctaria </t>
    </r>
    <r>
      <rPr>
        <sz val="11"/>
        <color theme="1"/>
        <rFont val="Calibri"/>
        <family val="2"/>
        <scheme val="minor"/>
      </rPr>
      <t>(Denis &amp; Schiffermüller, 1775)</t>
    </r>
  </si>
  <si>
    <r>
      <t xml:space="preserve">Scotopteryx chenopodiata </t>
    </r>
    <r>
      <rPr>
        <sz val="11"/>
        <color theme="1"/>
        <rFont val="Calibri"/>
        <family val="2"/>
        <scheme val="minor"/>
      </rPr>
      <t>(Linnaeus, 1758)</t>
    </r>
  </si>
  <si>
    <r>
      <t xml:space="preserve">Scotopteryx luridata </t>
    </r>
    <r>
      <rPr>
        <sz val="11"/>
        <color theme="1"/>
        <rFont val="Calibri"/>
        <family val="2"/>
        <scheme val="minor"/>
      </rPr>
      <t>(Hufnagel, 1767)</t>
    </r>
  </si>
  <si>
    <r>
      <t xml:space="preserve">Scotopteryx moeniata </t>
    </r>
    <r>
      <rPr>
        <sz val="11"/>
        <color theme="1"/>
        <rFont val="Calibri"/>
        <family val="2"/>
        <scheme val="minor"/>
      </rPr>
      <t>(Scopoli, 1763)</t>
    </r>
  </si>
  <si>
    <r>
      <t xml:space="preserve">Scotopteryx mucronata </t>
    </r>
    <r>
      <rPr>
        <sz val="11"/>
        <color theme="1"/>
        <rFont val="Calibri"/>
        <family val="2"/>
        <scheme val="minor"/>
      </rPr>
      <t>(Scopoli, 1763)</t>
    </r>
  </si>
  <si>
    <r>
      <t xml:space="preserve">Scotopteryx peribolata </t>
    </r>
    <r>
      <rPr>
        <sz val="11"/>
        <color theme="1"/>
        <rFont val="Calibri"/>
        <family val="2"/>
        <scheme val="minor"/>
      </rPr>
      <t>(Hübner, 1817)</t>
    </r>
  </si>
  <si>
    <r>
      <t xml:space="preserve">Sedina buettneri </t>
    </r>
    <r>
      <rPr>
        <sz val="11"/>
        <color theme="1"/>
        <rFont val="Calibri"/>
        <family val="2"/>
        <scheme val="minor"/>
      </rPr>
      <t>(E. Hering, 1858)</t>
    </r>
  </si>
  <si>
    <r>
      <t xml:space="preserve">Selagia argyrella </t>
    </r>
    <r>
      <rPr>
        <sz val="11"/>
        <color theme="1"/>
        <rFont val="Calibri"/>
        <family val="2"/>
        <scheme val="minor"/>
      </rPr>
      <t>(Denis &amp; Schiffermüller, 1775)</t>
    </r>
  </si>
  <si>
    <r>
      <t xml:space="preserve">Selagia spadicella </t>
    </r>
    <r>
      <rPr>
        <sz val="11"/>
        <color theme="1"/>
        <rFont val="Calibri"/>
        <family val="2"/>
        <scheme val="minor"/>
      </rPr>
      <t>(Hübner, 1796)</t>
    </r>
  </si>
  <si>
    <r>
      <t xml:space="preserve">Selenia dentaria </t>
    </r>
    <r>
      <rPr>
        <sz val="11"/>
        <color theme="1"/>
        <rFont val="Calibri"/>
        <family val="2"/>
        <scheme val="minor"/>
      </rPr>
      <t>(Fabricius, 1775)</t>
    </r>
  </si>
  <si>
    <r>
      <t xml:space="preserve">Selenia lunularia </t>
    </r>
    <r>
      <rPr>
        <sz val="11"/>
        <color theme="1"/>
        <rFont val="Calibri"/>
        <family val="2"/>
        <scheme val="minor"/>
      </rPr>
      <t>(Hübner, 1788)</t>
    </r>
  </si>
  <si>
    <r>
      <t xml:space="preserve">Selenia tetralunaria </t>
    </r>
    <r>
      <rPr>
        <sz val="11"/>
        <color theme="1"/>
        <rFont val="Calibri"/>
        <family val="2"/>
        <scheme val="minor"/>
      </rPr>
      <t>(Hufnagel, 1767)</t>
    </r>
  </si>
  <si>
    <r>
      <t xml:space="preserve">Selidosema brunnearia </t>
    </r>
    <r>
      <rPr>
        <sz val="11"/>
        <color theme="1"/>
        <rFont val="Calibri"/>
        <family val="2"/>
        <scheme val="minor"/>
      </rPr>
      <t>(Villers, 1789)</t>
    </r>
  </si>
  <si>
    <r>
      <t xml:space="preserve">Senta flammea </t>
    </r>
    <r>
      <rPr>
        <sz val="11"/>
        <color theme="1"/>
        <rFont val="Calibri"/>
        <family val="2"/>
        <scheme val="minor"/>
      </rPr>
      <t>(Curtis, 1828)</t>
    </r>
  </si>
  <si>
    <r>
      <t xml:space="preserve">Sesamia nonagrioides </t>
    </r>
    <r>
      <rPr>
        <sz val="11"/>
        <color theme="1"/>
        <rFont val="Calibri"/>
        <family val="2"/>
        <scheme val="minor"/>
      </rPr>
      <t>(Lefèbvre, 1827)</t>
    </r>
  </si>
  <si>
    <r>
      <t xml:space="preserve">Sesia apiformis </t>
    </r>
    <r>
      <rPr>
        <sz val="11"/>
        <color theme="1"/>
        <rFont val="Calibri"/>
        <family val="2"/>
        <scheme val="minor"/>
      </rPr>
      <t>(Clerck, 1759)</t>
    </r>
  </si>
  <si>
    <r>
      <t xml:space="preserve">Sesia bembeciformis </t>
    </r>
    <r>
      <rPr>
        <sz val="11"/>
        <color theme="1"/>
        <rFont val="Calibri"/>
        <family val="2"/>
        <scheme val="minor"/>
      </rPr>
      <t>(Hübner, 1806)</t>
    </r>
  </si>
  <si>
    <r>
      <t xml:space="preserve">Setina irrorella </t>
    </r>
    <r>
      <rPr>
        <sz val="11"/>
        <color theme="1"/>
        <rFont val="Calibri"/>
        <family val="2"/>
        <scheme val="minor"/>
      </rPr>
      <t>(Linnaeus, 1758)</t>
    </r>
  </si>
  <si>
    <r>
      <t xml:space="preserve">Sideridis reticulata </t>
    </r>
    <r>
      <rPr>
        <sz val="11"/>
        <color theme="1"/>
        <rFont val="Calibri"/>
        <family val="2"/>
        <scheme val="minor"/>
      </rPr>
      <t>(Goeze, 1781)</t>
    </r>
  </si>
  <si>
    <r>
      <t xml:space="preserve">Sideridis rivularis </t>
    </r>
    <r>
      <rPr>
        <sz val="11"/>
        <color theme="1"/>
        <rFont val="Calibri"/>
        <family val="2"/>
        <scheme val="minor"/>
      </rPr>
      <t>(Fabricius, 1775)</t>
    </r>
  </si>
  <si>
    <r>
      <t xml:space="preserve">Sideridis turbida </t>
    </r>
    <r>
      <rPr>
        <sz val="11"/>
        <color theme="1"/>
        <rFont val="Calibri"/>
        <family val="2"/>
        <scheme val="minor"/>
      </rPr>
      <t>(Esper, 1790)</t>
    </r>
  </si>
  <si>
    <r>
      <t xml:space="preserve">Siona lineata </t>
    </r>
    <r>
      <rPr>
        <sz val="11"/>
        <color theme="1"/>
        <rFont val="Calibri"/>
        <family val="2"/>
        <scheme val="minor"/>
      </rPr>
      <t>(Scopoli, 1763)</t>
    </r>
  </si>
  <si>
    <r>
      <t xml:space="preserve">Sitochroa palealis </t>
    </r>
    <r>
      <rPr>
        <sz val="11"/>
        <color theme="1"/>
        <rFont val="Calibri"/>
        <family val="2"/>
        <scheme val="minor"/>
      </rPr>
      <t>(Denis &amp; Schiffermüller, 1775)</t>
    </r>
  </si>
  <si>
    <r>
      <t xml:space="preserve">Sitochroa verticalis </t>
    </r>
    <r>
      <rPr>
        <sz val="11"/>
        <color theme="1"/>
        <rFont val="Calibri"/>
        <family val="2"/>
        <scheme val="minor"/>
      </rPr>
      <t>(Linnaeus, 1758)</t>
    </r>
  </si>
  <si>
    <r>
      <t xml:space="preserve">Smerinthus ocellatus </t>
    </r>
    <r>
      <rPr>
        <sz val="11"/>
        <color theme="1"/>
        <rFont val="Calibri"/>
        <family val="2"/>
        <scheme val="minor"/>
      </rPr>
      <t>(Linnaeus, 1758)</t>
    </r>
  </si>
  <si>
    <r>
      <t xml:space="preserve">Spargania luctuata </t>
    </r>
    <r>
      <rPr>
        <sz val="11"/>
        <color theme="1"/>
        <rFont val="Calibri"/>
        <family val="2"/>
        <scheme val="minor"/>
      </rPr>
      <t>(Denis &amp; Schiffermüller, 1775)</t>
    </r>
  </si>
  <si>
    <r>
      <t xml:space="preserve">Sphinx ligustri </t>
    </r>
    <r>
      <rPr>
        <sz val="11"/>
        <color theme="1"/>
        <rFont val="Calibri"/>
        <family val="2"/>
        <scheme val="minor"/>
      </rPr>
      <t>Linnaeus, 1758</t>
    </r>
  </si>
  <si>
    <r>
      <t xml:space="preserve">Sphinx pinastri </t>
    </r>
    <r>
      <rPr>
        <sz val="11"/>
        <color theme="1"/>
        <rFont val="Calibri"/>
        <family val="2"/>
        <scheme val="minor"/>
      </rPr>
      <t>Linnaeus, 1758</t>
    </r>
  </si>
  <si>
    <r>
      <t xml:space="preserve">Sphrageidus similis </t>
    </r>
    <r>
      <rPr>
        <sz val="11"/>
        <color theme="1"/>
        <rFont val="Calibri"/>
        <family val="2"/>
        <scheme val="minor"/>
      </rPr>
      <t>(Fuessly, 1775)</t>
    </r>
  </si>
  <si>
    <r>
      <t xml:space="preserve">Spilarctia lutea </t>
    </r>
    <r>
      <rPr>
        <sz val="11"/>
        <color theme="1"/>
        <rFont val="Calibri"/>
        <family val="2"/>
        <scheme val="minor"/>
      </rPr>
      <t>(Hufnagel, 1766)</t>
    </r>
  </si>
  <si>
    <r>
      <t xml:space="preserve">Spilosoma urticae </t>
    </r>
    <r>
      <rPr>
        <sz val="11"/>
        <color theme="1"/>
        <rFont val="Calibri"/>
        <family val="2"/>
        <scheme val="minor"/>
      </rPr>
      <t>(Esper, 1789)</t>
    </r>
  </si>
  <si>
    <r>
      <t xml:space="preserve">Spiris striata </t>
    </r>
    <r>
      <rPr>
        <sz val="11"/>
        <color theme="1"/>
        <rFont val="Calibri"/>
        <family val="2"/>
        <scheme val="minor"/>
      </rPr>
      <t>(Linnaeus, 1758)</t>
    </r>
  </si>
  <si>
    <r>
      <t xml:space="preserve">Spodoptera exigua </t>
    </r>
    <r>
      <rPr>
        <sz val="11"/>
        <color theme="1"/>
        <rFont val="Calibri"/>
        <family val="2"/>
        <scheme val="minor"/>
      </rPr>
      <t>(Hübner, 1808)</t>
    </r>
  </si>
  <si>
    <r>
      <t>Spoladea recurvalis </t>
    </r>
    <r>
      <rPr>
        <sz val="11"/>
        <color theme="1"/>
        <rFont val="Calibri"/>
        <family val="2"/>
        <scheme val="minor"/>
      </rPr>
      <t>(Fabricius, 1775)</t>
    </r>
  </si>
  <si>
    <r>
      <t xml:space="preserve">Standfussiana lucernea </t>
    </r>
    <r>
      <rPr>
        <sz val="11"/>
        <color theme="1"/>
        <rFont val="Calibri"/>
        <family val="2"/>
        <scheme val="minor"/>
      </rPr>
      <t>(Linnaeus, 1758)</t>
    </r>
  </si>
  <si>
    <r>
      <t xml:space="preserve">Stauropus fagi </t>
    </r>
    <r>
      <rPr>
        <sz val="11"/>
        <color theme="1"/>
        <rFont val="Calibri"/>
        <family val="2"/>
        <scheme val="minor"/>
      </rPr>
      <t>(Linnaeus, 1758)</t>
    </r>
  </si>
  <si>
    <r>
      <t xml:space="preserve">Stegania cararia </t>
    </r>
    <r>
      <rPr>
        <sz val="11"/>
        <color theme="1"/>
        <rFont val="Calibri"/>
        <family val="2"/>
        <scheme val="minor"/>
      </rPr>
      <t>(Hübner, 1790)</t>
    </r>
  </si>
  <si>
    <r>
      <t xml:space="preserve">Stegania trimaculata </t>
    </r>
    <r>
      <rPr>
        <sz val="11"/>
        <color theme="1"/>
        <rFont val="Calibri"/>
        <family val="2"/>
        <scheme val="minor"/>
      </rPr>
      <t>(Villers, 1789)</t>
    </r>
  </si>
  <si>
    <r>
      <t xml:space="preserve">Stilbia anomala </t>
    </r>
    <r>
      <rPr>
        <sz val="11"/>
        <color theme="1"/>
        <rFont val="Calibri"/>
        <family val="2"/>
        <scheme val="minor"/>
      </rPr>
      <t>(Haworth, 1812)</t>
    </r>
  </si>
  <si>
    <r>
      <t>Sunira circellaris </t>
    </r>
    <r>
      <rPr>
        <sz val="11"/>
        <color theme="1"/>
        <rFont val="Calibri"/>
        <family val="2"/>
        <scheme val="minor"/>
      </rPr>
      <t>(Hufnagel, 1766)</t>
    </r>
  </si>
  <si>
    <r>
      <t>Synanthedon andrenaeformis </t>
    </r>
    <r>
      <rPr>
        <sz val="11"/>
        <color theme="1"/>
        <rFont val="Calibri"/>
        <family val="2"/>
        <scheme val="minor"/>
      </rPr>
      <t>(Laspeyres, 1801)</t>
    </r>
  </si>
  <si>
    <r>
      <t xml:space="preserve">Synanthedon culiciformis </t>
    </r>
    <r>
      <rPr>
        <sz val="11"/>
        <color theme="1"/>
        <rFont val="Calibri"/>
        <family val="2"/>
        <scheme val="minor"/>
      </rPr>
      <t>(Linnaeus, 1758)</t>
    </r>
  </si>
  <si>
    <r>
      <t xml:space="preserve">Synanthedon formicaeformis </t>
    </r>
    <r>
      <rPr>
        <sz val="11"/>
        <color theme="1"/>
        <rFont val="Calibri"/>
        <family val="2"/>
        <scheme val="minor"/>
      </rPr>
      <t>(Esper, 1783)</t>
    </r>
  </si>
  <si>
    <r>
      <t xml:space="preserve">Synanthedon loranthi </t>
    </r>
    <r>
      <rPr>
        <sz val="11"/>
        <color theme="1"/>
        <rFont val="Calibri"/>
        <family val="2"/>
        <scheme val="minor"/>
      </rPr>
      <t>(Králícek, 1966)</t>
    </r>
  </si>
  <si>
    <r>
      <t xml:space="preserve">Synanthedon myopaeformis </t>
    </r>
    <r>
      <rPr>
        <sz val="11"/>
        <color theme="1"/>
        <rFont val="Calibri"/>
        <family val="2"/>
        <scheme val="minor"/>
      </rPr>
      <t>(Borkhausen, 1789)</t>
    </r>
  </si>
  <si>
    <r>
      <t xml:space="preserve">Synanthedon scoliaeformis </t>
    </r>
    <r>
      <rPr>
        <sz val="11"/>
        <color theme="1"/>
        <rFont val="Calibri"/>
        <family val="2"/>
        <scheme val="minor"/>
      </rPr>
      <t>(Borkhausen, 1789)</t>
    </r>
  </si>
  <si>
    <r>
      <t xml:space="preserve">Synanthedon spheciformis </t>
    </r>
    <r>
      <rPr>
        <sz val="11"/>
        <color theme="1"/>
        <rFont val="Calibri"/>
        <family val="2"/>
        <scheme val="minor"/>
      </rPr>
      <t>(Denis &amp; Schiffermüller, 1775)</t>
    </r>
  </si>
  <si>
    <r>
      <t xml:space="preserve">Synanthedon spuleri </t>
    </r>
    <r>
      <rPr>
        <sz val="11"/>
        <color theme="1"/>
        <rFont val="Calibri"/>
        <family val="2"/>
        <scheme val="minor"/>
      </rPr>
      <t>(Fuchs, 1908)</t>
    </r>
  </si>
  <si>
    <r>
      <t xml:space="preserve">Synanthedon tipuliformis </t>
    </r>
    <r>
      <rPr>
        <sz val="11"/>
        <color theme="1"/>
        <rFont val="Calibri"/>
        <family val="2"/>
        <scheme val="minor"/>
      </rPr>
      <t>(Clerck, 1759)</t>
    </r>
  </si>
  <si>
    <r>
      <t xml:space="preserve">Synanthedon vespiformis </t>
    </r>
    <r>
      <rPr>
        <sz val="11"/>
        <color theme="1"/>
        <rFont val="Calibri"/>
        <family val="2"/>
        <scheme val="minor"/>
      </rPr>
      <t>(Linnaeus, 1761)</t>
    </r>
  </si>
  <si>
    <r>
      <t xml:space="preserve">Synaphe punctalis </t>
    </r>
    <r>
      <rPr>
        <sz val="11"/>
        <color theme="1"/>
        <rFont val="Calibri"/>
        <family val="2"/>
        <scheme val="minor"/>
      </rPr>
      <t>(Fabricius, 1775)</t>
    </r>
  </si>
  <si>
    <r>
      <t xml:space="preserve">Tephronia sepiaria </t>
    </r>
    <r>
      <rPr>
        <sz val="11"/>
        <color theme="1"/>
        <rFont val="Calibri"/>
        <family val="2"/>
        <scheme val="minor"/>
      </rPr>
      <t>(Hufnagel, 1767)</t>
    </r>
  </si>
  <si>
    <r>
      <t xml:space="preserve">Tethea ocularis </t>
    </r>
    <r>
      <rPr>
        <sz val="11"/>
        <color theme="1"/>
        <rFont val="Calibri"/>
        <family val="2"/>
        <scheme val="minor"/>
      </rPr>
      <t>(Linnaeus, 1767)</t>
    </r>
  </si>
  <si>
    <r>
      <t xml:space="preserve">Tethea or </t>
    </r>
    <r>
      <rPr>
        <sz val="11"/>
        <color theme="1"/>
        <rFont val="Calibri"/>
        <family val="2"/>
        <scheme val="minor"/>
      </rPr>
      <t>(Denis &amp; Schiffermüller, 1775)</t>
    </r>
  </si>
  <si>
    <r>
      <t xml:space="preserve">Tetheella fluctuosa </t>
    </r>
    <r>
      <rPr>
        <sz val="11"/>
        <color theme="1"/>
        <rFont val="Calibri"/>
        <family val="2"/>
        <scheme val="minor"/>
      </rPr>
      <t>(Hübner, 1803)</t>
    </r>
  </si>
  <si>
    <r>
      <t xml:space="preserve">Thalera fimbrialis </t>
    </r>
    <r>
      <rPr>
        <sz val="11"/>
        <color theme="1"/>
        <rFont val="Calibri"/>
        <family val="2"/>
        <scheme val="minor"/>
      </rPr>
      <t>(Scopoli, 1763)</t>
    </r>
  </si>
  <si>
    <r>
      <t xml:space="preserve">Thalpophila matura </t>
    </r>
    <r>
      <rPr>
        <sz val="11"/>
        <color theme="1"/>
        <rFont val="Calibri"/>
        <family val="2"/>
        <scheme val="minor"/>
      </rPr>
      <t>(Hufnagel, 1766)</t>
    </r>
  </si>
  <si>
    <r>
      <t xml:space="preserve">Thaumetopoea pityocampa </t>
    </r>
    <r>
      <rPr>
        <sz val="11"/>
        <color theme="1"/>
        <rFont val="Calibri"/>
        <family val="2"/>
        <scheme val="minor"/>
      </rPr>
      <t>(Denis &amp; Schiffermüller, 1775)</t>
    </r>
  </si>
  <si>
    <r>
      <t xml:space="preserve">Thaumetopoea processionea </t>
    </r>
    <r>
      <rPr>
        <sz val="11"/>
        <color theme="1"/>
        <rFont val="Calibri"/>
        <family val="2"/>
        <scheme val="minor"/>
      </rPr>
      <t>(Linnaeus, 1758)</t>
    </r>
  </si>
  <si>
    <r>
      <t xml:space="preserve">Thera britannica </t>
    </r>
    <r>
      <rPr>
        <sz val="11"/>
        <color theme="1"/>
        <rFont val="Calibri"/>
        <family val="2"/>
        <scheme val="minor"/>
      </rPr>
      <t>(Turner, 1925)</t>
    </r>
  </si>
  <si>
    <r>
      <t xml:space="preserve">Thera cupressata </t>
    </r>
    <r>
      <rPr>
        <sz val="11"/>
        <color theme="1"/>
        <rFont val="Calibri"/>
        <family val="2"/>
        <scheme val="minor"/>
      </rPr>
      <t>(Geyer, 1831)</t>
    </r>
  </si>
  <si>
    <r>
      <t xml:space="preserve">Thera juniperata </t>
    </r>
    <r>
      <rPr>
        <sz val="11"/>
        <color theme="1"/>
        <rFont val="Calibri"/>
        <family val="2"/>
        <scheme val="minor"/>
      </rPr>
      <t>(Linnaeus, 1758)</t>
    </r>
  </si>
  <si>
    <r>
      <t xml:space="preserve">Thera obeliscata </t>
    </r>
    <r>
      <rPr>
        <sz val="11"/>
        <color theme="1"/>
        <rFont val="Calibri"/>
        <family val="2"/>
        <scheme val="minor"/>
      </rPr>
      <t>(Hübner, 1787)</t>
    </r>
  </si>
  <si>
    <r>
      <t xml:space="preserve">Thera variata </t>
    </r>
    <r>
      <rPr>
        <sz val="11"/>
        <color theme="1"/>
        <rFont val="Calibri"/>
        <family val="2"/>
        <scheme val="minor"/>
      </rPr>
      <t>(Denis &amp; Schiffermüller, 1775)</t>
    </r>
  </si>
  <si>
    <r>
      <t xml:space="preserve">Thera vetustata </t>
    </r>
    <r>
      <rPr>
        <sz val="11"/>
        <color theme="1"/>
        <rFont val="Calibri"/>
        <family val="2"/>
        <scheme val="minor"/>
      </rPr>
      <t>(Denis &amp; Schiffermüller, 1775)</t>
    </r>
  </si>
  <si>
    <r>
      <t xml:space="preserve">Theria primaria </t>
    </r>
    <r>
      <rPr>
        <sz val="11"/>
        <color theme="1"/>
        <rFont val="Calibri"/>
        <family val="2"/>
        <scheme val="minor"/>
      </rPr>
      <t>(Haworth, 1809)</t>
    </r>
  </si>
  <si>
    <r>
      <t xml:space="preserve">Theria rupicapraria </t>
    </r>
    <r>
      <rPr>
        <sz val="11"/>
        <color theme="1"/>
        <rFont val="Calibri"/>
        <family val="2"/>
        <scheme val="minor"/>
      </rPr>
      <t>(Denis &amp; Schiffermüller, 1775)</t>
    </r>
  </si>
  <si>
    <r>
      <t xml:space="preserve">Thisanotia chrysonuchella </t>
    </r>
    <r>
      <rPr>
        <sz val="11"/>
        <color theme="1"/>
        <rFont val="Calibri"/>
        <family val="2"/>
        <scheme val="minor"/>
      </rPr>
      <t>(Scopoli, 1763)</t>
    </r>
  </si>
  <si>
    <r>
      <t xml:space="preserve">Tholera cespitis </t>
    </r>
    <r>
      <rPr>
        <sz val="11"/>
        <color theme="1"/>
        <rFont val="Calibri"/>
        <family val="2"/>
        <scheme val="minor"/>
      </rPr>
      <t>(Denis &amp; Schiffermüller, 1775)</t>
    </r>
  </si>
  <si>
    <r>
      <t xml:space="preserve">Tholera decimalis </t>
    </r>
    <r>
      <rPr>
        <sz val="11"/>
        <color theme="1"/>
        <rFont val="Calibri"/>
        <family val="2"/>
        <scheme val="minor"/>
      </rPr>
      <t>(Poda, 1761)</t>
    </r>
  </si>
  <si>
    <r>
      <t xml:space="preserve">Thumatha senex </t>
    </r>
    <r>
      <rPr>
        <sz val="11"/>
        <color theme="1"/>
        <rFont val="Calibri"/>
        <family val="2"/>
        <scheme val="minor"/>
      </rPr>
      <t>(Hübner, 1808)</t>
    </r>
  </si>
  <si>
    <r>
      <t xml:space="preserve">Thyatira batis </t>
    </r>
    <r>
      <rPr>
        <sz val="11"/>
        <color theme="1"/>
        <rFont val="Calibri"/>
        <family val="2"/>
        <scheme val="minor"/>
      </rPr>
      <t>(Linnaeus, 1758)</t>
    </r>
  </si>
  <si>
    <r>
      <t xml:space="preserve">Thyris fenestrella </t>
    </r>
    <r>
      <rPr>
        <sz val="11"/>
        <color theme="1"/>
        <rFont val="Calibri"/>
        <family val="2"/>
        <scheme val="minor"/>
      </rPr>
      <t>(Scopoli, 1763)</t>
    </r>
  </si>
  <si>
    <r>
      <t xml:space="preserve">Tiliacea aurago </t>
    </r>
    <r>
      <rPr>
        <sz val="11"/>
        <color theme="1"/>
        <rFont val="Calibri"/>
        <family val="2"/>
        <scheme val="minor"/>
      </rPr>
      <t>(Denis &amp; Schiffermüller, 1775)</t>
    </r>
  </si>
  <si>
    <r>
      <t xml:space="preserve">Tiliacea citrago </t>
    </r>
    <r>
      <rPr>
        <sz val="11"/>
        <color theme="1"/>
        <rFont val="Calibri"/>
        <family val="2"/>
        <scheme val="minor"/>
      </rPr>
      <t>(Linnaeus, 1758)</t>
    </r>
  </si>
  <si>
    <r>
      <t xml:space="preserve">Timandra comae </t>
    </r>
    <r>
      <rPr>
        <sz val="11"/>
        <color theme="1"/>
        <rFont val="Calibri"/>
        <family val="2"/>
        <scheme val="minor"/>
      </rPr>
      <t>Schmidt, 1931</t>
    </r>
  </si>
  <si>
    <r>
      <t xml:space="preserve">Trachea atriplicis </t>
    </r>
    <r>
      <rPr>
        <sz val="11"/>
        <color theme="1"/>
        <rFont val="Calibri"/>
        <family val="2"/>
        <scheme val="minor"/>
      </rPr>
      <t>(Linnaeus, 1758)</t>
    </r>
  </si>
  <si>
    <r>
      <t xml:space="preserve">Trichiura crataegi </t>
    </r>
    <r>
      <rPr>
        <sz val="11"/>
        <color theme="1"/>
        <rFont val="Calibri"/>
        <family val="2"/>
        <scheme val="minor"/>
      </rPr>
      <t>(Linnaeus, 1758)</t>
    </r>
  </si>
  <si>
    <r>
      <t xml:space="preserve">Trichoplusia ni </t>
    </r>
    <r>
      <rPr>
        <sz val="11"/>
        <color theme="1"/>
        <rFont val="Calibri"/>
        <family val="2"/>
        <scheme val="minor"/>
      </rPr>
      <t>(Hübner, 1803)</t>
    </r>
  </si>
  <si>
    <r>
      <t xml:space="preserve">Trichopteryx carpinata </t>
    </r>
    <r>
      <rPr>
        <sz val="11"/>
        <color theme="1"/>
        <rFont val="Calibri"/>
        <family val="2"/>
        <scheme val="minor"/>
      </rPr>
      <t>(Borkhausen, 1794)</t>
    </r>
  </si>
  <si>
    <r>
      <t xml:space="preserve">Trichopteryx polycommata </t>
    </r>
    <r>
      <rPr>
        <sz val="11"/>
        <color theme="1"/>
        <rFont val="Calibri"/>
        <family val="2"/>
        <scheme val="minor"/>
      </rPr>
      <t>(Denis &amp; Schiffermüller, 1775)</t>
    </r>
  </si>
  <si>
    <r>
      <t xml:space="preserve">Trigonophora flammea </t>
    </r>
    <r>
      <rPr>
        <sz val="11"/>
        <color theme="1"/>
        <rFont val="Calibri"/>
        <family val="2"/>
        <scheme val="minor"/>
      </rPr>
      <t>(Esper, 1785)</t>
    </r>
  </si>
  <si>
    <r>
      <t xml:space="preserve">Triodia sylvina </t>
    </r>
    <r>
      <rPr>
        <sz val="11"/>
        <color theme="1"/>
        <rFont val="Calibri"/>
        <family val="2"/>
        <scheme val="minor"/>
      </rPr>
      <t>(Linnaeus, 1761)</t>
    </r>
  </si>
  <si>
    <r>
      <t xml:space="preserve">Triphosa dubitata </t>
    </r>
    <r>
      <rPr>
        <sz val="11"/>
        <color theme="1"/>
        <rFont val="Calibri"/>
        <family val="2"/>
        <scheme val="minor"/>
      </rPr>
      <t>(Linnaeus, 1758)</t>
    </r>
  </si>
  <si>
    <r>
      <t>Trisateles emortualis </t>
    </r>
    <r>
      <rPr>
        <sz val="11"/>
        <color theme="1"/>
        <rFont val="Calibri"/>
        <family val="2"/>
        <scheme val="minor"/>
      </rPr>
      <t>(Denis &amp; Schiffermüller, 1775)</t>
    </r>
  </si>
  <si>
    <r>
      <t xml:space="preserve">Tyria jacobaeae </t>
    </r>
    <r>
      <rPr>
        <sz val="11"/>
        <color theme="1"/>
        <rFont val="Calibri"/>
        <family val="2"/>
        <scheme val="minor"/>
      </rPr>
      <t>(Linnaeus, 1758)</t>
    </r>
  </si>
  <si>
    <r>
      <t>Tyta luctuosa </t>
    </r>
    <r>
      <rPr>
        <sz val="11"/>
        <color theme="1"/>
        <rFont val="Calibri"/>
        <family val="2"/>
        <scheme val="minor"/>
      </rPr>
      <t>(Denis &amp; Schiffermüller, 1775)</t>
    </r>
  </si>
  <si>
    <r>
      <t xml:space="preserve">Udea ferrugalis </t>
    </r>
    <r>
      <rPr>
        <sz val="11"/>
        <color theme="1"/>
        <rFont val="Calibri"/>
        <family val="2"/>
        <scheme val="minor"/>
      </rPr>
      <t>(Hübner, 1796)</t>
    </r>
  </si>
  <si>
    <r>
      <t xml:space="preserve">Udea fulvalis </t>
    </r>
    <r>
      <rPr>
        <sz val="11"/>
        <color theme="1"/>
        <rFont val="Calibri"/>
        <family val="2"/>
        <scheme val="minor"/>
      </rPr>
      <t>(Hübner, 1809)</t>
    </r>
  </si>
  <si>
    <r>
      <t xml:space="preserve">Udea institalis </t>
    </r>
    <r>
      <rPr>
        <sz val="11"/>
        <color theme="1"/>
        <rFont val="Calibri"/>
        <family val="2"/>
        <scheme val="minor"/>
      </rPr>
      <t>(Hübner, 1819)</t>
    </r>
  </si>
  <si>
    <r>
      <t xml:space="preserve">Udea olivalis </t>
    </r>
    <r>
      <rPr>
        <sz val="11"/>
        <color theme="1"/>
        <rFont val="Calibri"/>
        <family val="2"/>
        <scheme val="minor"/>
      </rPr>
      <t>(Denis &amp; Schiffermüller, 1775)</t>
    </r>
  </si>
  <si>
    <r>
      <t xml:space="preserve">Udea prunalis </t>
    </r>
    <r>
      <rPr>
        <sz val="11"/>
        <color theme="1"/>
        <rFont val="Calibri"/>
        <family val="2"/>
        <scheme val="minor"/>
      </rPr>
      <t>(Denis &amp; Schiffermüller, 1775)</t>
    </r>
  </si>
  <si>
    <r>
      <t>Uncinus obductellus </t>
    </r>
    <r>
      <rPr>
        <sz val="11"/>
        <color theme="1"/>
        <rFont val="Calibri"/>
        <family val="2"/>
        <scheme val="minor"/>
      </rPr>
      <t>(Zeller, 1839)</t>
    </r>
  </si>
  <si>
    <r>
      <t>Uresiphita gilvata </t>
    </r>
    <r>
      <rPr>
        <sz val="11"/>
        <color theme="1"/>
        <rFont val="Calibri"/>
        <family val="2"/>
        <scheme val="minor"/>
      </rPr>
      <t>(Fabricius, 1794)</t>
    </r>
  </si>
  <si>
    <r>
      <t xml:space="preserve">Utetheisa pulchella </t>
    </r>
    <r>
      <rPr>
        <sz val="11"/>
        <color theme="1"/>
        <rFont val="Calibri"/>
        <family val="2"/>
        <scheme val="minor"/>
      </rPr>
      <t>(Linnaeus, 1758)</t>
    </r>
  </si>
  <si>
    <r>
      <t xml:space="preserve">Violaphotia molothina </t>
    </r>
    <r>
      <rPr>
        <sz val="11"/>
        <color theme="1"/>
        <rFont val="Calibri"/>
        <family val="2"/>
        <scheme val="minor"/>
      </rPr>
      <t>(Esper, 1789)</t>
    </r>
  </si>
  <si>
    <r>
      <t xml:space="preserve">Watsonalla binaria </t>
    </r>
    <r>
      <rPr>
        <sz val="11"/>
        <color theme="1"/>
        <rFont val="Calibri"/>
        <family val="2"/>
        <scheme val="minor"/>
      </rPr>
      <t>(Hufnagel, 1767)</t>
    </r>
  </si>
  <si>
    <r>
      <t xml:space="preserve">Watsonalla cultraria </t>
    </r>
    <r>
      <rPr>
        <sz val="11"/>
        <color theme="1"/>
        <rFont val="Calibri"/>
        <family val="2"/>
        <scheme val="minor"/>
      </rPr>
      <t>(Fabricius, 1775)</t>
    </r>
  </si>
  <si>
    <r>
      <t xml:space="preserve">Eilema sororcula </t>
    </r>
    <r>
      <rPr>
        <sz val="11"/>
        <color theme="1"/>
        <rFont val="Calibri"/>
        <family val="2"/>
        <scheme val="minor"/>
      </rPr>
      <t>(Hufnagel, 1766)</t>
    </r>
  </si>
  <si>
    <r>
      <t xml:space="preserve">Xanthia togata </t>
    </r>
    <r>
      <rPr>
        <sz val="11"/>
        <color theme="1"/>
        <rFont val="Calibri"/>
        <family val="2"/>
        <scheme val="minor"/>
      </rPr>
      <t>(Esper, 1788)</t>
    </r>
  </si>
  <si>
    <r>
      <t xml:space="preserve">Xanthorhoe biriviata </t>
    </r>
    <r>
      <rPr>
        <sz val="11"/>
        <color theme="1"/>
        <rFont val="Calibri"/>
        <family val="2"/>
        <scheme val="minor"/>
      </rPr>
      <t>(Borkhausen, 1794)</t>
    </r>
  </si>
  <si>
    <r>
      <t xml:space="preserve">Xanthorhoe designata </t>
    </r>
    <r>
      <rPr>
        <sz val="11"/>
        <color theme="1"/>
        <rFont val="Calibri"/>
        <family val="2"/>
        <scheme val="minor"/>
      </rPr>
      <t>(Hufnagel, 1767)</t>
    </r>
  </si>
  <si>
    <r>
      <t xml:space="preserve">Xanthorhoe ferrugata </t>
    </r>
    <r>
      <rPr>
        <sz val="11"/>
        <color theme="1"/>
        <rFont val="Calibri"/>
        <family val="2"/>
        <scheme val="minor"/>
      </rPr>
      <t>(Clerck, 1759)</t>
    </r>
  </si>
  <si>
    <r>
      <t xml:space="preserve">Xanthorhoe fluctuata </t>
    </r>
    <r>
      <rPr>
        <sz val="11"/>
        <color theme="1"/>
        <rFont val="Calibri"/>
        <family val="2"/>
        <scheme val="minor"/>
      </rPr>
      <t>(Linnaeus, 1758)</t>
    </r>
  </si>
  <si>
    <r>
      <t xml:space="preserve">Xanthorhoe montanata </t>
    </r>
    <r>
      <rPr>
        <sz val="11"/>
        <color theme="1"/>
        <rFont val="Calibri"/>
        <family val="2"/>
        <scheme val="minor"/>
      </rPr>
      <t>(Denis &amp; Schiffermüller, 1775)</t>
    </r>
  </si>
  <si>
    <r>
      <t xml:space="preserve">Xanthorhoe quadrifasiata </t>
    </r>
    <r>
      <rPr>
        <sz val="11"/>
        <color theme="1"/>
        <rFont val="Calibri"/>
        <family val="2"/>
        <scheme val="minor"/>
      </rPr>
      <t>(Clerck, 1759)</t>
    </r>
  </si>
  <si>
    <r>
      <t xml:space="preserve">Xanthorhoe spadicearia </t>
    </r>
    <r>
      <rPr>
        <sz val="11"/>
        <color theme="1"/>
        <rFont val="Calibri"/>
        <family val="2"/>
        <scheme val="minor"/>
      </rPr>
      <t>(Denis &amp; Schiffermüller, 1775)</t>
    </r>
  </si>
  <si>
    <r>
      <t xml:space="preserve">Xestia agathina </t>
    </r>
    <r>
      <rPr>
        <sz val="11"/>
        <color theme="1"/>
        <rFont val="Calibri"/>
        <family val="2"/>
        <scheme val="minor"/>
      </rPr>
      <t>(Duponchel, 1827)</t>
    </r>
  </si>
  <si>
    <r>
      <t xml:space="preserve">Xestia baja </t>
    </r>
    <r>
      <rPr>
        <sz val="11"/>
        <color theme="1"/>
        <rFont val="Calibri"/>
        <family val="2"/>
        <scheme val="minor"/>
      </rPr>
      <t>(Denis &amp; Schiffermüller, 1775)</t>
    </r>
  </si>
  <si>
    <r>
      <t xml:space="preserve">Xestia castanea </t>
    </r>
    <r>
      <rPr>
        <sz val="11"/>
        <color theme="1"/>
        <rFont val="Calibri"/>
        <family val="2"/>
        <scheme val="minor"/>
      </rPr>
      <t>(Esper, 1798)</t>
    </r>
  </si>
  <si>
    <r>
      <t xml:space="preserve">Xestia c-nigrum </t>
    </r>
    <r>
      <rPr>
        <sz val="11"/>
        <color theme="1"/>
        <rFont val="Calibri"/>
        <family val="2"/>
        <scheme val="minor"/>
      </rPr>
      <t>(Linnaeus, 1758)</t>
    </r>
  </si>
  <si>
    <r>
      <t xml:space="preserve">Xestia ditrapezium </t>
    </r>
    <r>
      <rPr>
        <sz val="11"/>
        <color theme="1"/>
        <rFont val="Calibri"/>
        <family val="2"/>
        <scheme val="minor"/>
      </rPr>
      <t>(Denis &amp; Schiffermüller, 1775)</t>
    </r>
  </si>
  <si>
    <r>
      <t xml:space="preserve">Xestia sexstrigata </t>
    </r>
    <r>
      <rPr>
        <sz val="11"/>
        <color theme="1"/>
        <rFont val="Calibri"/>
        <family val="2"/>
        <scheme val="minor"/>
      </rPr>
      <t>(Haworth, 1809)</t>
    </r>
  </si>
  <si>
    <r>
      <t xml:space="preserve">Xestia stigmatica </t>
    </r>
    <r>
      <rPr>
        <sz val="11"/>
        <color theme="1"/>
        <rFont val="Calibri"/>
        <family val="2"/>
        <scheme val="minor"/>
      </rPr>
      <t>(Hübner, 1813)</t>
    </r>
  </si>
  <si>
    <r>
      <t xml:space="preserve">Xestia triangulum </t>
    </r>
    <r>
      <rPr>
        <sz val="11"/>
        <color theme="1"/>
        <rFont val="Calibri"/>
        <family val="2"/>
        <scheme val="minor"/>
      </rPr>
      <t>(Hufnagel, 1766)</t>
    </r>
  </si>
  <si>
    <r>
      <t xml:space="preserve">Xestia xanthographa </t>
    </r>
    <r>
      <rPr>
        <sz val="11"/>
        <color theme="1"/>
        <rFont val="Calibri"/>
        <family val="2"/>
        <scheme val="minor"/>
      </rPr>
      <t>(Denis &amp; Schiffermüller, 1775)</t>
    </r>
  </si>
  <si>
    <r>
      <t xml:space="preserve">Xylena exsoleta </t>
    </r>
    <r>
      <rPr>
        <sz val="11"/>
        <color theme="1"/>
        <rFont val="Calibri"/>
        <family val="2"/>
        <scheme val="minor"/>
      </rPr>
      <t>(Linnaeus, 1758)</t>
    </r>
  </si>
  <si>
    <r>
      <t xml:space="preserve">Xylena vetusta </t>
    </r>
    <r>
      <rPr>
        <sz val="11"/>
        <color theme="1"/>
        <rFont val="Calibri"/>
        <family val="2"/>
        <scheme val="minor"/>
      </rPr>
      <t>(Hübner, 1813)</t>
    </r>
  </si>
  <si>
    <r>
      <t xml:space="preserve">Xylocampa areola </t>
    </r>
    <r>
      <rPr>
        <sz val="11"/>
        <color theme="1"/>
        <rFont val="Calibri"/>
        <family val="2"/>
        <scheme val="minor"/>
      </rPr>
      <t>(Esper, 1789)</t>
    </r>
  </si>
  <si>
    <r>
      <t>Zanclognatha lunalis </t>
    </r>
    <r>
      <rPr>
        <sz val="11"/>
        <color theme="1"/>
        <rFont val="Calibri"/>
        <family val="2"/>
        <scheme val="minor"/>
      </rPr>
      <t>(Scopoli, 1763)</t>
    </r>
  </si>
  <si>
    <r>
      <t xml:space="preserve">Zeuzera pyrina </t>
    </r>
    <r>
      <rPr>
        <sz val="11"/>
        <color theme="1"/>
        <rFont val="Calibri"/>
        <family val="2"/>
        <scheme val="minor"/>
      </rPr>
      <t>(Linnaeus, 1761)</t>
    </r>
  </si>
  <si>
    <t>Nombre de communauté écologique niveau 2</t>
  </si>
  <si>
    <t>Nombre de communauté écologique2</t>
  </si>
  <si>
    <t xml:space="preserve">espèce extrêmement fortement sensible au risque climatique </t>
  </si>
  <si>
    <t xml:space="preserve">espèce très fortement sensible au risque climatique </t>
  </si>
  <si>
    <t xml:space="preserve">espèce fortement sensible au risque climatique </t>
  </si>
  <si>
    <t xml:space="preserve">espèce sensible au risque climatique </t>
  </si>
  <si>
    <t xml:space="preserve">espèce peu sensible au risque climatique </t>
  </si>
  <si>
    <t xml:space="preserve">espèce potentiellement sensible au risque climatique </t>
  </si>
  <si>
    <t>préférences écologiques des espèces dans les trois départements cités, selon un travail réalisé par le GRETIA et le CEN pour le compte de la DREAL Normandie en 2019</t>
  </si>
  <si>
    <t>Espèce des prairies mésophiles</t>
  </si>
  <si>
    <t>Espèce migratrice</t>
  </si>
  <si>
    <t>Espèce ubiquiste</t>
  </si>
  <si>
    <t>Espèce des zones humides</t>
  </si>
  <si>
    <t xml:space="preserve">Espèce des landes </t>
  </si>
  <si>
    <t>Espèce des milieux chauds et secs</t>
  </si>
  <si>
    <t>10 communautés écologiques</t>
  </si>
  <si>
    <t>Orthoptères, Rhopalocères et Hétérocères</t>
  </si>
  <si>
    <r>
      <t xml:space="preserve">préférences écologiques des espèces dans les deux dépaprtements cités, selon les référentiels validés par le CSRPN en 2013 et 2014 pour l'Ex-HN pour les </t>
    </r>
    <r>
      <rPr>
        <b/>
        <sz val="11"/>
        <color theme="1"/>
        <rFont val="Calibri"/>
        <family val="2"/>
        <scheme val="minor"/>
      </rPr>
      <t>orthoptères</t>
    </r>
    <r>
      <rPr>
        <sz val="11"/>
        <color theme="1"/>
        <rFont val="Calibri"/>
        <family val="2"/>
        <scheme val="minor"/>
      </rPr>
      <t xml:space="preserve"> et le </t>
    </r>
    <r>
      <rPr>
        <b/>
        <sz val="11"/>
        <color theme="1"/>
        <rFont val="Calibri"/>
        <family val="2"/>
        <scheme val="minor"/>
      </rPr>
      <t>rhopalocères</t>
    </r>
    <r>
      <rPr>
        <sz val="11"/>
        <color theme="1"/>
        <rFont val="Calibri"/>
        <family val="2"/>
        <scheme val="minor"/>
      </rPr>
      <t>. Dire d'expert (E.macé) pour les hétérocères, dans l'attente d'un travail plus approfondi sur le sujet</t>
    </r>
  </si>
  <si>
    <t>définies pour trois groupes taxonomiques :</t>
  </si>
  <si>
    <t xml:space="preserve">7 communautés écologiques </t>
  </si>
  <si>
    <t xml:space="preserve">trois catégories fusionnées pour </t>
  </si>
  <si>
    <t>les milieux chauds et secs</t>
  </si>
  <si>
    <t>deux catégories fusionnées pour les boisements</t>
  </si>
  <si>
    <t>synthèse des préférences écologiques précédentes en réduisant le nombre de communautés à sept</t>
  </si>
  <si>
    <t>champs "Patrimonialité"</t>
  </si>
  <si>
    <t>champs "LISTE ROUGE NORMANDE "</t>
  </si>
  <si>
    <r>
      <rPr>
        <b/>
        <sz val="11"/>
        <color theme="1"/>
        <rFont val="Calibri"/>
        <family val="2"/>
        <scheme val="minor"/>
      </rPr>
      <t>Listes Rouges Normandes</t>
    </r>
    <r>
      <rPr>
        <sz val="11"/>
        <color theme="1"/>
        <rFont val="Calibri"/>
        <family val="2"/>
        <scheme val="minor"/>
      </rPr>
      <t xml:space="preserve"> publiées en 2021 et 2022, validées en CSRPN et disponibles sur le site de l'ANBDD</t>
    </r>
  </si>
  <si>
    <t>\\192.168.0.254\espace_scientifique\Référentiel scientifique\REFERENTIELS NATURALISTES\Faune</t>
  </si>
  <si>
    <t>Une note interne réalisée en 2016 pour l'ex CEN HN détaille l'approche "patrimonialité" retenue à l'époque:</t>
  </si>
  <si>
    <t>fichier word "notion de patrimonialité"</t>
  </si>
  <si>
    <t xml:space="preserve">champs informel créé en 2016 en interne à l'ex CEN Haute-Normandie (groupe de travail Adrien SIMON, Emmanuel Macé et Matthieu Lorthiois) pour les besoins d'un partenaire réclamant une analyse sur le sujet. Liste en attente d'un travail plus poussé et d'une publication officielle sur le sujet. </t>
  </si>
  <si>
    <t>Ce second niveau permet une approche simplifiée des communautés écologiques, réclamée par certains partenaires</t>
  </si>
  <si>
    <t>les statuts des départements de l'ex HN ont fait l'objet de validation en CSRPN en 2013 ou 2014 selon les groupes taxonomiques concernés, à l'exception des Hétérocères*</t>
  </si>
  <si>
    <t>SIMON A., CHEREAU L., 2022. Liste rouge des rhopalocères et des zygènes de Normandie. Évaluation des menaces selon la méthodologie de l'UICN. CEN Normandie &amp; GRETIA. 16 pages.</t>
  </si>
  <si>
    <t>Rhopalocères et zygènes</t>
  </si>
  <si>
    <t>GROUPE</t>
  </si>
  <si>
    <t>Référence bibliographique</t>
  </si>
  <si>
    <t>BARRIOZ M. &amp; LEREST M., 2022. Liste rouge des reptiles de Normandie. Évaluation des menaces selon la méthodologie de l'UICN. OBHeN/ URCPIE de Normandie. 12 pages.</t>
  </si>
  <si>
    <t>BARRIOZ M., 2022. Liste rouge des amphibiens de Normandie. Évaluation des menaces selon la méthodologie de l’UICN. OBHeN/ URCPIE de Normandie. 12 pages.</t>
  </si>
  <si>
    <t>Reptiles</t>
  </si>
  <si>
    <t>Amphibiens</t>
  </si>
  <si>
    <t>SIMON A., CHEREAU L., 2022. Liste rouge des orthoptères de Normandie. Évaluation des menaces selon la méthodologie de l’UICN. CEN Normandie et GRETIA. 16 pages.</t>
  </si>
  <si>
    <t>Groupe Mammalogique Normand, 2022. Liste rouge des mammifères de Normandie. Évaluation des menaces selon la méthodologie de l’UICN. Groupe Mammalogique Normand (GMN). 16 pages.</t>
  </si>
  <si>
    <t>Mammifères</t>
  </si>
  <si>
    <t>RACINE A., SIMON A., 2022. Liste rouge des odonates de Normandie. Évaluation des menaces selon la méthodologie de l’UICN. GRETIA et CEN Normandie. 14 pages.</t>
  </si>
  <si>
    <t>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</si>
</sst>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1"/>
      <color theme="1"/>
      <name val="Calibri"/>
      <family val="2"/>
      <scheme val="minor"/>
    </font>
    <font>
      <b/>
      <sz val="11"/>
      <color theme="1"/>
      <name val="Calibri"/>
      <family val="2"/>
      <scheme val="minor"/>
    </font>
    <font>
      <b/>
      <sz val="11"/>
      <color theme="0"/>
      <name val="Calibri"/>
      <family val="2"/>
      <scheme val="minor"/>
    </font>
    <font>
      <sz val="11"/>
      <color rgb="FFFF0000"/>
      <name val="Calibri"/>
      <family val="2"/>
      <scheme val="minor"/>
    </font>
    <font>
      <b/>
      <sz val="11"/>
      <color theme="1"/>
      <name val="Arial"/>
      <family val="2"/>
    </font>
    <font>
      <b/>
      <sz val="10"/>
      <color theme="1"/>
      <name val="Arial"/>
      <family val="2"/>
    </font>
    <font>
      <b/>
      <sz val="11"/>
      <color indexed="8"/>
      <name val="Arial"/>
      <family val="2"/>
    </font>
    <font>
      <b/>
      <sz val="11"/>
      <color rgb="FFFF0000"/>
      <name val="Arial"/>
      <family val="2"/>
    </font>
    <font>
      <sz val="10"/>
      <name val="Calibri"/>
      <family val="2"/>
    </font>
    <font>
      <sz val="11"/>
      <name val="Calibri"/>
      <family val="2"/>
      <scheme val="minor"/>
    </font>
    <font>
      <sz val="11"/>
      <color theme="1"/>
      <name val="Calibri"/>
      <family val="2"/>
    </font>
    <font>
      <i/>
      <sz val="11"/>
      <color theme="1"/>
      <name val="Calibri"/>
      <family val="2"/>
      <scheme val="minor"/>
    </font>
    <font>
      <i/>
      <sz val="11"/>
      <color theme="1"/>
      <name val="Calibri"/>
      <family val="2"/>
    </font>
    <font>
      <b/>
      <sz val="11"/>
      <color theme="1"/>
      <name val="Calibri"/>
      <family val="2"/>
    </font>
    <font>
      <i/>
      <sz val="10"/>
      <name val="Arial"/>
      <family val="2"/>
    </font>
    <font>
      <u/>
      <sz val="11"/>
      <color theme="10"/>
      <name val="Calibri"/>
      <family val="2"/>
      <scheme val="minor"/>
    </font>
    <font>
      <i/>
      <sz val="11"/>
      <color rgb="FF000000"/>
      <name val="Calibri"/>
      <family val="2"/>
    </font>
    <font>
      <b/>
      <sz val="11"/>
      <color rgb="FF000000"/>
      <name val="Calibri"/>
      <family val="2"/>
    </font>
    <font>
      <sz val="11"/>
      <color rgb="FF000000"/>
      <name val="Calibri"/>
      <family val="2"/>
    </font>
    <font>
      <sz val="10"/>
      <name val="Arial"/>
      <family val="2"/>
    </font>
    <font>
      <i/>
      <sz val="11"/>
      <name val="Calibri"/>
      <family val="2"/>
      <scheme val="minor"/>
    </font>
    <font>
      <sz val="11"/>
      <color theme="4"/>
      <name val="Calibri"/>
      <family val="2"/>
      <scheme val="minor"/>
    </font>
  </fonts>
  <fills count="26">
    <fill>
      <patternFill patternType="none"/>
    </fill>
    <fill>
      <patternFill patternType="gray125"/>
    </fill>
    <fill>
      <patternFill patternType="solid">
        <fgColor rgb="FFC3D69B"/>
        <bgColor indexed="64"/>
      </patternFill>
    </fill>
    <fill>
      <patternFill patternType="solid">
        <fgColor rgb="FFFC9800"/>
        <bgColor indexed="64"/>
      </patternFill>
    </fill>
    <fill>
      <patternFill patternType="solid">
        <fgColor rgb="FF8EB4E3"/>
        <bgColor indexed="64"/>
      </patternFill>
    </fill>
    <fill>
      <patternFill patternType="solid">
        <fgColor rgb="FFD9D9D9"/>
        <bgColor indexed="64"/>
      </patternFill>
    </fill>
    <fill>
      <patternFill patternType="solid">
        <fgColor rgb="FFFFD966"/>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rgb="FF78B74A"/>
        <bgColor indexed="64"/>
      </patternFill>
    </fill>
    <fill>
      <patternFill patternType="solid">
        <fgColor rgb="FFFBF2CA"/>
        <bgColor indexed="64"/>
      </patternFill>
    </fill>
    <fill>
      <patternFill patternType="solid">
        <fgColor rgb="FFFFED00"/>
        <bgColor indexed="64"/>
      </patternFill>
    </fill>
    <fill>
      <patternFill patternType="solid">
        <fgColor rgb="FFD3D4D5"/>
        <bgColor indexed="64"/>
      </patternFill>
    </fill>
    <fill>
      <patternFill patternType="solid">
        <fgColor rgb="FFD3001B"/>
        <bgColor indexed="64"/>
      </patternFill>
    </fill>
    <fill>
      <patternFill patternType="solid">
        <fgColor rgb="FF5A1A63"/>
        <bgColor indexed="64"/>
      </patternFill>
    </fill>
    <fill>
      <patternFill patternType="solid">
        <fgColor rgb="FFFBBF00"/>
        <bgColor indexed="64"/>
      </patternFill>
    </fill>
    <fill>
      <patternFill patternType="solid">
        <fgColor theme="0" tint="-0.14999847407452621"/>
        <bgColor indexed="64"/>
      </patternFill>
    </fill>
    <fill>
      <patternFill patternType="solid">
        <fgColor theme="7" tint="-0.249977111117893"/>
        <bgColor indexed="64"/>
      </patternFill>
    </fill>
    <fill>
      <patternFill patternType="solid">
        <fgColor rgb="FFDD9E21"/>
        <bgColor indexed="64"/>
      </patternFill>
    </fill>
    <fill>
      <patternFill patternType="solid">
        <fgColor theme="4" tint="0.79998168889431442"/>
        <bgColor rgb="FFE2EFD9"/>
      </patternFill>
    </fill>
    <fill>
      <patternFill patternType="solid">
        <fgColor rgb="FFFF99CC"/>
        <bgColor rgb="FFE2EFD9"/>
      </patternFill>
    </fill>
    <fill>
      <patternFill patternType="solid">
        <fgColor rgb="FFFF99CC"/>
        <bgColor indexed="64"/>
      </patternFill>
    </fill>
    <fill>
      <patternFill patternType="solid">
        <fgColor rgb="FFFCE4D6"/>
        <bgColor rgb="FF000000"/>
      </patternFill>
    </fill>
  </fills>
  <borders count="13">
    <border>
      <left/>
      <right/>
      <top/>
      <bottom/>
      <diagonal/>
    </border>
    <border>
      <left style="thick">
        <color rgb="FFFF0000"/>
      </left>
      <right style="thick">
        <color rgb="FFFF0000"/>
      </right>
      <top/>
      <bottom/>
      <diagonal/>
    </border>
    <border>
      <left/>
      <right style="thin">
        <color indexed="64"/>
      </right>
      <top style="thin">
        <color indexed="64"/>
      </top>
      <bottom style="thin">
        <color indexed="64"/>
      </bottom>
      <diagonal/>
    </border>
    <border>
      <left/>
      <right/>
      <top/>
      <bottom style="double">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style="hair">
        <color indexed="64"/>
      </top>
      <bottom style="hair">
        <color indexed="64"/>
      </bottom>
      <diagonal/>
    </border>
    <border>
      <left style="medium">
        <color rgb="FFFF0000"/>
      </left>
      <right style="medium">
        <color rgb="FFFF0000"/>
      </right>
      <top style="medium">
        <color indexed="64"/>
      </top>
      <bottom/>
      <diagonal/>
    </border>
    <border>
      <left style="medium">
        <color rgb="FFFF0000"/>
      </left>
      <right style="medium">
        <color rgb="FFFF0000"/>
      </right>
      <top/>
      <bottom/>
      <diagonal/>
    </border>
    <border>
      <left/>
      <right style="thick">
        <color rgb="FFFF0000"/>
      </right>
      <top/>
      <bottom/>
      <diagonal/>
    </border>
    <border>
      <left style="thick">
        <color rgb="FFFF0000"/>
      </left>
      <right/>
      <top/>
      <bottom/>
      <diagonal/>
    </border>
    <border>
      <left style="thick">
        <color rgb="FFFF0000"/>
      </left>
      <right style="thick">
        <color rgb="FFFF0000"/>
      </right>
      <top/>
      <bottom style="thick">
        <color rgb="FFFF0000"/>
      </bottom>
      <diagonal/>
    </border>
    <border>
      <left/>
      <right style="medium">
        <color rgb="FFFF0000"/>
      </right>
      <top/>
      <bottom/>
      <diagonal/>
    </border>
    <border>
      <left style="medium">
        <color rgb="FFFF0000"/>
      </left>
      <right style="medium">
        <color rgb="FFFF0000"/>
      </right>
      <top style="medium">
        <color rgb="FFFF0000"/>
      </top>
      <bottom style="medium">
        <color rgb="FFFF0000"/>
      </bottom>
      <diagonal/>
    </border>
  </borders>
  <cellStyleXfs count="2">
    <xf numFmtId="0" fontId="0" fillId="0" borderId="0"/>
    <xf numFmtId="0" fontId="15" fillId="0" borderId="0" applyNumberFormat="0" applyFill="0" applyBorder="0" applyAlignment="0" applyProtection="0"/>
  </cellStyleXfs>
  <cellXfs count="108">
    <xf numFmtId="0" fontId="0" fillId="0" borderId="0" xfId="0"/>
    <xf numFmtId="0" fontId="0" fillId="0" borderId="0" xfId="0" applyAlignment="1">
      <alignment horizontal="center"/>
    </xf>
    <xf numFmtId="0" fontId="1" fillId="0" borderId="1" xfId="0" applyFont="1" applyBorder="1" applyAlignment="1">
      <alignment horizontal="center"/>
    </xf>
    <xf numFmtId="0" fontId="1" fillId="0" borderId="0" xfId="0" applyFont="1" applyFill="1" applyBorder="1" applyAlignment="1">
      <alignment horizontal="center"/>
    </xf>
    <xf numFmtId="0" fontId="0" fillId="7" borderId="0" xfId="0" applyFill="1"/>
    <xf numFmtId="0" fontId="0" fillId="9" borderId="0" xfId="0" applyFill="1"/>
    <xf numFmtId="0" fontId="0" fillId="10" borderId="0" xfId="0" applyFill="1"/>
    <xf numFmtId="0" fontId="1" fillId="11" borderId="0" xfId="0" applyFont="1" applyFill="1"/>
    <xf numFmtId="0" fontId="1" fillId="0" borderId="0" xfId="0" applyFont="1" applyFill="1"/>
    <xf numFmtId="0" fontId="0" fillId="0" borderId="0" xfId="0" applyFill="1"/>
    <xf numFmtId="0" fontId="0" fillId="0" borderId="0" xfId="0" applyNumberFormat="1"/>
    <xf numFmtId="0" fontId="0" fillId="0" borderId="0" xfId="0" pivotButton="1"/>
    <xf numFmtId="0" fontId="0" fillId="0" borderId="0" xfId="0" applyAlignment="1">
      <alignment horizontal="left"/>
    </xf>
    <xf numFmtId="0" fontId="0" fillId="0" borderId="2" xfId="0" applyBorder="1" applyAlignment="1">
      <alignment horizontal="left"/>
    </xf>
    <xf numFmtId="0" fontId="0" fillId="0" borderId="0" xfId="0" applyAlignment="1">
      <alignment horizontal="center" vertical="center"/>
    </xf>
    <xf numFmtId="0" fontId="4" fillId="0" borderId="0" xfId="0" applyFont="1" applyBorder="1" applyAlignment="1">
      <alignment horizontal="center"/>
    </xf>
    <xf numFmtId="0" fontId="6" fillId="0" borderId="0" xfId="0" applyFont="1" applyAlignment="1">
      <alignment horizontal="center" vertical="center"/>
    </xf>
    <xf numFmtId="0" fontId="5" fillId="0" borderId="0" xfId="0" applyFont="1" applyBorder="1" applyAlignment="1"/>
    <xf numFmtId="0" fontId="5" fillId="0" borderId="3" xfId="0" applyFont="1" applyBorder="1" applyAlignment="1"/>
    <xf numFmtId="0" fontId="4" fillId="9" borderId="0" xfId="0" applyFont="1" applyFill="1" applyBorder="1" applyAlignment="1">
      <alignment horizontal="center"/>
    </xf>
    <xf numFmtId="0" fontId="4" fillId="7" borderId="0" xfId="0" applyFont="1" applyFill="1" applyBorder="1" applyAlignment="1">
      <alignment horizontal="center"/>
    </xf>
    <xf numFmtId="0" fontId="4" fillId="10" borderId="0" xfId="0" applyFont="1" applyFill="1" applyBorder="1" applyAlignment="1">
      <alignment horizontal="center"/>
    </xf>
    <xf numFmtId="164" fontId="0" fillId="0" borderId="0" xfId="0" applyNumberFormat="1"/>
    <xf numFmtId="0" fontId="1" fillId="0" borderId="0" xfId="0" applyFont="1"/>
    <xf numFmtId="0" fontId="1" fillId="0" borderId="0" xfId="0" applyFont="1" applyAlignment="1">
      <alignment horizontal="right"/>
    </xf>
    <xf numFmtId="0" fontId="2" fillId="17" borderId="0" xfId="0" applyFont="1" applyFill="1"/>
    <xf numFmtId="0" fontId="1" fillId="16" borderId="0" xfId="0" applyFont="1" applyFill="1"/>
    <xf numFmtId="0" fontId="1" fillId="18" borderId="0" xfId="0" applyFont="1" applyFill="1"/>
    <xf numFmtId="0" fontId="1" fillId="14" borderId="0" xfId="0" applyFont="1" applyFill="1"/>
    <xf numFmtId="0" fontId="1" fillId="13" borderId="0" xfId="0" applyFont="1" applyFill="1"/>
    <xf numFmtId="0" fontId="1" fillId="12" borderId="0" xfId="0" applyFont="1" applyFill="1"/>
    <xf numFmtId="0" fontId="1" fillId="15" borderId="0" xfId="0" applyFont="1" applyFill="1"/>
    <xf numFmtId="0" fontId="1" fillId="0" borderId="0" xfId="0" applyFont="1" applyAlignment="1">
      <alignment horizontal="center" vertical="center"/>
    </xf>
    <xf numFmtId="0" fontId="1" fillId="0" borderId="0" xfId="0" applyFont="1" applyAlignment="1">
      <alignment horizontal="left" vertical="center"/>
    </xf>
    <xf numFmtId="0" fontId="3" fillId="0" borderId="0" xfId="0" quotePrefix="1" applyFont="1"/>
    <xf numFmtId="0" fontId="7" fillId="0" borderId="3" xfId="0" applyFont="1" applyBorder="1" applyAlignment="1">
      <alignment horizontal="center" vertical="center"/>
    </xf>
    <xf numFmtId="0" fontId="7" fillId="0" borderId="3" xfId="0" applyFont="1" applyBorder="1" applyAlignment="1">
      <alignment horizontal="center"/>
    </xf>
    <xf numFmtId="0" fontId="0" fillId="0" borderId="0" xfId="0" applyFill="1" applyBorder="1"/>
    <xf numFmtId="0" fontId="1" fillId="0" borderId="0" xfId="0" applyFont="1" applyBorder="1" applyAlignment="1">
      <alignment horizontal="center"/>
    </xf>
    <xf numFmtId="0" fontId="0" fillId="19" borderId="0" xfId="0" applyFont="1" applyFill="1" applyBorder="1"/>
    <xf numFmtId="0" fontId="0" fillId="0" borderId="0" xfId="0" applyFont="1" applyBorder="1"/>
    <xf numFmtId="0" fontId="0" fillId="0" borderId="0" xfId="0" applyBorder="1" applyAlignment="1">
      <alignment horizontal="center"/>
    </xf>
    <xf numFmtId="0" fontId="0" fillId="8" borderId="0" xfId="0" applyFont="1" applyFill="1" applyBorder="1"/>
    <xf numFmtId="0" fontId="0" fillId="0" borderId="0" xfId="0" applyFont="1" applyAlignment="1">
      <alignment horizontal="center"/>
    </xf>
    <xf numFmtId="0" fontId="0" fillId="0" borderId="0" xfId="0" applyFont="1"/>
    <xf numFmtId="0" fontId="8" fillId="3" borderId="0" xfId="0" applyFont="1" applyFill="1" applyBorder="1" applyAlignment="1">
      <alignment vertical="center"/>
    </xf>
    <xf numFmtId="0" fontId="8" fillId="2" borderId="0" xfId="0" applyFont="1" applyFill="1" applyBorder="1" applyAlignment="1">
      <alignment vertical="center"/>
    </xf>
    <xf numFmtId="0" fontId="8" fillId="5" borderId="0" xfId="0" applyFont="1" applyFill="1" applyBorder="1" applyAlignment="1">
      <alignment vertical="center"/>
    </xf>
    <xf numFmtId="0" fontId="0" fillId="20" borderId="0" xfId="0" applyFont="1" applyFill="1" applyBorder="1"/>
    <xf numFmtId="0" fontId="0" fillId="21" borderId="0" xfId="0" applyFont="1" applyFill="1" applyBorder="1"/>
    <xf numFmtId="0" fontId="10" fillId="22" borderId="0" xfId="0" applyFont="1" applyFill="1" applyBorder="1"/>
    <xf numFmtId="0" fontId="10" fillId="0" borderId="0" xfId="0" applyFont="1"/>
    <xf numFmtId="0" fontId="11" fillId="0" borderId="0" xfId="0" applyFont="1"/>
    <xf numFmtId="0" fontId="11" fillId="9" borderId="0" xfId="0" applyFont="1" applyFill="1"/>
    <xf numFmtId="0" fontId="11" fillId="10" borderId="0" xfId="0" applyFont="1" applyFill="1"/>
    <xf numFmtId="0" fontId="11" fillId="7" borderId="0" xfId="0" applyFont="1" applyFill="1"/>
    <xf numFmtId="0" fontId="12" fillId="0" borderId="0" xfId="0" applyFont="1"/>
    <xf numFmtId="0" fontId="1" fillId="7" borderId="0" xfId="0" applyFont="1" applyFill="1" applyAlignment="1">
      <alignment horizontal="center" vertical="center"/>
    </xf>
    <xf numFmtId="0" fontId="1" fillId="10" borderId="0" xfId="0" applyFont="1" applyFill="1" applyAlignment="1">
      <alignment horizontal="center" vertical="center"/>
    </xf>
    <xf numFmtId="0" fontId="1" fillId="9" borderId="0" xfId="0" applyFont="1" applyFill="1" applyAlignment="1">
      <alignment horizontal="center" vertical="center"/>
    </xf>
    <xf numFmtId="0" fontId="13" fillId="22" borderId="0" xfId="0" applyFont="1" applyFill="1" applyBorder="1" applyAlignment="1">
      <alignment horizontal="center" vertical="center"/>
    </xf>
    <xf numFmtId="0" fontId="1" fillId="0" borderId="0" xfId="0" applyFont="1" applyAlignment="1">
      <alignment horizontal="center"/>
    </xf>
    <xf numFmtId="0" fontId="1" fillId="19" borderId="0" xfId="0" applyFont="1" applyFill="1" applyBorder="1" applyAlignment="1">
      <alignment horizontal="center" vertical="center" wrapText="1"/>
    </xf>
    <xf numFmtId="0" fontId="1" fillId="19" borderId="0" xfId="0" applyFont="1" applyFill="1" applyBorder="1" applyAlignment="1">
      <alignment horizontal="center" vertical="center"/>
    </xf>
    <xf numFmtId="0" fontId="1" fillId="8" borderId="0" xfId="0" applyFont="1" applyFill="1" applyBorder="1" applyAlignment="1">
      <alignment vertical="center"/>
    </xf>
    <xf numFmtId="0" fontId="1" fillId="20" borderId="0" xfId="0" applyFont="1" applyFill="1" applyBorder="1" applyAlignment="1">
      <alignment vertical="center"/>
    </xf>
    <xf numFmtId="0" fontId="1" fillId="20" borderId="0" xfId="0" applyFont="1" applyFill="1" applyBorder="1" applyAlignment="1">
      <alignment horizontal="center" vertical="center" wrapText="1"/>
    </xf>
    <xf numFmtId="0" fontId="3" fillId="0" borderId="0" xfId="0" applyFont="1"/>
    <xf numFmtId="0" fontId="9" fillId="0" borderId="0" xfId="0" applyFont="1"/>
    <xf numFmtId="0" fontId="0" fillId="24" borderId="0" xfId="0" applyFill="1"/>
    <xf numFmtId="0" fontId="1" fillId="11" borderId="4" xfId="0" applyFont="1" applyFill="1" applyBorder="1"/>
    <xf numFmtId="0" fontId="1" fillId="11" borderId="4" xfId="0" applyFont="1" applyFill="1" applyBorder="1" applyAlignment="1">
      <alignment horizontal="center"/>
    </xf>
    <xf numFmtId="0" fontId="0" fillId="0" borderId="4" xfId="0" applyBorder="1"/>
    <xf numFmtId="0" fontId="0" fillId="0" borderId="4" xfId="0" applyBorder="1" applyAlignment="1">
      <alignment horizontal="center"/>
    </xf>
    <xf numFmtId="0" fontId="8" fillId="6" borderId="0" xfId="0" applyFont="1" applyFill="1" applyBorder="1" applyAlignment="1">
      <alignment vertical="center"/>
    </xf>
    <xf numFmtId="0" fontId="8" fillId="4" borderId="0" xfId="0" applyFont="1" applyFill="1" applyBorder="1" applyAlignment="1">
      <alignment vertical="center"/>
    </xf>
    <xf numFmtId="0" fontId="15" fillId="0" borderId="0" xfId="1"/>
    <xf numFmtId="0" fontId="1" fillId="0" borderId="6" xfId="0" applyFont="1" applyBorder="1" applyAlignment="1">
      <alignment horizontal="center"/>
    </xf>
    <xf numFmtId="0" fontId="1" fillId="0" borderId="7" xfId="0" applyFont="1" applyBorder="1" applyAlignment="1">
      <alignment horizontal="center"/>
    </xf>
    <xf numFmtId="0" fontId="16" fillId="0" borderId="0" xfId="0" applyFont="1" applyFill="1" applyBorder="1"/>
    <xf numFmtId="0" fontId="10" fillId="25" borderId="0" xfId="0" applyFont="1" applyFill="1" applyBorder="1"/>
    <xf numFmtId="0" fontId="16" fillId="25" borderId="0" xfId="0" applyFont="1" applyFill="1" applyBorder="1"/>
    <xf numFmtId="0" fontId="10" fillId="0" borderId="0" xfId="0" applyFont="1" applyFill="1" applyBorder="1"/>
    <xf numFmtId="0" fontId="17" fillId="0" borderId="0" xfId="0" applyFont="1" applyFill="1" applyBorder="1" applyAlignment="1">
      <alignment horizontal="center"/>
    </xf>
    <xf numFmtId="0" fontId="17" fillId="0" borderId="7" xfId="0" applyFont="1" applyFill="1" applyBorder="1" applyAlignment="1">
      <alignment horizontal="center"/>
    </xf>
    <xf numFmtId="0" fontId="14" fillId="0" borderId="0" xfId="0" applyFont="1" applyFill="1" applyBorder="1" applyAlignment="1" applyProtection="1">
      <alignment vertical="center"/>
    </xf>
    <xf numFmtId="0" fontId="10" fillId="23" borderId="0" xfId="0" applyFont="1" applyFill="1" applyBorder="1"/>
    <xf numFmtId="0" fontId="0" fillId="0" borderId="0" xfId="0" applyAlignment="1">
      <alignment horizontal="right"/>
    </xf>
    <xf numFmtId="0" fontId="0" fillId="0" borderId="8" xfId="0" applyFont="1" applyFill="1" applyBorder="1" applyAlignment="1">
      <alignment horizontal="center"/>
    </xf>
    <xf numFmtId="0" fontId="0" fillId="0" borderId="1" xfId="0" applyBorder="1" applyAlignment="1">
      <alignment horizontal="center"/>
    </xf>
    <xf numFmtId="0" fontId="0" fillId="0" borderId="9" xfId="0" applyBorder="1" applyAlignment="1">
      <alignment horizontal="center"/>
    </xf>
    <xf numFmtId="0" fontId="0" fillId="0" borderId="0" xfId="0" applyBorder="1" applyAlignment="1">
      <alignment horizontal="right"/>
    </xf>
    <xf numFmtId="0" fontId="1" fillId="0" borderId="8" xfId="0" applyFont="1" applyBorder="1" applyAlignment="1">
      <alignment horizontal="center"/>
    </xf>
    <xf numFmtId="0" fontId="1" fillId="0" borderId="9" xfId="0" applyFont="1" applyBorder="1" applyAlignment="1">
      <alignment horizontal="center"/>
    </xf>
    <xf numFmtId="0" fontId="20" fillId="0" borderId="0" xfId="0" applyFont="1"/>
    <xf numFmtId="0" fontId="1" fillId="0" borderId="8" xfId="0" applyFont="1" applyFill="1" applyBorder="1" applyAlignment="1">
      <alignment horizontal="center"/>
    </xf>
    <xf numFmtId="0" fontId="1" fillId="0" borderId="9" xfId="0" applyFont="1" applyFill="1" applyBorder="1" applyAlignment="1">
      <alignment horizontal="center"/>
    </xf>
    <xf numFmtId="0" fontId="11" fillId="0" borderId="5" xfId="0" applyFont="1" applyBorder="1"/>
    <xf numFmtId="0" fontId="0" fillId="0" borderId="0" xfId="0" applyFont="1" applyFill="1" applyBorder="1" applyAlignment="1">
      <alignment horizontal="center"/>
    </xf>
    <xf numFmtId="0" fontId="0" fillId="0" borderId="10" xfId="0" applyBorder="1" applyAlignment="1">
      <alignment horizontal="center"/>
    </xf>
    <xf numFmtId="0" fontId="0" fillId="0" borderId="0" xfId="0" applyFont="1" applyFill="1" applyAlignment="1">
      <alignment horizontal="center"/>
    </xf>
    <xf numFmtId="0" fontId="8" fillId="0" borderId="0" xfId="0" applyFont="1" applyFill="1" applyBorder="1" applyAlignment="1">
      <alignment vertical="center"/>
    </xf>
    <xf numFmtId="0" fontId="0" fillId="0" borderId="0" xfId="0" applyFont="1" applyFill="1"/>
    <xf numFmtId="0" fontId="4" fillId="0" borderId="0" xfId="0" applyFont="1" applyFill="1" applyBorder="1" applyAlignment="1">
      <alignment horizontal="center"/>
    </xf>
    <xf numFmtId="0" fontId="8" fillId="0" borderId="11" xfId="0" applyFont="1" applyFill="1" applyBorder="1" applyAlignment="1">
      <alignment vertical="center"/>
    </xf>
    <xf numFmtId="0" fontId="0" fillId="0" borderId="12" xfId="0" applyBorder="1"/>
    <xf numFmtId="0" fontId="0" fillId="0" borderId="0" xfId="0" applyBorder="1"/>
    <xf numFmtId="0" fontId="21" fillId="0" borderId="0" xfId="0" applyFont="1"/>
  </cellXfs>
  <cellStyles count="2">
    <cellStyle name="Lien hypertexte" xfId="1" builtinId="8"/>
    <cellStyle name="Normal" xfId="0" builtinId="0"/>
  </cellStyles>
  <dxfs count="2358">
    <dxf>
      <fill>
        <patternFill>
          <bgColor rgb="FFC00000"/>
        </patternFill>
      </fill>
    </dxf>
    <dxf>
      <fill>
        <patternFill patternType="none">
          <bgColor auto="1"/>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99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4FABB5"/>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59996337778862885"/>
        </patternFill>
      </fill>
    </dxf>
    <dxf>
      <fill>
        <patternFill>
          <bgColor theme="8" tint="0.79998168889431442"/>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0" tint="-0.14996795556505021"/>
        </patternFill>
      </fill>
    </dxf>
    <dxf>
      <fill>
        <patternFill>
          <bgColor theme="8" tint="0.59996337778862885"/>
        </patternFill>
      </fill>
    </dxf>
    <dxf>
      <fill>
        <patternFill>
          <bgColor theme="4" tint="0.39994506668294322"/>
        </patternFill>
      </fill>
    </dxf>
    <dxf>
      <fill>
        <patternFill>
          <bgColor theme="7" tint="-0.24994659260841701"/>
        </patternFill>
      </fill>
    </dxf>
    <dxf>
      <fill>
        <patternFill>
          <bgColor rgb="FFFF99FF"/>
        </patternFill>
      </fill>
    </dxf>
    <dxf>
      <fill>
        <patternFill>
          <bgColor theme="9" tint="0.59996337778862885"/>
        </patternFill>
      </fill>
    </dxf>
    <dxf>
      <fill>
        <patternFill>
          <bgColor theme="9" tint="0.79998168889431442"/>
        </patternFill>
      </fill>
    </dxf>
    <dxf>
      <fill>
        <patternFill>
          <bgColor theme="5" tint="0.79998168889431442"/>
        </patternFill>
      </fill>
    </dxf>
    <dxf>
      <fill>
        <patternFill>
          <bgColor theme="8" tint="0.59996337778862885"/>
        </patternFill>
      </fill>
    </dxf>
    <dxf>
      <fill>
        <patternFill>
          <bgColor rgb="FFD3D4D5"/>
        </patternFill>
      </fill>
    </dxf>
    <dxf>
      <fill>
        <patternFill>
          <bgColor rgb="FF78B74A"/>
        </patternFill>
      </fill>
    </dxf>
    <dxf>
      <fill>
        <patternFill>
          <bgColor rgb="FFFBF2CA"/>
        </patternFill>
      </fill>
    </dxf>
    <dxf>
      <fill>
        <patternFill>
          <bgColor rgb="FFFFED00"/>
        </patternFill>
      </fill>
    </dxf>
    <dxf>
      <fill>
        <patternFill>
          <bgColor rgb="FFFBBF00"/>
        </patternFill>
      </fill>
    </dxf>
    <dxf>
      <fill>
        <patternFill>
          <bgColor rgb="FFD3001B"/>
        </patternFill>
      </fill>
    </dxf>
    <dxf>
      <font>
        <color theme="0"/>
      </font>
      <fill>
        <patternFill>
          <bgColor rgb="FF5A1A63"/>
        </patternFill>
      </fill>
    </dxf>
    <dxf>
      <fill>
        <patternFill>
          <bgColor rgb="FFD3D4D5"/>
        </patternFill>
      </fill>
    </dxf>
    <dxf>
      <fill>
        <patternFill>
          <bgColor rgb="FF78B74A"/>
        </patternFill>
      </fill>
    </dxf>
    <dxf>
      <fill>
        <patternFill>
          <bgColor rgb="FFFBF2CA"/>
        </patternFill>
      </fill>
    </dxf>
    <dxf>
      <fill>
        <patternFill>
          <bgColor rgb="FFFFED00"/>
        </patternFill>
      </fill>
    </dxf>
    <dxf>
      <fill>
        <patternFill>
          <bgColor rgb="FFFBBF00"/>
        </patternFill>
      </fill>
    </dxf>
    <dxf>
      <fill>
        <patternFill>
          <bgColor rgb="FFD3001B"/>
        </patternFill>
      </fill>
    </dxf>
    <dxf>
      <font>
        <color theme="0"/>
      </font>
      <fill>
        <patternFill>
          <bgColor rgb="FF5A1A63"/>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rgb="FFC00000"/>
        </patternFill>
      </fill>
    </dxf>
    <dxf>
      <fill>
        <patternFill patternType="none">
          <bgColor auto="1"/>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99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4FABB5"/>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59996337778862885"/>
        </patternFill>
      </fill>
    </dxf>
    <dxf>
      <fill>
        <patternFill>
          <bgColor theme="8" tint="0.79998168889431442"/>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0" tint="-0.14996795556505021"/>
        </patternFill>
      </fill>
    </dxf>
    <dxf>
      <fill>
        <patternFill>
          <bgColor theme="8" tint="0.59996337778862885"/>
        </patternFill>
      </fill>
    </dxf>
    <dxf>
      <fill>
        <patternFill>
          <bgColor theme="4" tint="0.39994506668294322"/>
        </patternFill>
      </fill>
    </dxf>
    <dxf>
      <fill>
        <patternFill>
          <bgColor theme="7" tint="-0.24994659260841701"/>
        </patternFill>
      </fill>
    </dxf>
    <dxf>
      <fill>
        <patternFill>
          <bgColor rgb="FFFF99FF"/>
        </patternFill>
      </fill>
    </dxf>
    <dxf>
      <fill>
        <patternFill>
          <bgColor theme="9" tint="0.59996337778862885"/>
        </patternFill>
      </fill>
    </dxf>
    <dxf>
      <fill>
        <patternFill>
          <bgColor theme="9" tint="0.79998168889431442"/>
        </patternFill>
      </fill>
    </dxf>
    <dxf>
      <fill>
        <patternFill>
          <bgColor theme="5" tint="0.79998168889431442"/>
        </patternFill>
      </fill>
    </dxf>
    <dxf>
      <fill>
        <patternFill>
          <bgColor theme="8" tint="0.59996337778862885"/>
        </patternFill>
      </fill>
    </dxf>
    <dxf>
      <fill>
        <patternFill>
          <bgColor rgb="FFD3D4D5"/>
        </patternFill>
      </fill>
    </dxf>
    <dxf>
      <fill>
        <patternFill>
          <bgColor rgb="FF78B74A"/>
        </patternFill>
      </fill>
    </dxf>
    <dxf>
      <fill>
        <patternFill>
          <bgColor rgb="FFFBF2CA"/>
        </patternFill>
      </fill>
    </dxf>
    <dxf>
      <fill>
        <patternFill>
          <bgColor rgb="FFFFED00"/>
        </patternFill>
      </fill>
    </dxf>
    <dxf>
      <fill>
        <patternFill>
          <bgColor rgb="FFFBBF00"/>
        </patternFill>
      </fill>
    </dxf>
    <dxf>
      <fill>
        <patternFill>
          <bgColor rgb="FFD3001B"/>
        </patternFill>
      </fill>
    </dxf>
    <dxf>
      <font>
        <color theme="0"/>
      </font>
      <fill>
        <patternFill>
          <bgColor rgb="FF5A1A63"/>
        </patternFill>
      </fill>
    </dxf>
    <dxf>
      <fill>
        <patternFill>
          <bgColor rgb="FFD3D4D5"/>
        </patternFill>
      </fill>
    </dxf>
    <dxf>
      <fill>
        <patternFill>
          <bgColor rgb="FF78B74A"/>
        </patternFill>
      </fill>
    </dxf>
    <dxf>
      <fill>
        <patternFill>
          <bgColor rgb="FFFBF2CA"/>
        </patternFill>
      </fill>
    </dxf>
    <dxf>
      <fill>
        <patternFill>
          <bgColor rgb="FFFFED00"/>
        </patternFill>
      </fill>
    </dxf>
    <dxf>
      <fill>
        <patternFill>
          <bgColor rgb="FFFBBF00"/>
        </patternFill>
      </fill>
    </dxf>
    <dxf>
      <fill>
        <patternFill>
          <bgColor rgb="FFD3001B"/>
        </patternFill>
      </fill>
    </dxf>
    <dxf>
      <font>
        <color theme="0"/>
      </font>
      <fill>
        <patternFill>
          <bgColor rgb="FF5A1A63"/>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rgb="FFC00000"/>
        </patternFill>
      </fill>
    </dxf>
    <dxf>
      <fill>
        <patternFill>
          <bgColor rgb="FF4FABB5"/>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patternType="none">
          <bgColor auto="1"/>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9900"/>
        </patternFill>
      </fill>
    </dxf>
    <dxf>
      <fill>
        <patternFill>
          <bgColor rgb="FFCCCCFF"/>
        </patternFill>
      </fill>
    </dxf>
    <dxf>
      <fill>
        <patternFill>
          <bgColor theme="7" tint="0.59996337778862885"/>
        </patternFill>
      </fill>
    </dxf>
    <dxf>
      <fill>
        <patternFill>
          <bgColor theme="0" tint="-0.14996795556505021"/>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59996337778862885"/>
        </patternFill>
      </fill>
    </dxf>
    <dxf>
      <fill>
        <patternFill>
          <bgColor theme="8" tint="0.79998168889431442"/>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0" tint="-0.14996795556505021"/>
        </patternFill>
      </fill>
    </dxf>
    <dxf>
      <fill>
        <patternFill>
          <bgColor theme="8" tint="0.59996337778862885"/>
        </patternFill>
      </fill>
    </dxf>
    <dxf>
      <fill>
        <patternFill>
          <bgColor theme="4" tint="0.39994506668294322"/>
        </patternFill>
      </fill>
    </dxf>
    <dxf>
      <fill>
        <patternFill>
          <bgColor theme="7" tint="-0.24994659260841701"/>
        </patternFill>
      </fill>
    </dxf>
    <dxf>
      <fill>
        <patternFill>
          <bgColor rgb="FFFF99FF"/>
        </patternFill>
      </fill>
    </dxf>
    <dxf>
      <fill>
        <patternFill>
          <bgColor theme="9" tint="0.59996337778862885"/>
        </patternFill>
      </fill>
    </dxf>
    <dxf>
      <fill>
        <patternFill>
          <bgColor theme="9" tint="0.79998168889431442"/>
        </patternFill>
      </fill>
    </dxf>
    <dxf>
      <fill>
        <patternFill>
          <bgColor theme="5" tint="0.79998168889431442"/>
        </patternFill>
      </fill>
    </dxf>
    <dxf>
      <fill>
        <patternFill>
          <bgColor theme="8" tint="0.59996337778862885"/>
        </patternFill>
      </fill>
    </dxf>
    <dxf>
      <fill>
        <patternFill>
          <bgColor rgb="FFD3D4D5"/>
        </patternFill>
      </fill>
    </dxf>
    <dxf>
      <fill>
        <patternFill>
          <bgColor rgb="FF78B74A"/>
        </patternFill>
      </fill>
    </dxf>
    <dxf>
      <fill>
        <patternFill>
          <bgColor rgb="FFFBF2CA"/>
        </patternFill>
      </fill>
    </dxf>
    <dxf>
      <fill>
        <patternFill>
          <bgColor rgb="FFFFED00"/>
        </patternFill>
      </fill>
    </dxf>
    <dxf>
      <fill>
        <patternFill>
          <bgColor rgb="FFFBBF00"/>
        </patternFill>
      </fill>
    </dxf>
    <dxf>
      <fill>
        <patternFill>
          <bgColor rgb="FFD3001B"/>
        </patternFill>
      </fill>
    </dxf>
    <dxf>
      <font>
        <color theme="0"/>
      </font>
      <fill>
        <patternFill>
          <bgColor rgb="FF5A1A63"/>
        </patternFill>
      </fill>
    </dxf>
    <dxf>
      <fill>
        <patternFill>
          <bgColor rgb="FFD3D4D5"/>
        </patternFill>
      </fill>
    </dxf>
    <dxf>
      <fill>
        <patternFill>
          <bgColor rgb="FF78B74A"/>
        </patternFill>
      </fill>
    </dxf>
    <dxf>
      <fill>
        <patternFill>
          <bgColor rgb="FFFBF2CA"/>
        </patternFill>
      </fill>
    </dxf>
    <dxf>
      <fill>
        <patternFill>
          <bgColor rgb="FFFFED00"/>
        </patternFill>
      </fill>
    </dxf>
    <dxf>
      <fill>
        <patternFill>
          <bgColor rgb="FFFBBF00"/>
        </patternFill>
      </fill>
    </dxf>
    <dxf>
      <fill>
        <patternFill>
          <bgColor rgb="FFD3001B"/>
        </patternFill>
      </fill>
    </dxf>
    <dxf>
      <font>
        <color theme="0"/>
      </font>
      <fill>
        <patternFill>
          <bgColor rgb="FF5A1A63"/>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rgb="FFC00000"/>
        </patternFill>
      </fill>
    </dxf>
    <dxf>
      <fill>
        <patternFill patternType="none">
          <bgColor auto="1"/>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99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4FABB5"/>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59996337778862885"/>
        </patternFill>
      </fill>
    </dxf>
    <dxf>
      <fill>
        <patternFill>
          <bgColor theme="8" tint="0.79998168889431442"/>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0" tint="-0.14996795556505021"/>
        </patternFill>
      </fill>
    </dxf>
    <dxf>
      <fill>
        <patternFill>
          <bgColor theme="8" tint="0.59996337778862885"/>
        </patternFill>
      </fill>
    </dxf>
    <dxf>
      <fill>
        <patternFill>
          <bgColor theme="4" tint="0.39994506668294322"/>
        </patternFill>
      </fill>
    </dxf>
    <dxf>
      <fill>
        <patternFill>
          <bgColor theme="7" tint="-0.24994659260841701"/>
        </patternFill>
      </fill>
    </dxf>
    <dxf>
      <fill>
        <patternFill>
          <bgColor rgb="FFFF99FF"/>
        </patternFill>
      </fill>
    </dxf>
    <dxf>
      <fill>
        <patternFill>
          <bgColor theme="9" tint="0.59996337778862885"/>
        </patternFill>
      </fill>
    </dxf>
    <dxf>
      <fill>
        <patternFill>
          <bgColor theme="9" tint="0.79998168889431442"/>
        </patternFill>
      </fill>
    </dxf>
    <dxf>
      <fill>
        <patternFill>
          <bgColor theme="5" tint="0.79998168889431442"/>
        </patternFill>
      </fill>
    </dxf>
    <dxf>
      <fill>
        <patternFill>
          <bgColor theme="8" tint="0.59996337778862885"/>
        </patternFill>
      </fill>
    </dxf>
    <dxf>
      <fill>
        <patternFill>
          <bgColor rgb="FFD3D4D5"/>
        </patternFill>
      </fill>
    </dxf>
    <dxf>
      <fill>
        <patternFill>
          <bgColor rgb="FF78B74A"/>
        </patternFill>
      </fill>
    </dxf>
    <dxf>
      <fill>
        <patternFill>
          <bgColor rgb="FFFBF2CA"/>
        </patternFill>
      </fill>
    </dxf>
    <dxf>
      <fill>
        <patternFill>
          <bgColor rgb="FFFFED00"/>
        </patternFill>
      </fill>
    </dxf>
    <dxf>
      <fill>
        <patternFill>
          <bgColor rgb="FFFBBF00"/>
        </patternFill>
      </fill>
    </dxf>
    <dxf>
      <fill>
        <patternFill>
          <bgColor rgb="FFD3001B"/>
        </patternFill>
      </fill>
    </dxf>
    <dxf>
      <font>
        <color theme="0"/>
      </font>
      <fill>
        <patternFill>
          <bgColor rgb="FF5A1A63"/>
        </patternFill>
      </fill>
    </dxf>
    <dxf>
      <fill>
        <patternFill>
          <bgColor rgb="FFD3D4D5"/>
        </patternFill>
      </fill>
    </dxf>
    <dxf>
      <fill>
        <patternFill>
          <bgColor rgb="FF78B74A"/>
        </patternFill>
      </fill>
    </dxf>
    <dxf>
      <fill>
        <patternFill>
          <bgColor rgb="FFFBF2CA"/>
        </patternFill>
      </fill>
    </dxf>
    <dxf>
      <fill>
        <patternFill>
          <bgColor rgb="FFFFED00"/>
        </patternFill>
      </fill>
    </dxf>
    <dxf>
      <fill>
        <patternFill>
          <bgColor rgb="FFFBBF00"/>
        </patternFill>
      </fill>
    </dxf>
    <dxf>
      <fill>
        <patternFill>
          <bgColor rgb="FFD3001B"/>
        </patternFill>
      </fill>
    </dxf>
    <dxf>
      <font>
        <color theme="0"/>
      </font>
      <fill>
        <patternFill>
          <bgColor rgb="FF5A1A63"/>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rgb="FFC00000"/>
        </patternFill>
      </fill>
    </dxf>
    <dxf>
      <fill>
        <patternFill>
          <bgColor rgb="FF4FABB5"/>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patternType="none">
          <bgColor auto="1"/>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9900"/>
        </patternFill>
      </fill>
    </dxf>
    <dxf>
      <fill>
        <patternFill>
          <bgColor rgb="FFCCCCFF"/>
        </patternFill>
      </fill>
    </dxf>
    <dxf>
      <fill>
        <patternFill>
          <bgColor theme="7" tint="0.59996337778862885"/>
        </patternFill>
      </fill>
    </dxf>
    <dxf>
      <fill>
        <patternFill>
          <bgColor theme="0" tint="-0.14996795556505021"/>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59996337778862885"/>
        </patternFill>
      </fill>
    </dxf>
    <dxf>
      <fill>
        <patternFill>
          <bgColor theme="8" tint="0.79998168889431442"/>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0" tint="-0.14996795556505021"/>
        </patternFill>
      </fill>
    </dxf>
    <dxf>
      <fill>
        <patternFill>
          <bgColor theme="8" tint="0.59996337778862885"/>
        </patternFill>
      </fill>
    </dxf>
    <dxf>
      <fill>
        <patternFill>
          <bgColor theme="4" tint="0.39994506668294322"/>
        </patternFill>
      </fill>
    </dxf>
    <dxf>
      <fill>
        <patternFill>
          <bgColor theme="7" tint="-0.24994659260841701"/>
        </patternFill>
      </fill>
    </dxf>
    <dxf>
      <fill>
        <patternFill>
          <bgColor rgb="FFFF99FF"/>
        </patternFill>
      </fill>
    </dxf>
    <dxf>
      <fill>
        <patternFill>
          <bgColor theme="9" tint="0.59996337778862885"/>
        </patternFill>
      </fill>
    </dxf>
    <dxf>
      <fill>
        <patternFill>
          <bgColor theme="9" tint="0.79998168889431442"/>
        </patternFill>
      </fill>
    </dxf>
    <dxf>
      <fill>
        <patternFill>
          <bgColor theme="5" tint="0.79998168889431442"/>
        </patternFill>
      </fill>
    </dxf>
    <dxf>
      <fill>
        <patternFill>
          <bgColor theme="8" tint="0.59996337778862885"/>
        </patternFill>
      </fill>
    </dxf>
    <dxf>
      <fill>
        <patternFill>
          <bgColor rgb="FFD3D4D5"/>
        </patternFill>
      </fill>
    </dxf>
    <dxf>
      <fill>
        <patternFill>
          <bgColor rgb="FF78B74A"/>
        </patternFill>
      </fill>
    </dxf>
    <dxf>
      <fill>
        <patternFill>
          <bgColor rgb="FFFBF2CA"/>
        </patternFill>
      </fill>
    </dxf>
    <dxf>
      <fill>
        <patternFill>
          <bgColor rgb="FFFFED00"/>
        </patternFill>
      </fill>
    </dxf>
    <dxf>
      <fill>
        <patternFill>
          <bgColor rgb="FFFBBF00"/>
        </patternFill>
      </fill>
    </dxf>
    <dxf>
      <fill>
        <patternFill>
          <bgColor rgb="FFD3001B"/>
        </patternFill>
      </fill>
    </dxf>
    <dxf>
      <font>
        <color theme="0"/>
      </font>
      <fill>
        <patternFill>
          <bgColor rgb="FF5A1A63"/>
        </patternFill>
      </fill>
    </dxf>
    <dxf>
      <fill>
        <patternFill>
          <bgColor rgb="FFD3D4D5"/>
        </patternFill>
      </fill>
    </dxf>
    <dxf>
      <fill>
        <patternFill>
          <bgColor rgb="FF78B74A"/>
        </patternFill>
      </fill>
    </dxf>
    <dxf>
      <fill>
        <patternFill>
          <bgColor rgb="FFFBF2CA"/>
        </patternFill>
      </fill>
    </dxf>
    <dxf>
      <fill>
        <patternFill>
          <bgColor rgb="FFFFED00"/>
        </patternFill>
      </fill>
    </dxf>
    <dxf>
      <fill>
        <patternFill>
          <bgColor rgb="FFFBBF00"/>
        </patternFill>
      </fill>
    </dxf>
    <dxf>
      <fill>
        <patternFill>
          <bgColor rgb="FFD3001B"/>
        </patternFill>
      </fill>
    </dxf>
    <dxf>
      <font>
        <color theme="0"/>
      </font>
      <fill>
        <patternFill>
          <bgColor rgb="FF5A1A63"/>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b/>
        <i val="0"/>
        <color theme="5"/>
      </font>
    </dxf>
    <dxf>
      <font>
        <b/>
        <i val="0"/>
        <color rgb="FFFF0000"/>
      </font>
    </dxf>
    <dxf>
      <font>
        <b/>
        <i val="0"/>
        <color theme="9" tint="0.39994506668294322"/>
      </font>
    </dxf>
    <dxf>
      <font>
        <b/>
        <i val="0"/>
        <color rgb="FF00B05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patternType="none">
          <bgColor auto="1"/>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9900"/>
        </patternFill>
      </fill>
    </dxf>
    <dxf>
      <fill>
        <patternFill>
          <bgColor rgb="FFCCCCFF"/>
        </patternFill>
      </fill>
    </dxf>
    <dxf>
      <fill>
        <patternFill>
          <bgColor theme="7" tint="0.59996337778862885"/>
        </patternFill>
      </fill>
    </dxf>
    <dxf>
      <fill>
        <patternFill>
          <bgColor theme="0" tint="-0.14996795556505021"/>
        </patternFill>
      </fill>
    </dxf>
    <dxf>
      <fill>
        <patternFill patternType="none">
          <bgColor auto="1"/>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9900"/>
        </patternFill>
      </fill>
    </dxf>
    <dxf>
      <fill>
        <patternFill>
          <bgColor rgb="FFCCCCFF"/>
        </patternFill>
      </fill>
    </dxf>
    <dxf>
      <fill>
        <patternFill>
          <bgColor theme="7" tint="0.59996337778862885"/>
        </patternFill>
      </fill>
    </dxf>
    <dxf>
      <fill>
        <patternFill>
          <bgColor theme="0" tint="-0.14996795556505021"/>
        </patternFill>
      </fill>
    </dxf>
    <dxf>
      <fill>
        <patternFill patternType="none">
          <bgColor auto="1"/>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9900"/>
        </patternFill>
      </fill>
    </dxf>
    <dxf>
      <fill>
        <patternFill>
          <bgColor rgb="FFCCCCFF"/>
        </patternFill>
      </fill>
    </dxf>
    <dxf>
      <fill>
        <patternFill>
          <bgColor theme="7" tint="0.59996337778862885"/>
        </patternFill>
      </fill>
    </dxf>
    <dxf>
      <fill>
        <patternFill>
          <bgColor theme="0" tint="-0.14996795556505021"/>
        </patternFill>
      </fill>
    </dxf>
    <dxf>
      <fill>
        <patternFill patternType="none">
          <bgColor auto="1"/>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9900"/>
        </patternFill>
      </fill>
    </dxf>
    <dxf>
      <fill>
        <patternFill>
          <bgColor rgb="FFCCCCFF"/>
        </patternFill>
      </fill>
    </dxf>
    <dxf>
      <fill>
        <patternFill>
          <bgColor theme="7" tint="0.59996337778862885"/>
        </patternFill>
      </fill>
    </dxf>
    <dxf>
      <fill>
        <patternFill>
          <bgColor theme="0" tint="-0.14996795556505021"/>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9900"/>
        </patternFill>
      </fill>
    </dxf>
    <dxf>
      <fill>
        <patternFill>
          <bgColor rgb="FFCCCCFF"/>
        </patternFill>
      </fill>
    </dxf>
    <dxf>
      <fill>
        <patternFill>
          <bgColor theme="7" tint="0.59996337778862885"/>
        </patternFill>
      </fill>
    </dxf>
    <dxf>
      <fill>
        <patternFill>
          <bgColor theme="0" tint="-0.14996795556505021"/>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4FABB5"/>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4FABB5"/>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FFFFCC"/>
        </patternFill>
      </fill>
    </dxf>
    <dxf>
      <fill>
        <patternFill>
          <bgColor rgb="FFFFCC99"/>
        </patternFill>
      </fill>
    </dxf>
    <dxf>
      <fill>
        <patternFill>
          <bgColor rgb="FFFFFFCC"/>
        </patternFill>
      </fill>
    </dxf>
    <dxf>
      <fill>
        <patternFill>
          <bgColor rgb="FFFFFFCC"/>
        </patternFill>
      </fill>
    </dxf>
    <dxf>
      <fill>
        <patternFill>
          <bgColor rgb="FFFFCC99"/>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99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42AC9A"/>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42AC9A"/>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patternType="solid">
          <fgColor rgb="FF5A1A63"/>
          <bgColor rgb="FF5A1A63"/>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ont>
        <color theme="0"/>
      </font>
      <fill>
        <patternFill patternType="solid">
          <fgColor rgb="FF5A1A63"/>
          <bgColor rgb="FF5A1A63"/>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ont>
        <color theme="0"/>
      </font>
      <fill>
        <patternFill>
          <bgColor rgb="FF5A1A63"/>
        </patternFill>
      </fill>
    </dxf>
    <dxf>
      <font>
        <color theme="0"/>
      </font>
      <fill>
        <patternFill patternType="solid">
          <fgColor rgb="FF5A1A63"/>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patternType="solid">
          <fgColor rgb="FF5A1A63"/>
          <bgColor rgb="FF5A1A63"/>
        </patternFill>
      </fill>
    </dxf>
    <dxf>
      <font>
        <color theme="0"/>
      </font>
      <fill>
        <patternFill patternType="solid">
          <fgColor rgb="FF5A1A63"/>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patternType="solid">
          <fgColor rgb="FF5A1A63"/>
          <bgColor rgb="FF5A1A63"/>
        </patternFill>
      </fill>
    </dxf>
    <dxf>
      <font>
        <color theme="0"/>
      </font>
      <fill>
        <patternFill patternType="solid">
          <fgColor rgb="FF5A1A63"/>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patternType="solid">
          <fgColor rgb="FF5A1A63"/>
          <bgColor rgb="FF5A1A63"/>
        </patternFill>
      </fill>
    </dxf>
    <dxf>
      <font>
        <color theme="0"/>
      </font>
      <fill>
        <patternFill patternType="solid">
          <fgColor rgb="FF5A1A63"/>
          <bgColor rgb="FF5A1A63"/>
        </patternFill>
      </fill>
    </dxf>
    <dxf>
      <font>
        <color theme="0"/>
      </font>
      <fill>
        <patternFill patternType="solid">
          <fgColor rgb="FF5A1A63"/>
          <bgColor rgb="FF5A1A63"/>
        </patternFill>
      </fill>
    </dxf>
    <dxf>
      <font>
        <color theme="0"/>
      </font>
      <fill>
        <patternFill>
          <bgColor rgb="FF5A1A63"/>
        </patternFill>
      </fill>
    </dxf>
    <dxf>
      <font>
        <color theme="0"/>
      </font>
      <fill>
        <patternFill patternType="solid">
          <fgColor rgb="FF5A1A63"/>
          <bgColor rgb="FF5A1A63"/>
        </patternFill>
      </fill>
    </dxf>
    <dxf>
      <font>
        <color theme="0"/>
      </font>
      <fill>
        <patternFill patternType="solid">
          <fgColor rgb="FF5A1A63"/>
          <bgColor rgb="FF5A1A63"/>
        </patternFill>
      </fill>
    </dxf>
    <dxf>
      <font>
        <color theme="0"/>
      </font>
      <fill>
        <patternFill patternType="solid">
          <fgColor rgb="FF5A1A63"/>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rgb="FFFFFFFF"/>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rgb="FFFFFFFF"/>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rgb="FFFFFFFF"/>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BDD7EE"/>
        </patternFill>
      </fill>
    </dxf>
    <dxf>
      <fill>
        <patternFill>
          <bgColor rgb="FFF2F2F2"/>
        </patternFill>
      </fill>
    </dxf>
    <dxf>
      <font>
        <b val="0"/>
        <i val="0"/>
        <color auto="1"/>
      </font>
      <fill>
        <patternFill>
          <bgColor rgb="FFD9D9D9"/>
        </patternFill>
      </fill>
    </dxf>
    <dxf>
      <fill>
        <patternFill>
          <bgColor rgb="FF2F75B5"/>
        </patternFill>
      </fill>
    </dxf>
    <dxf>
      <fill>
        <patternFill>
          <bgColor rgb="FF9BC2E6"/>
        </patternFill>
      </fill>
    </dxf>
    <dxf>
      <fill>
        <patternFill>
          <bgColor rgb="FFDDEBF7"/>
        </patternFill>
      </fill>
    </dxf>
    <dxf>
      <fill>
        <patternFill>
          <bgColor rgb="FFA9D08E"/>
        </patternFill>
      </fill>
    </dxf>
    <dxf>
      <fill>
        <patternFill>
          <bgColor rgb="FFE2EFDA"/>
        </patternFill>
      </fill>
    </dxf>
    <dxf>
      <fill>
        <patternFill>
          <bgColor rgb="FFC6E0B4"/>
        </patternFill>
      </fill>
    </dxf>
    <dxf>
      <fill>
        <patternFill>
          <bgColor rgb="FF92D050"/>
        </patternFill>
      </fill>
    </dxf>
    <dxf>
      <fill>
        <patternFill>
          <bgColor rgb="FFBDD7EE"/>
        </patternFill>
      </fill>
    </dxf>
    <dxf>
      <fill>
        <patternFill>
          <bgColor rgb="FFF2F2F2"/>
        </patternFill>
      </fill>
    </dxf>
    <dxf>
      <font>
        <b val="0"/>
        <i val="0"/>
        <color auto="1"/>
      </font>
      <fill>
        <patternFill>
          <bgColor rgb="FFD9D9D9"/>
        </patternFill>
      </fill>
    </dxf>
    <dxf>
      <fill>
        <patternFill>
          <bgColor rgb="FF2F75B5"/>
        </patternFill>
      </fill>
    </dxf>
    <dxf>
      <fill>
        <patternFill>
          <bgColor rgb="FF9BC2E6"/>
        </patternFill>
      </fill>
    </dxf>
    <dxf>
      <fill>
        <patternFill>
          <bgColor rgb="FFDDEBF7"/>
        </patternFill>
      </fill>
    </dxf>
    <dxf>
      <fill>
        <patternFill>
          <bgColor rgb="FFA9D08E"/>
        </patternFill>
      </fill>
    </dxf>
    <dxf>
      <fill>
        <patternFill>
          <bgColor rgb="FFE2EFDA"/>
        </patternFill>
      </fill>
    </dxf>
    <dxf>
      <fill>
        <patternFill>
          <bgColor rgb="FFC6E0B4"/>
        </patternFill>
      </fill>
    </dxf>
    <dxf>
      <fill>
        <patternFill>
          <bgColor rgb="FF92D050"/>
        </patternFill>
      </fill>
    </dxf>
    <dxf>
      <fill>
        <patternFill>
          <bgColor rgb="FFBDD7EE"/>
        </patternFill>
      </fill>
    </dxf>
    <dxf>
      <fill>
        <patternFill>
          <bgColor rgb="FFF2F2F2"/>
        </patternFill>
      </fill>
    </dxf>
    <dxf>
      <font>
        <b val="0"/>
        <i val="0"/>
        <color auto="1"/>
      </font>
      <fill>
        <patternFill>
          <bgColor rgb="FFD9D9D9"/>
        </patternFill>
      </fill>
    </dxf>
    <dxf>
      <fill>
        <patternFill>
          <bgColor rgb="FF2F75B5"/>
        </patternFill>
      </fill>
    </dxf>
    <dxf>
      <fill>
        <patternFill>
          <bgColor rgb="FF9BC2E6"/>
        </patternFill>
      </fill>
    </dxf>
    <dxf>
      <fill>
        <patternFill>
          <bgColor rgb="FFDDEBF7"/>
        </patternFill>
      </fill>
    </dxf>
    <dxf>
      <fill>
        <patternFill>
          <bgColor rgb="FFA9D08E"/>
        </patternFill>
      </fill>
    </dxf>
    <dxf>
      <fill>
        <patternFill>
          <bgColor rgb="FFE2EFDA"/>
        </patternFill>
      </fill>
    </dxf>
    <dxf>
      <fill>
        <patternFill>
          <bgColor rgb="FFC6E0B4"/>
        </patternFill>
      </fill>
    </dxf>
    <dxf>
      <fill>
        <patternFill>
          <bgColor rgb="FF92D050"/>
        </patternFill>
      </fill>
    </dxf>
    <dxf>
      <font>
        <color rgb="FFFFFFFF"/>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rgb="FFFFFFFF"/>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rgb="FFFFFFFF"/>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rgb="FFFFFFFF"/>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BDD7EE"/>
        </patternFill>
      </fill>
    </dxf>
    <dxf>
      <fill>
        <patternFill>
          <bgColor rgb="FFF2F2F2"/>
        </patternFill>
      </fill>
    </dxf>
    <dxf>
      <font>
        <b val="0"/>
        <i val="0"/>
        <color auto="1"/>
      </font>
      <fill>
        <patternFill>
          <bgColor rgb="FFD9D9D9"/>
        </patternFill>
      </fill>
    </dxf>
    <dxf>
      <fill>
        <patternFill>
          <bgColor rgb="FF2F75B5"/>
        </patternFill>
      </fill>
    </dxf>
    <dxf>
      <fill>
        <patternFill>
          <bgColor rgb="FF9BC2E6"/>
        </patternFill>
      </fill>
    </dxf>
    <dxf>
      <fill>
        <patternFill>
          <bgColor rgb="FFDDEBF7"/>
        </patternFill>
      </fill>
    </dxf>
    <dxf>
      <fill>
        <patternFill>
          <bgColor rgb="FFA9D08E"/>
        </patternFill>
      </fill>
    </dxf>
    <dxf>
      <fill>
        <patternFill>
          <bgColor rgb="FFE2EFDA"/>
        </patternFill>
      </fill>
    </dxf>
    <dxf>
      <fill>
        <patternFill>
          <bgColor rgb="FFC6E0B4"/>
        </patternFill>
      </fill>
    </dxf>
    <dxf>
      <fill>
        <patternFill>
          <bgColor rgb="FF92D050"/>
        </patternFill>
      </fill>
    </dxf>
    <dxf>
      <fill>
        <patternFill>
          <bgColor rgb="FFBDD7EE"/>
        </patternFill>
      </fill>
    </dxf>
    <dxf>
      <fill>
        <patternFill>
          <bgColor rgb="FFF2F2F2"/>
        </patternFill>
      </fill>
    </dxf>
    <dxf>
      <font>
        <b val="0"/>
        <i val="0"/>
        <color auto="1"/>
      </font>
      <fill>
        <patternFill>
          <bgColor rgb="FFD9D9D9"/>
        </patternFill>
      </fill>
    </dxf>
    <dxf>
      <fill>
        <patternFill>
          <bgColor rgb="FF2F75B5"/>
        </patternFill>
      </fill>
    </dxf>
    <dxf>
      <fill>
        <patternFill>
          <bgColor rgb="FF9BC2E6"/>
        </patternFill>
      </fill>
    </dxf>
    <dxf>
      <fill>
        <patternFill>
          <bgColor rgb="FFDDEBF7"/>
        </patternFill>
      </fill>
    </dxf>
    <dxf>
      <fill>
        <patternFill>
          <bgColor rgb="FFA9D08E"/>
        </patternFill>
      </fill>
    </dxf>
    <dxf>
      <fill>
        <patternFill>
          <bgColor rgb="FFE2EFDA"/>
        </patternFill>
      </fill>
    </dxf>
    <dxf>
      <fill>
        <patternFill>
          <bgColor rgb="FFC6E0B4"/>
        </patternFill>
      </fill>
    </dxf>
    <dxf>
      <fill>
        <patternFill>
          <bgColor rgb="FF92D050"/>
        </patternFill>
      </fill>
    </dxf>
    <dxf>
      <fill>
        <patternFill>
          <bgColor rgb="FFBDD7EE"/>
        </patternFill>
      </fill>
    </dxf>
    <dxf>
      <fill>
        <patternFill>
          <bgColor rgb="FFF2F2F2"/>
        </patternFill>
      </fill>
    </dxf>
    <dxf>
      <font>
        <b val="0"/>
        <i val="0"/>
        <color auto="1"/>
      </font>
      <fill>
        <patternFill>
          <bgColor rgb="FFD9D9D9"/>
        </patternFill>
      </fill>
    </dxf>
    <dxf>
      <fill>
        <patternFill>
          <bgColor rgb="FF2F75B5"/>
        </patternFill>
      </fill>
    </dxf>
    <dxf>
      <fill>
        <patternFill>
          <bgColor rgb="FF9BC2E6"/>
        </patternFill>
      </fill>
    </dxf>
    <dxf>
      <fill>
        <patternFill>
          <bgColor rgb="FFDDEBF7"/>
        </patternFill>
      </fill>
    </dxf>
    <dxf>
      <fill>
        <patternFill>
          <bgColor rgb="FFA9D08E"/>
        </patternFill>
      </fill>
    </dxf>
    <dxf>
      <fill>
        <patternFill>
          <bgColor rgb="FFE2EFDA"/>
        </patternFill>
      </fill>
    </dxf>
    <dxf>
      <fill>
        <patternFill>
          <bgColor rgb="FFC6E0B4"/>
        </patternFill>
      </fill>
    </dxf>
    <dxf>
      <fill>
        <patternFill>
          <bgColor rgb="FF92D050"/>
        </patternFill>
      </fill>
    </dxf>
    <dxf>
      <font>
        <color rgb="FFFFFFFF"/>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ill>
        <patternFill>
          <bgColor theme="8" tint="0.59996337778862885"/>
        </patternFill>
      </fill>
    </dxf>
    <dxf>
      <fill>
        <patternFill>
          <bgColor theme="0" tint="-4.9989318521683403E-2"/>
        </patternFill>
      </fill>
    </dxf>
    <dxf>
      <font>
        <b val="0"/>
        <i val="0"/>
        <color auto="1"/>
      </font>
      <fill>
        <patternFill>
          <bgColor theme="0" tint="-0.14996795556505021"/>
        </patternFill>
      </fill>
    </dxf>
    <dxf>
      <fill>
        <patternFill>
          <bgColor theme="8" tint="-0.24994659260841701"/>
        </patternFill>
      </fill>
    </dxf>
    <dxf>
      <fill>
        <patternFill>
          <bgColor theme="8"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9" tint="0.59996337778862885"/>
        </patternFill>
      </fill>
    </dxf>
    <dxf>
      <fill>
        <patternFill>
          <bgColor rgb="FF92D050"/>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
      <fill>
        <patternFill>
          <bgColor rgb="FFC00000"/>
        </patternFill>
      </fill>
    </dxf>
    <dxf>
      <fill>
        <patternFill patternType="none">
          <bgColor auto="1"/>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99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4FABB5"/>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FFFFCC"/>
        </patternFill>
      </fill>
    </dxf>
    <dxf>
      <fill>
        <patternFill>
          <bgColor rgb="FFFFCC99"/>
        </patternFill>
      </fill>
    </dxf>
    <dxf>
      <fill>
        <patternFill>
          <bgColor theme="8" tint="0.59996337778862885"/>
        </patternFill>
      </fill>
    </dxf>
    <dxf>
      <fill>
        <patternFill>
          <bgColor theme="9" tint="-0.24994659260841701"/>
        </patternFill>
      </fill>
    </dxf>
    <dxf>
      <fill>
        <patternFill>
          <bgColor theme="9" tint="0.59996337778862885"/>
        </patternFill>
      </fill>
    </dxf>
    <dxf>
      <fill>
        <patternFill>
          <bgColor rgb="FFFFC000"/>
        </patternFill>
      </fill>
    </dxf>
    <dxf>
      <fill>
        <patternFill>
          <bgColor rgb="FFCCCCFF"/>
        </patternFill>
      </fill>
    </dxf>
    <dxf>
      <fill>
        <patternFill>
          <bgColor theme="7" tint="0.59996337778862885"/>
        </patternFill>
      </fill>
    </dxf>
    <dxf>
      <fill>
        <patternFill>
          <bgColor theme="0" tint="-0.14996795556505021"/>
        </patternFill>
      </fill>
    </dxf>
    <dxf>
      <fill>
        <patternFill>
          <bgColor rgb="FFFFB3B3"/>
        </patternFill>
      </fill>
    </dxf>
    <dxf>
      <fill>
        <patternFill>
          <bgColor rgb="FFFF5D5D"/>
        </patternFill>
      </fill>
    </dxf>
    <dxf>
      <fill>
        <patternFill>
          <bgColor rgb="FFFF0000"/>
        </patternFill>
      </fill>
    </dxf>
    <dxf>
      <fill>
        <patternFill>
          <bgColor rgb="FFFFD1D1"/>
        </patternFill>
      </fill>
    </dxf>
    <dxf>
      <fill>
        <patternFill>
          <bgColor rgb="FFFFEFEF"/>
        </patternFill>
      </fill>
    </dxf>
    <dxf>
      <font>
        <color theme="0"/>
      </font>
      <fill>
        <patternFill>
          <bgColor rgb="FF5A1A63"/>
        </patternFill>
      </fill>
    </dxf>
    <dxf>
      <fill>
        <patternFill>
          <bgColor rgb="FFD3001B"/>
        </patternFill>
      </fill>
    </dxf>
    <dxf>
      <fill>
        <patternFill>
          <bgColor rgb="FFFBBF00"/>
        </patternFill>
      </fill>
    </dxf>
    <dxf>
      <fill>
        <patternFill>
          <bgColor rgb="FFFFED00"/>
        </patternFill>
      </fill>
    </dxf>
    <dxf>
      <fill>
        <patternFill>
          <bgColor rgb="FFFBF2CA"/>
        </patternFill>
      </fill>
    </dxf>
    <dxf>
      <fill>
        <patternFill>
          <bgColor rgb="FF78B74A"/>
        </patternFill>
      </fill>
    </dxf>
    <dxf>
      <fill>
        <patternFill>
          <bgColor rgb="FFD3D4D5"/>
        </patternFill>
      </fill>
    </dxf>
  </dxfs>
  <tableStyles count="0" defaultTableStyle="TableStyleMedium2" defaultPivotStyle="PivotStyleLight16"/>
  <colors>
    <mruColors>
      <color rgb="FF78B74A"/>
      <color rgb="FFCC99FF"/>
      <color rgb="FFFFCC99"/>
      <color rgb="FFFFFFCC"/>
      <color rgb="FFFF9900"/>
      <color rgb="FF4FABB5"/>
      <color rgb="FF42AC9A"/>
      <color rgb="FFCC00CC"/>
      <color rgb="FFFF99CC"/>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pivotCacheDefinition" Target="pivotCache/pivotCacheDefinition16.xml"/><Relationship Id="rId3" Type="http://schemas.openxmlformats.org/officeDocument/2006/relationships/worksheet" Target="worksheets/sheet3.xml"/><Relationship Id="rId21" Type="http://schemas.openxmlformats.org/officeDocument/2006/relationships/pivotCacheDefinition" Target="pivotCache/pivotCacheDefinition1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pivotCacheDefinition" Target="pivotCache/pivotCacheDefinition10.xml"/><Relationship Id="rId29" Type="http://schemas.openxmlformats.org/officeDocument/2006/relationships/pivotCacheDefinition" Target="pivotCache/pivotCacheDefinition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10" Type="http://schemas.openxmlformats.org/officeDocument/2006/relationships/externalLink" Target="externalLinks/externalLink1.xml"/><Relationship Id="rId19" Type="http://schemas.openxmlformats.org/officeDocument/2006/relationships/pivotCacheDefinition" Target="pivotCache/pivotCacheDefinition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6.xml"/></Relationships>
</file>

<file path=xl/charts/_rels/chart7.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8.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1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1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1.xml"/><Relationship Id="rId1" Type="http://schemas.microsoft.com/office/2011/relationships/chartStyle" Target="style11.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2.xml"/><Relationship Id="rId1" Type="http://schemas.microsoft.com/office/2011/relationships/chartStyle" Target="style12.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3.xml"/><Relationship Id="rId1" Type="http://schemas.microsoft.com/office/2011/relationships/chartStyle" Target="style13.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4.xml"/><Relationship Id="rId1" Type="http://schemas.microsoft.com/office/2011/relationships/chartStyle" Target="style14.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15.xml"/><Relationship Id="rId1" Type="http://schemas.microsoft.com/office/2011/relationships/chartStyle" Target="style15.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16.xml"/><Relationship Id="rId1" Type="http://schemas.microsoft.com/office/2011/relationships/chartStyle" Target="style16.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17.xml"/><Relationship Id="rId1" Type="http://schemas.microsoft.com/office/2011/relationships/chartStyle" Target="style17.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19.xml"/><Relationship Id="rId1" Type="http://schemas.microsoft.com/office/2011/relationships/chartStyle" Target="style19.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0.xml"/><Relationship Id="rId1" Type="http://schemas.microsoft.com/office/2011/relationships/chartStyle" Target="style20.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21.xml"/><Relationship Id="rId1" Type="http://schemas.microsoft.com/office/2011/relationships/chartStyle" Target="style21.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22.xml"/><Relationship Id="rId1" Type="http://schemas.microsoft.com/office/2011/relationships/chartStyle" Target="style22.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23.xml"/><Relationship Id="rId1" Type="http://schemas.microsoft.com/office/2011/relationships/chartStyle" Target="style23.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24.xml"/><Relationship Id="rId1" Type="http://schemas.microsoft.com/office/2011/relationships/chartStyle" Target="style24.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25.xml"/><Relationship Id="rId1" Type="http://schemas.microsoft.com/office/2011/relationships/chartStyle" Target="style25.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26.xml"/><Relationship Id="rId1" Type="http://schemas.microsoft.com/office/2011/relationships/chartStyle" Target="style26.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27.xml"/><Relationship Id="rId1" Type="http://schemas.microsoft.com/office/2011/relationships/chartStyle" Target="style27.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28.xml"/><Relationship Id="rId1" Type="http://schemas.microsoft.com/office/2011/relationships/chartStyle" Target="style28.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29.xml"/><Relationship Id="rId1" Type="http://schemas.microsoft.com/office/2011/relationships/chartStyle" Target="style29.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30.xml"/><Relationship Id="rId1" Type="http://schemas.microsoft.com/office/2011/relationships/chartStyle" Target="style30.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31.xml"/><Relationship Id="rId1" Type="http://schemas.microsoft.com/office/2011/relationships/chartStyle" Target="style31.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32.xml"/><Relationship Id="rId1" Type="http://schemas.microsoft.com/office/2011/relationships/chartStyle" Target="style32.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33.xml"/><Relationship Id="rId1" Type="http://schemas.microsoft.com/office/2011/relationships/chartStyle" Target="style33.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34.xml"/><Relationship Id="rId1" Type="http://schemas.microsoft.com/office/2011/relationships/chartStyle" Target="style34.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35.xml"/><Relationship Id="rId1" Type="http://schemas.microsoft.com/office/2011/relationships/chartStyle" Target="style35.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39.xml"/><Relationship Id="rId2" Type="http://schemas.microsoft.com/office/2011/relationships/chartColorStyle" Target="colors36.xml"/><Relationship Id="rId1" Type="http://schemas.microsoft.com/office/2011/relationships/chartStyle" Target="style36.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40.xml"/><Relationship Id="rId2" Type="http://schemas.microsoft.com/office/2011/relationships/chartColorStyle" Target="colors37.xml"/><Relationship Id="rId1" Type="http://schemas.microsoft.com/office/2011/relationships/chartStyle" Target="style37.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41.xml"/><Relationship Id="rId2" Type="http://schemas.microsoft.com/office/2011/relationships/chartColorStyle" Target="colors38.xml"/><Relationship Id="rId1" Type="http://schemas.microsoft.com/office/2011/relationships/chartStyle" Target="style38.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42.xml"/><Relationship Id="rId2" Type="http://schemas.microsoft.com/office/2011/relationships/chartColorStyle" Target="colors39.xml"/><Relationship Id="rId1" Type="http://schemas.microsoft.com/office/2011/relationships/chartStyle" Target="style39.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43.xml"/><Relationship Id="rId2" Type="http://schemas.microsoft.com/office/2011/relationships/chartColorStyle" Target="colors40.xml"/><Relationship Id="rId1" Type="http://schemas.microsoft.com/office/2011/relationships/chartStyle" Target="style40.xml"/></Relationships>
</file>

<file path=xl/charts/_rels/chart46.xml.rels><?xml version="1.0" encoding="UTF-8" standalone="yes"?>
<Relationships xmlns="http://schemas.openxmlformats.org/package/2006/relationships"><Relationship Id="rId3" Type="http://schemas.openxmlformats.org/officeDocument/2006/relationships/themeOverride" Target="../theme/themeOverride44.xml"/><Relationship Id="rId2" Type="http://schemas.microsoft.com/office/2011/relationships/chartColorStyle" Target="colors41.xml"/><Relationship Id="rId1" Type="http://schemas.microsoft.com/office/2011/relationships/chartStyle" Target="style41.xml"/></Relationships>
</file>

<file path=xl/charts/_rels/chart47.xml.rels><?xml version="1.0" encoding="UTF-8" standalone="yes"?>
<Relationships xmlns="http://schemas.openxmlformats.org/package/2006/relationships"><Relationship Id="rId3" Type="http://schemas.openxmlformats.org/officeDocument/2006/relationships/themeOverride" Target="../theme/themeOverride45.xml"/><Relationship Id="rId2" Type="http://schemas.microsoft.com/office/2011/relationships/chartColorStyle" Target="colors42.xml"/><Relationship Id="rId1" Type="http://schemas.microsoft.com/office/2011/relationships/chartStyle" Target="style42.xml"/></Relationships>
</file>

<file path=xl/charts/_rels/chart48.xml.rels><?xml version="1.0" encoding="UTF-8" standalone="yes"?>
<Relationships xmlns="http://schemas.openxmlformats.org/package/2006/relationships"><Relationship Id="rId3" Type="http://schemas.openxmlformats.org/officeDocument/2006/relationships/themeOverride" Target="../theme/themeOverride46.xml"/><Relationship Id="rId2" Type="http://schemas.microsoft.com/office/2011/relationships/chartColorStyle" Target="colors43.xml"/><Relationship Id="rId1" Type="http://schemas.microsoft.com/office/2011/relationships/chartStyle" Target="style43.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47.xml"/><Relationship Id="rId2" Type="http://schemas.microsoft.com/office/2011/relationships/chartColorStyle" Target="colors44.xml"/><Relationship Id="rId1" Type="http://schemas.microsoft.com/office/2011/relationships/chartStyle" Target="style44.xml"/></Relationships>
</file>

<file path=xl/charts/_rels/chart50.xml.rels><?xml version="1.0" encoding="UTF-8" standalone="yes"?>
<Relationships xmlns="http://schemas.openxmlformats.org/package/2006/relationships"><Relationship Id="rId3" Type="http://schemas.openxmlformats.org/officeDocument/2006/relationships/themeOverride" Target="../theme/themeOverride48.xml"/><Relationship Id="rId2" Type="http://schemas.microsoft.com/office/2011/relationships/chartColorStyle" Target="colors45.xml"/><Relationship Id="rId1" Type="http://schemas.microsoft.com/office/2011/relationships/chartStyle" Target="style4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b="1"/>
              <a:t>Liste rouge des rhopalocères et zygènes de Normandie</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s>
    <c:plotArea>
      <c:layout/>
      <c:pieChart>
        <c:varyColors val="1"/>
        <c:ser>
          <c:idx val="0"/>
          <c:order val="0"/>
          <c:spPr>
            <a:ln w="3175">
              <a:solidFill>
                <a:sysClr val="window" lastClr="FFFFFF">
                  <a:lumMod val="75000"/>
                </a:sysClr>
              </a:solidFill>
            </a:ln>
          </c:spPr>
          <c:dPt>
            <c:idx val="0"/>
            <c:bubble3D val="0"/>
            <c:spPr>
              <a:solidFill>
                <a:srgbClr val="5A1A63"/>
              </a:solidFill>
              <a:ln w="3175">
                <a:solidFill>
                  <a:sysClr val="window" lastClr="FFFFFF">
                    <a:lumMod val="75000"/>
                  </a:sysClr>
                </a:solidFill>
              </a:ln>
              <a:effectLst/>
            </c:spPr>
            <c:extLst>
              <c:ext xmlns:c16="http://schemas.microsoft.com/office/drawing/2014/chart" uri="{C3380CC4-5D6E-409C-BE32-E72D297353CC}">
                <c16:uniqueId val="{00000001-644E-4D80-8EA0-F696368EA763}"/>
              </c:ext>
            </c:extLst>
          </c:dPt>
          <c:dPt>
            <c:idx val="1"/>
            <c:bubble3D val="0"/>
            <c:spPr>
              <a:solidFill>
                <a:srgbClr val="D3001B"/>
              </a:solidFill>
              <a:ln w="3175">
                <a:solidFill>
                  <a:sysClr val="window" lastClr="FFFFFF">
                    <a:lumMod val="75000"/>
                  </a:sysClr>
                </a:solidFill>
              </a:ln>
              <a:effectLst/>
            </c:spPr>
            <c:extLst>
              <c:ext xmlns:c16="http://schemas.microsoft.com/office/drawing/2014/chart" uri="{C3380CC4-5D6E-409C-BE32-E72D297353CC}">
                <c16:uniqueId val="{00000002-644E-4D80-8EA0-F696368EA763}"/>
              </c:ext>
            </c:extLst>
          </c:dPt>
          <c:dPt>
            <c:idx val="2"/>
            <c:bubble3D val="0"/>
            <c:spPr>
              <a:solidFill>
                <a:srgbClr val="FBBF00"/>
              </a:solidFill>
              <a:ln w="3175">
                <a:solidFill>
                  <a:sysClr val="window" lastClr="FFFFFF">
                    <a:lumMod val="75000"/>
                  </a:sysClr>
                </a:solidFill>
              </a:ln>
              <a:effectLst/>
            </c:spPr>
            <c:extLst>
              <c:ext xmlns:c16="http://schemas.microsoft.com/office/drawing/2014/chart" uri="{C3380CC4-5D6E-409C-BE32-E72D297353CC}">
                <c16:uniqueId val="{00000003-644E-4D80-8EA0-F696368EA763}"/>
              </c:ext>
            </c:extLst>
          </c:dPt>
          <c:dPt>
            <c:idx val="3"/>
            <c:bubble3D val="0"/>
            <c:spPr>
              <a:solidFill>
                <a:srgbClr val="FFED00"/>
              </a:solidFill>
              <a:ln w="3175">
                <a:solidFill>
                  <a:sysClr val="window" lastClr="FFFFFF">
                    <a:lumMod val="75000"/>
                  </a:sysClr>
                </a:solidFill>
              </a:ln>
              <a:effectLst/>
            </c:spPr>
            <c:extLst>
              <c:ext xmlns:c16="http://schemas.microsoft.com/office/drawing/2014/chart" uri="{C3380CC4-5D6E-409C-BE32-E72D297353CC}">
                <c16:uniqueId val="{00000004-644E-4D80-8EA0-F696368EA763}"/>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05-644E-4D80-8EA0-F696368EA763}"/>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06-644E-4D80-8EA0-F696368EA763}"/>
              </c:ext>
            </c:extLst>
          </c:dPt>
          <c:dPt>
            <c:idx val="6"/>
            <c:bubble3D val="0"/>
            <c:spPr>
              <a:solidFill>
                <a:srgbClr val="D3D4D5"/>
              </a:solidFill>
              <a:ln w="3175">
                <a:solidFill>
                  <a:sysClr val="window" lastClr="FFFFFF">
                    <a:lumMod val="75000"/>
                  </a:sysClr>
                </a:solidFill>
              </a:ln>
              <a:effectLst/>
            </c:spPr>
            <c:extLst>
              <c:ext xmlns:c16="http://schemas.microsoft.com/office/drawing/2014/chart" uri="{C3380CC4-5D6E-409C-BE32-E72D297353CC}">
                <c16:uniqueId val="{00000007-644E-4D80-8EA0-F696368EA763}"/>
              </c:ext>
            </c:extLst>
          </c:dPt>
          <c:dPt>
            <c:idx val="7"/>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08-644E-4D80-8EA0-F696368EA7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chiffres_clés!$D$22:$D$28</c:f>
              <c:strCache>
                <c:ptCount val="7"/>
                <c:pt idx="0">
                  <c:v>RE</c:v>
                </c:pt>
                <c:pt idx="1">
                  <c:v>CR</c:v>
                </c:pt>
                <c:pt idx="2">
                  <c:v>EN</c:v>
                </c:pt>
                <c:pt idx="3">
                  <c:v>VU</c:v>
                </c:pt>
                <c:pt idx="4">
                  <c:v>NT</c:v>
                </c:pt>
                <c:pt idx="5">
                  <c:v>LC</c:v>
                </c:pt>
                <c:pt idx="6">
                  <c:v>DD</c:v>
                </c:pt>
              </c:strCache>
            </c:strRef>
          </c:cat>
          <c:val>
            <c:numRef>
              <c:f>chiffres_clés!$E$22:$E$28</c:f>
              <c:numCache>
                <c:formatCode>General</c:formatCode>
                <c:ptCount val="7"/>
                <c:pt idx="0">
                  <c:v>8</c:v>
                </c:pt>
                <c:pt idx="1">
                  <c:v>3</c:v>
                </c:pt>
                <c:pt idx="2">
                  <c:v>7</c:v>
                </c:pt>
                <c:pt idx="3">
                  <c:v>9</c:v>
                </c:pt>
                <c:pt idx="4">
                  <c:v>10</c:v>
                </c:pt>
                <c:pt idx="5">
                  <c:v>63</c:v>
                </c:pt>
                <c:pt idx="6">
                  <c:v>7</c:v>
                </c:pt>
              </c:numCache>
            </c:numRef>
          </c:val>
          <c:extLst>
            <c:ext xmlns:c16="http://schemas.microsoft.com/office/drawing/2014/chart" uri="{C3380CC4-5D6E-409C-BE32-E72D297353CC}">
              <c16:uniqueId val="{00000000-644E-4D80-8EA0-F696368EA763}"/>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b="1"/>
              <a:t>Liste rouge des rhopalocères de Normandie</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s>
    <c:plotArea>
      <c:layout/>
      <c:pieChart>
        <c:varyColors val="1"/>
        <c:ser>
          <c:idx val="0"/>
          <c:order val="0"/>
          <c:spPr>
            <a:ln w="3175">
              <a:solidFill>
                <a:sysClr val="window" lastClr="FFFFFF">
                  <a:lumMod val="75000"/>
                </a:sysClr>
              </a:solidFill>
            </a:ln>
          </c:spPr>
          <c:dPt>
            <c:idx val="0"/>
            <c:bubble3D val="0"/>
            <c:spPr>
              <a:solidFill>
                <a:srgbClr val="5A1A63"/>
              </a:solidFill>
              <a:ln w="3175">
                <a:solidFill>
                  <a:sysClr val="window" lastClr="FFFFFF">
                    <a:lumMod val="75000"/>
                  </a:sysClr>
                </a:solidFill>
              </a:ln>
              <a:effectLst/>
            </c:spPr>
            <c:extLst>
              <c:ext xmlns:c16="http://schemas.microsoft.com/office/drawing/2014/chart" uri="{C3380CC4-5D6E-409C-BE32-E72D297353CC}">
                <c16:uniqueId val="{00000001-644E-4D80-8EA0-F696368EA763}"/>
              </c:ext>
            </c:extLst>
          </c:dPt>
          <c:dPt>
            <c:idx val="1"/>
            <c:bubble3D val="0"/>
            <c:spPr>
              <a:solidFill>
                <a:srgbClr val="D3001B"/>
              </a:solidFill>
              <a:ln w="3175">
                <a:solidFill>
                  <a:sysClr val="window" lastClr="FFFFFF">
                    <a:lumMod val="75000"/>
                  </a:sysClr>
                </a:solidFill>
              </a:ln>
              <a:effectLst/>
            </c:spPr>
            <c:extLst>
              <c:ext xmlns:c16="http://schemas.microsoft.com/office/drawing/2014/chart" uri="{C3380CC4-5D6E-409C-BE32-E72D297353CC}">
                <c16:uniqueId val="{00000002-644E-4D80-8EA0-F696368EA763}"/>
              </c:ext>
            </c:extLst>
          </c:dPt>
          <c:dPt>
            <c:idx val="2"/>
            <c:bubble3D val="0"/>
            <c:spPr>
              <a:solidFill>
                <a:srgbClr val="FBBF00"/>
              </a:solidFill>
              <a:ln w="3175">
                <a:solidFill>
                  <a:sysClr val="window" lastClr="FFFFFF">
                    <a:lumMod val="75000"/>
                  </a:sysClr>
                </a:solidFill>
              </a:ln>
              <a:effectLst/>
            </c:spPr>
            <c:extLst>
              <c:ext xmlns:c16="http://schemas.microsoft.com/office/drawing/2014/chart" uri="{C3380CC4-5D6E-409C-BE32-E72D297353CC}">
                <c16:uniqueId val="{00000003-644E-4D80-8EA0-F696368EA763}"/>
              </c:ext>
            </c:extLst>
          </c:dPt>
          <c:dPt>
            <c:idx val="3"/>
            <c:bubble3D val="0"/>
            <c:spPr>
              <a:solidFill>
                <a:srgbClr val="FFED00"/>
              </a:solidFill>
              <a:ln w="3175">
                <a:solidFill>
                  <a:sysClr val="window" lastClr="FFFFFF">
                    <a:lumMod val="75000"/>
                  </a:sysClr>
                </a:solidFill>
              </a:ln>
              <a:effectLst/>
            </c:spPr>
            <c:extLst>
              <c:ext xmlns:c16="http://schemas.microsoft.com/office/drawing/2014/chart" uri="{C3380CC4-5D6E-409C-BE32-E72D297353CC}">
                <c16:uniqueId val="{00000004-644E-4D80-8EA0-F696368EA763}"/>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05-644E-4D80-8EA0-F696368EA763}"/>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06-644E-4D80-8EA0-F696368EA763}"/>
              </c:ext>
            </c:extLst>
          </c:dPt>
          <c:dPt>
            <c:idx val="6"/>
            <c:bubble3D val="0"/>
            <c:spPr>
              <a:solidFill>
                <a:srgbClr val="D3D4D5"/>
              </a:solidFill>
              <a:ln w="3175">
                <a:solidFill>
                  <a:sysClr val="window" lastClr="FFFFFF">
                    <a:lumMod val="75000"/>
                  </a:sysClr>
                </a:solidFill>
              </a:ln>
              <a:effectLst/>
            </c:spPr>
            <c:extLst>
              <c:ext xmlns:c16="http://schemas.microsoft.com/office/drawing/2014/chart" uri="{C3380CC4-5D6E-409C-BE32-E72D297353CC}">
                <c16:uniqueId val="{00000007-644E-4D80-8EA0-F696368EA763}"/>
              </c:ext>
            </c:extLst>
          </c:dPt>
          <c:dPt>
            <c:idx val="7"/>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08-644E-4D80-8EA0-F696368EA7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chiffres_clés!$D$22:$D$28</c:f>
              <c:strCache>
                <c:ptCount val="7"/>
                <c:pt idx="0">
                  <c:v>RE</c:v>
                </c:pt>
                <c:pt idx="1">
                  <c:v>CR</c:v>
                </c:pt>
                <c:pt idx="2">
                  <c:v>EN</c:v>
                </c:pt>
                <c:pt idx="3">
                  <c:v>VU</c:v>
                </c:pt>
                <c:pt idx="4">
                  <c:v>NT</c:v>
                </c:pt>
                <c:pt idx="5">
                  <c:v>LC</c:v>
                </c:pt>
                <c:pt idx="6">
                  <c:v>DD</c:v>
                </c:pt>
              </c:strCache>
            </c:strRef>
          </c:cat>
          <c:val>
            <c:numRef>
              <c:f>chiffres_clés!$G$22:$G$28</c:f>
              <c:numCache>
                <c:formatCode>General</c:formatCode>
                <c:ptCount val="7"/>
                <c:pt idx="0">
                  <c:v>8</c:v>
                </c:pt>
                <c:pt idx="1">
                  <c:v>3</c:v>
                </c:pt>
                <c:pt idx="2">
                  <c:v>6</c:v>
                </c:pt>
                <c:pt idx="3">
                  <c:v>6</c:v>
                </c:pt>
                <c:pt idx="4">
                  <c:v>8</c:v>
                </c:pt>
                <c:pt idx="5">
                  <c:v>56</c:v>
                </c:pt>
                <c:pt idx="6">
                  <c:v>7</c:v>
                </c:pt>
              </c:numCache>
            </c:numRef>
          </c:val>
          <c:extLst>
            <c:ext xmlns:c16="http://schemas.microsoft.com/office/drawing/2014/chart" uri="{C3380CC4-5D6E-409C-BE32-E72D297353CC}">
              <c16:uniqueId val="{00000000-644E-4D80-8EA0-F696368EA763}"/>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b="1"/>
              <a:t>Liste rouge des zygènes de Normandie</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s>
    <c:plotArea>
      <c:layout/>
      <c:pieChart>
        <c:varyColors val="1"/>
        <c:ser>
          <c:idx val="0"/>
          <c:order val="0"/>
          <c:spPr>
            <a:ln w="3175">
              <a:solidFill>
                <a:sysClr val="window" lastClr="FFFFFF">
                  <a:lumMod val="75000"/>
                </a:sysClr>
              </a:solidFill>
            </a:ln>
          </c:spPr>
          <c:dPt>
            <c:idx val="0"/>
            <c:bubble3D val="0"/>
            <c:spPr>
              <a:solidFill>
                <a:srgbClr val="5A1A63"/>
              </a:solidFill>
              <a:ln w="3175">
                <a:solidFill>
                  <a:sysClr val="window" lastClr="FFFFFF">
                    <a:lumMod val="75000"/>
                  </a:sysClr>
                </a:solidFill>
              </a:ln>
              <a:effectLst/>
            </c:spPr>
            <c:extLst>
              <c:ext xmlns:c16="http://schemas.microsoft.com/office/drawing/2014/chart" uri="{C3380CC4-5D6E-409C-BE32-E72D297353CC}">
                <c16:uniqueId val="{00000001-644E-4D80-8EA0-F696368EA763}"/>
              </c:ext>
            </c:extLst>
          </c:dPt>
          <c:dPt>
            <c:idx val="1"/>
            <c:bubble3D val="0"/>
            <c:spPr>
              <a:solidFill>
                <a:srgbClr val="D3001B"/>
              </a:solidFill>
              <a:ln w="3175">
                <a:solidFill>
                  <a:sysClr val="window" lastClr="FFFFFF">
                    <a:lumMod val="75000"/>
                  </a:sysClr>
                </a:solidFill>
              </a:ln>
              <a:effectLst/>
            </c:spPr>
            <c:extLst>
              <c:ext xmlns:c16="http://schemas.microsoft.com/office/drawing/2014/chart" uri="{C3380CC4-5D6E-409C-BE32-E72D297353CC}">
                <c16:uniqueId val="{00000002-644E-4D80-8EA0-F696368EA763}"/>
              </c:ext>
            </c:extLst>
          </c:dPt>
          <c:dPt>
            <c:idx val="2"/>
            <c:bubble3D val="0"/>
            <c:spPr>
              <a:solidFill>
                <a:srgbClr val="FBBF00"/>
              </a:solidFill>
              <a:ln w="3175">
                <a:solidFill>
                  <a:sysClr val="window" lastClr="FFFFFF">
                    <a:lumMod val="75000"/>
                  </a:sysClr>
                </a:solidFill>
              </a:ln>
              <a:effectLst/>
            </c:spPr>
            <c:extLst>
              <c:ext xmlns:c16="http://schemas.microsoft.com/office/drawing/2014/chart" uri="{C3380CC4-5D6E-409C-BE32-E72D297353CC}">
                <c16:uniqueId val="{00000003-644E-4D80-8EA0-F696368EA763}"/>
              </c:ext>
            </c:extLst>
          </c:dPt>
          <c:dPt>
            <c:idx val="3"/>
            <c:bubble3D val="0"/>
            <c:spPr>
              <a:solidFill>
                <a:srgbClr val="FFED00"/>
              </a:solidFill>
              <a:ln w="3175">
                <a:solidFill>
                  <a:sysClr val="window" lastClr="FFFFFF">
                    <a:lumMod val="75000"/>
                  </a:sysClr>
                </a:solidFill>
              </a:ln>
              <a:effectLst/>
            </c:spPr>
            <c:extLst>
              <c:ext xmlns:c16="http://schemas.microsoft.com/office/drawing/2014/chart" uri="{C3380CC4-5D6E-409C-BE32-E72D297353CC}">
                <c16:uniqueId val="{00000004-644E-4D80-8EA0-F696368EA763}"/>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05-644E-4D80-8EA0-F696368EA763}"/>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06-644E-4D80-8EA0-F696368EA763}"/>
              </c:ext>
            </c:extLst>
          </c:dPt>
          <c:dPt>
            <c:idx val="6"/>
            <c:bubble3D val="0"/>
            <c:spPr>
              <a:solidFill>
                <a:srgbClr val="D3D4D5"/>
              </a:solidFill>
              <a:ln w="3175">
                <a:solidFill>
                  <a:sysClr val="window" lastClr="FFFFFF">
                    <a:lumMod val="75000"/>
                  </a:sysClr>
                </a:solidFill>
              </a:ln>
              <a:effectLst/>
            </c:spPr>
            <c:extLst>
              <c:ext xmlns:c16="http://schemas.microsoft.com/office/drawing/2014/chart" uri="{C3380CC4-5D6E-409C-BE32-E72D297353CC}">
                <c16:uniqueId val="{00000007-644E-4D80-8EA0-F696368EA763}"/>
              </c:ext>
            </c:extLst>
          </c:dPt>
          <c:dPt>
            <c:idx val="7"/>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08-644E-4D80-8EA0-F696368EA7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chiffres_clés!$D$22:$D$28</c:f>
              <c:strCache>
                <c:ptCount val="7"/>
                <c:pt idx="0">
                  <c:v>RE</c:v>
                </c:pt>
                <c:pt idx="1">
                  <c:v>CR</c:v>
                </c:pt>
                <c:pt idx="2">
                  <c:v>EN</c:v>
                </c:pt>
                <c:pt idx="3">
                  <c:v>VU</c:v>
                </c:pt>
                <c:pt idx="4">
                  <c:v>NT</c:v>
                </c:pt>
                <c:pt idx="5">
                  <c:v>LC</c:v>
                </c:pt>
                <c:pt idx="6">
                  <c:v>DD</c:v>
                </c:pt>
              </c:strCache>
            </c:strRef>
          </c:cat>
          <c:val>
            <c:numRef>
              <c:f>chiffres_clés!$I$22:$I$28</c:f>
              <c:numCache>
                <c:formatCode>General</c:formatCode>
                <c:ptCount val="7"/>
                <c:pt idx="0">
                  <c:v>0</c:v>
                </c:pt>
                <c:pt idx="1">
                  <c:v>0</c:v>
                </c:pt>
                <c:pt idx="2">
                  <c:v>1</c:v>
                </c:pt>
                <c:pt idx="3">
                  <c:v>3</c:v>
                </c:pt>
                <c:pt idx="4">
                  <c:v>2</c:v>
                </c:pt>
                <c:pt idx="5">
                  <c:v>7</c:v>
                </c:pt>
                <c:pt idx="6">
                  <c:v>0</c:v>
                </c:pt>
              </c:numCache>
            </c:numRef>
          </c:val>
          <c:extLst>
            <c:ext xmlns:c16="http://schemas.microsoft.com/office/drawing/2014/chart" uri="{C3380CC4-5D6E-409C-BE32-E72D297353CC}">
              <c16:uniqueId val="{00000000-644E-4D80-8EA0-F696368EA763}"/>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b="1"/>
              <a:t>Liste rouge des orthoptères de Normandie</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s>
    <c:plotArea>
      <c:layout/>
      <c:pieChart>
        <c:varyColors val="1"/>
        <c:ser>
          <c:idx val="0"/>
          <c:order val="0"/>
          <c:spPr>
            <a:ln w="3175">
              <a:solidFill>
                <a:sysClr val="window" lastClr="FFFFFF">
                  <a:lumMod val="75000"/>
                </a:sysClr>
              </a:solidFill>
            </a:ln>
          </c:spPr>
          <c:dPt>
            <c:idx val="0"/>
            <c:bubble3D val="0"/>
            <c:spPr>
              <a:solidFill>
                <a:srgbClr val="5A1A63"/>
              </a:solidFill>
              <a:ln w="3175">
                <a:solidFill>
                  <a:sysClr val="window" lastClr="FFFFFF">
                    <a:lumMod val="75000"/>
                  </a:sysClr>
                </a:solidFill>
              </a:ln>
              <a:effectLst/>
            </c:spPr>
            <c:extLst>
              <c:ext xmlns:c16="http://schemas.microsoft.com/office/drawing/2014/chart" uri="{C3380CC4-5D6E-409C-BE32-E72D297353CC}">
                <c16:uniqueId val="{00000001-644E-4D80-8EA0-F696368EA763}"/>
              </c:ext>
            </c:extLst>
          </c:dPt>
          <c:dPt>
            <c:idx val="1"/>
            <c:bubble3D val="0"/>
            <c:spPr>
              <a:solidFill>
                <a:srgbClr val="D3001B"/>
              </a:solidFill>
              <a:ln w="3175">
                <a:solidFill>
                  <a:sysClr val="window" lastClr="FFFFFF">
                    <a:lumMod val="75000"/>
                  </a:sysClr>
                </a:solidFill>
              </a:ln>
              <a:effectLst/>
            </c:spPr>
            <c:extLst>
              <c:ext xmlns:c16="http://schemas.microsoft.com/office/drawing/2014/chart" uri="{C3380CC4-5D6E-409C-BE32-E72D297353CC}">
                <c16:uniqueId val="{00000002-644E-4D80-8EA0-F696368EA763}"/>
              </c:ext>
            </c:extLst>
          </c:dPt>
          <c:dPt>
            <c:idx val="2"/>
            <c:bubble3D val="0"/>
            <c:spPr>
              <a:solidFill>
                <a:srgbClr val="FBBF00"/>
              </a:solidFill>
              <a:ln w="3175">
                <a:solidFill>
                  <a:sysClr val="window" lastClr="FFFFFF">
                    <a:lumMod val="75000"/>
                  </a:sysClr>
                </a:solidFill>
              </a:ln>
              <a:effectLst/>
            </c:spPr>
            <c:extLst>
              <c:ext xmlns:c16="http://schemas.microsoft.com/office/drawing/2014/chart" uri="{C3380CC4-5D6E-409C-BE32-E72D297353CC}">
                <c16:uniqueId val="{00000003-644E-4D80-8EA0-F696368EA763}"/>
              </c:ext>
            </c:extLst>
          </c:dPt>
          <c:dPt>
            <c:idx val="3"/>
            <c:bubble3D val="0"/>
            <c:spPr>
              <a:solidFill>
                <a:srgbClr val="FFED00"/>
              </a:solidFill>
              <a:ln w="3175">
                <a:solidFill>
                  <a:sysClr val="window" lastClr="FFFFFF">
                    <a:lumMod val="75000"/>
                  </a:sysClr>
                </a:solidFill>
              </a:ln>
              <a:effectLst/>
            </c:spPr>
            <c:extLst>
              <c:ext xmlns:c16="http://schemas.microsoft.com/office/drawing/2014/chart" uri="{C3380CC4-5D6E-409C-BE32-E72D297353CC}">
                <c16:uniqueId val="{00000004-644E-4D80-8EA0-F696368EA763}"/>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05-644E-4D80-8EA0-F696368EA763}"/>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06-644E-4D80-8EA0-F696368EA763}"/>
              </c:ext>
            </c:extLst>
          </c:dPt>
          <c:dPt>
            <c:idx val="6"/>
            <c:bubble3D val="0"/>
            <c:spPr>
              <a:solidFill>
                <a:srgbClr val="D3D4D5"/>
              </a:solidFill>
              <a:ln w="3175">
                <a:solidFill>
                  <a:sysClr val="window" lastClr="FFFFFF">
                    <a:lumMod val="75000"/>
                  </a:sysClr>
                </a:solidFill>
              </a:ln>
              <a:effectLst/>
            </c:spPr>
            <c:extLst>
              <c:ext xmlns:c16="http://schemas.microsoft.com/office/drawing/2014/chart" uri="{C3380CC4-5D6E-409C-BE32-E72D297353CC}">
                <c16:uniqueId val="{00000007-644E-4D80-8EA0-F696368EA763}"/>
              </c:ext>
            </c:extLst>
          </c:dPt>
          <c:dPt>
            <c:idx val="7"/>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08-644E-4D80-8EA0-F696368EA7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chiffres_clés!$D$22:$D$28</c:f>
              <c:strCache>
                <c:ptCount val="7"/>
                <c:pt idx="0">
                  <c:v>RE</c:v>
                </c:pt>
                <c:pt idx="1">
                  <c:v>CR</c:v>
                </c:pt>
                <c:pt idx="2">
                  <c:v>EN</c:v>
                </c:pt>
                <c:pt idx="3">
                  <c:v>VU</c:v>
                </c:pt>
                <c:pt idx="4">
                  <c:v>NT</c:v>
                </c:pt>
                <c:pt idx="5">
                  <c:v>LC</c:v>
                </c:pt>
                <c:pt idx="6">
                  <c:v>DD</c:v>
                </c:pt>
              </c:strCache>
            </c:strRef>
          </c:cat>
          <c:val>
            <c:numRef>
              <c:f>chiffres_clés!$K$22:$K$28</c:f>
              <c:numCache>
                <c:formatCode>General</c:formatCode>
                <c:ptCount val="7"/>
                <c:pt idx="0">
                  <c:v>3</c:v>
                </c:pt>
                <c:pt idx="1">
                  <c:v>2</c:v>
                </c:pt>
                <c:pt idx="2">
                  <c:v>6</c:v>
                </c:pt>
                <c:pt idx="3">
                  <c:v>4</c:v>
                </c:pt>
                <c:pt idx="4">
                  <c:v>7</c:v>
                </c:pt>
                <c:pt idx="5">
                  <c:v>36</c:v>
                </c:pt>
                <c:pt idx="6">
                  <c:v>6</c:v>
                </c:pt>
              </c:numCache>
            </c:numRef>
          </c:val>
          <c:extLst>
            <c:ext xmlns:c16="http://schemas.microsoft.com/office/drawing/2014/chart" uri="{C3380CC4-5D6E-409C-BE32-E72D297353CC}">
              <c16:uniqueId val="{00000000-644E-4D80-8EA0-F696368EA763}"/>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b="1"/>
              <a:t>Liste rouge des odonates de Normandie</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s>
    <c:plotArea>
      <c:layout/>
      <c:pieChart>
        <c:varyColors val="1"/>
        <c:ser>
          <c:idx val="0"/>
          <c:order val="0"/>
          <c:spPr>
            <a:ln w="3175">
              <a:solidFill>
                <a:sysClr val="window" lastClr="FFFFFF">
                  <a:lumMod val="75000"/>
                </a:sysClr>
              </a:solidFill>
            </a:ln>
          </c:spPr>
          <c:dPt>
            <c:idx val="0"/>
            <c:bubble3D val="0"/>
            <c:spPr>
              <a:solidFill>
                <a:srgbClr val="5A1A63"/>
              </a:solidFill>
              <a:ln w="3175">
                <a:solidFill>
                  <a:sysClr val="window" lastClr="FFFFFF">
                    <a:lumMod val="75000"/>
                  </a:sysClr>
                </a:solidFill>
              </a:ln>
              <a:effectLst/>
            </c:spPr>
            <c:extLst>
              <c:ext xmlns:c16="http://schemas.microsoft.com/office/drawing/2014/chart" uri="{C3380CC4-5D6E-409C-BE32-E72D297353CC}">
                <c16:uniqueId val="{00000026-F4EA-4019-8E4F-ACC1CFE58A65}"/>
              </c:ext>
            </c:extLst>
          </c:dPt>
          <c:dPt>
            <c:idx val="1"/>
            <c:bubble3D val="0"/>
            <c:spPr>
              <a:solidFill>
                <a:srgbClr val="D3001B"/>
              </a:solidFill>
              <a:ln w="3175">
                <a:solidFill>
                  <a:sysClr val="window" lastClr="FFFFFF">
                    <a:lumMod val="75000"/>
                  </a:sysClr>
                </a:solidFill>
              </a:ln>
              <a:effectLst/>
            </c:spPr>
            <c:extLst>
              <c:ext xmlns:c16="http://schemas.microsoft.com/office/drawing/2014/chart" uri="{C3380CC4-5D6E-409C-BE32-E72D297353CC}">
                <c16:uniqueId val="{00000028-F4EA-4019-8E4F-ACC1CFE58A65}"/>
              </c:ext>
            </c:extLst>
          </c:dPt>
          <c:dPt>
            <c:idx val="2"/>
            <c:bubble3D val="0"/>
            <c:spPr>
              <a:solidFill>
                <a:srgbClr val="FBBF00"/>
              </a:solidFill>
              <a:ln w="3175">
                <a:solidFill>
                  <a:sysClr val="window" lastClr="FFFFFF">
                    <a:lumMod val="75000"/>
                  </a:sysClr>
                </a:solidFill>
              </a:ln>
              <a:effectLst/>
            </c:spPr>
            <c:extLst>
              <c:ext xmlns:c16="http://schemas.microsoft.com/office/drawing/2014/chart" uri="{C3380CC4-5D6E-409C-BE32-E72D297353CC}">
                <c16:uniqueId val="{0000002A-F4EA-4019-8E4F-ACC1CFE58A65}"/>
              </c:ext>
            </c:extLst>
          </c:dPt>
          <c:dPt>
            <c:idx val="3"/>
            <c:bubble3D val="0"/>
            <c:spPr>
              <a:solidFill>
                <a:srgbClr val="FFED00"/>
              </a:solidFill>
              <a:ln w="3175">
                <a:solidFill>
                  <a:sysClr val="window" lastClr="FFFFFF">
                    <a:lumMod val="75000"/>
                  </a:sysClr>
                </a:solidFill>
              </a:ln>
              <a:effectLst/>
            </c:spPr>
            <c:extLst>
              <c:ext xmlns:c16="http://schemas.microsoft.com/office/drawing/2014/chart" uri="{C3380CC4-5D6E-409C-BE32-E72D297353CC}">
                <c16:uniqueId val="{0000002C-F4EA-4019-8E4F-ACC1CFE58A65}"/>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2E-F4EA-4019-8E4F-ACC1CFE58A65}"/>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30-F4EA-4019-8E4F-ACC1CFE58A65}"/>
              </c:ext>
            </c:extLst>
          </c:dPt>
          <c:dPt>
            <c:idx val="6"/>
            <c:bubble3D val="0"/>
            <c:spPr>
              <a:solidFill>
                <a:srgbClr val="D3D4D5"/>
              </a:solidFill>
              <a:ln w="3175">
                <a:solidFill>
                  <a:sysClr val="window" lastClr="FFFFFF">
                    <a:lumMod val="75000"/>
                  </a:sysClr>
                </a:solidFill>
              </a:ln>
              <a:effectLst/>
            </c:spPr>
            <c:extLst>
              <c:ext xmlns:c16="http://schemas.microsoft.com/office/drawing/2014/chart" uri="{C3380CC4-5D6E-409C-BE32-E72D297353CC}">
                <c16:uniqueId val="{00000032-F4EA-4019-8E4F-ACC1CFE58A65}"/>
              </c:ext>
            </c:extLst>
          </c:dPt>
          <c:dPt>
            <c:idx val="7"/>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34-F4EA-4019-8E4F-ACC1CFE58A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chiffres_clés!$D$22:$D$28</c:f>
              <c:strCache>
                <c:ptCount val="7"/>
                <c:pt idx="0">
                  <c:v>RE</c:v>
                </c:pt>
                <c:pt idx="1">
                  <c:v>CR</c:v>
                </c:pt>
                <c:pt idx="2">
                  <c:v>EN</c:v>
                </c:pt>
                <c:pt idx="3">
                  <c:v>VU</c:v>
                </c:pt>
                <c:pt idx="4">
                  <c:v>NT</c:v>
                </c:pt>
                <c:pt idx="5">
                  <c:v>LC</c:v>
                </c:pt>
                <c:pt idx="6">
                  <c:v>DD</c:v>
                </c:pt>
              </c:strCache>
            </c:strRef>
          </c:cat>
          <c:val>
            <c:numRef>
              <c:f>chiffres_clés!$M$22:$M$28</c:f>
              <c:numCache>
                <c:formatCode>General</c:formatCode>
                <c:ptCount val="7"/>
                <c:pt idx="0">
                  <c:v>0</c:v>
                </c:pt>
                <c:pt idx="1">
                  <c:v>2</c:v>
                </c:pt>
                <c:pt idx="2">
                  <c:v>1</c:v>
                </c:pt>
                <c:pt idx="3">
                  <c:v>4</c:v>
                </c:pt>
                <c:pt idx="4">
                  <c:v>6</c:v>
                </c:pt>
                <c:pt idx="5">
                  <c:v>38</c:v>
                </c:pt>
                <c:pt idx="6">
                  <c:v>4</c:v>
                </c:pt>
              </c:numCache>
            </c:numRef>
          </c:val>
          <c:extLst>
            <c:ext xmlns:c16="http://schemas.microsoft.com/office/drawing/2014/chart" uri="{C3380CC4-5D6E-409C-BE32-E72D297353CC}">
              <c16:uniqueId val="{00000035-F4EA-4019-8E4F-ACC1CFE58A65}"/>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b="1"/>
              <a:t>Liste rouge des mammifères de Normandie</a:t>
            </a:r>
          </a:p>
        </c:rich>
      </c:tx>
      <c:overlay val="0"/>
      <c:spPr>
        <a:noFill/>
        <a:ln>
          <a:noFill/>
        </a:ln>
        <a:effectLst/>
      </c:sp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s>
    <c:plotArea>
      <c:layout/>
      <c:pieChart>
        <c:varyColors val="1"/>
        <c:ser>
          <c:idx val="0"/>
          <c:order val="0"/>
          <c:spPr>
            <a:ln w="3175">
              <a:solidFill>
                <a:sysClr val="window" lastClr="FFFFFF">
                  <a:lumMod val="75000"/>
                </a:sysClr>
              </a:solidFill>
            </a:ln>
          </c:spPr>
          <c:dPt>
            <c:idx val="0"/>
            <c:bubble3D val="0"/>
            <c:spPr>
              <a:solidFill>
                <a:srgbClr val="5A1A63"/>
              </a:solidFill>
              <a:ln w="3175">
                <a:solidFill>
                  <a:sysClr val="window" lastClr="FFFFFF">
                    <a:lumMod val="75000"/>
                  </a:sysClr>
                </a:solidFill>
              </a:ln>
              <a:effectLst/>
            </c:spPr>
            <c:extLst>
              <c:ext xmlns:c16="http://schemas.microsoft.com/office/drawing/2014/chart" uri="{C3380CC4-5D6E-409C-BE32-E72D297353CC}">
                <c16:uniqueId val="{00000013-2130-4751-A7E1-FF786ACB805A}"/>
              </c:ext>
            </c:extLst>
          </c:dPt>
          <c:dPt>
            <c:idx val="1"/>
            <c:bubble3D val="0"/>
            <c:spPr>
              <a:solidFill>
                <a:srgbClr val="D3001B"/>
              </a:solidFill>
              <a:ln w="3175">
                <a:solidFill>
                  <a:sysClr val="window" lastClr="FFFFFF">
                    <a:lumMod val="75000"/>
                  </a:sysClr>
                </a:solidFill>
              </a:ln>
              <a:effectLst/>
            </c:spPr>
            <c:extLst>
              <c:ext xmlns:c16="http://schemas.microsoft.com/office/drawing/2014/chart" uri="{C3380CC4-5D6E-409C-BE32-E72D297353CC}">
                <c16:uniqueId val="{00000015-2130-4751-A7E1-FF786ACB805A}"/>
              </c:ext>
            </c:extLst>
          </c:dPt>
          <c:dPt>
            <c:idx val="2"/>
            <c:bubble3D val="0"/>
            <c:spPr>
              <a:solidFill>
                <a:srgbClr val="FBBF00"/>
              </a:solidFill>
              <a:ln w="3175">
                <a:solidFill>
                  <a:sysClr val="window" lastClr="FFFFFF">
                    <a:lumMod val="75000"/>
                  </a:sysClr>
                </a:solidFill>
              </a:ln>
              <a:effectLst/>
            </c:spPr>
            <c:extLst>
              <c:ext xmlns:c16="http://schemas.microsoft.com/office/drawing/2014/chart" uri="{C3380CC4-5D6E-409C-BE32-E72D297353CC}">
                <c16:uniqueId val="{00000017-2130-4751-A7E1-FF786ACB805A}"/>
              </c:ext>
            </c:extLst>
          </c:dPt>
          <c:dPt>
            <c:idx val="3"/>
            <c:bubble3D val="0"/>
            <c:spPr>
              <a:solidFill>
                <a:srgbClr val="FFED00"/>
              </a:solidFill>
              <a:ln w="3175">
                <a:solidFill>
                  <a:sysClr val="window" lastClr="FFFFFF">
                    <a:lumMod val="75000"/>
                  </a:sysClr>
                </a:solidFill>
              </a:ln>
              <a:effectLst/>
            </c:spPr>
            <c:extLst>
              <c:ext xmlns:c16="http://schemas.microsoft.com/office/drawing/2014/chart" uri="{C3380CC4-5D6E-409C-BE32-E72D297353CC}">
                <c16:uniqueId val="{00000019-2130-4751-A7E1-FF786ACB805A}"/>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1B-2130-4751-A7E1-FF786ACB805A}"/>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1D-2130-4751-A7E1-FF786ACB805A}"/>
              </c:ext>
            </c:extLst>
          </c:dPt>
          <c:dPt>
            <c:idx val="6"/>
            <c:bubble3D val="0"/>
            <c:spPr>
              <a:solidFill>
                <a:srgbClr val="D3D4D5"/>
              </a:solidFill>
              <a:ln w="3175">
                <a:solidFill>
                  <a:sysClr val="window" lastClr="FFFFFF">
                    <a:lumMod val="75000"/>
                  </a:sysClr>
                </a:solidFill>
              </a:ln>
              <a:effectLst/>
            </c:spPr>
            <c:extLst>
              <c:ext xmlns:c16="http://schemas.microsoft.com/office/drawing/2014/chart" uri="{C3380CC4-5D6E-409C-BE32-E72D297353CC}">
                <c16:uniqueId val="{0000001F-2130-4751-A7E1-FF786ACB805A}"/>
              </c:ext>
            </c:extLst>
          </c:dPt>
          <c:dPt>
            <c:idx val="7"/>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21-2130-4751-A7E1-FF786ACB80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chiffres_clés!$D$22:$D$28</c:f>
              <c:strCache>
                <c:ptCount val="7"/>
                <c:pt idx="0">
                  <c:v>RE</c:v>
                </c:pt>
                <c:pt idx="1">
                  <c:v>CR</c:v>
                </c:pt>
                <c:pt idx="2">
                  <c:v>EN</c:v>
                </c:pt>
                <c:pt idx="3">
                  <c:v>VU</c:v>
                </c:pt>
                <c:pt idx="4">
                  <c:v>NT</c:v>
                </c:pt>
                <c:pt idx="5">
                  <c:v>LC</c:v>
                </c:pt>
                <c:pt idx="6">
                  <c:v>DD</c:v>
                </c:pt>
              </c:strCache>
            </c:strRef>
          </c:cat>
          <c:val>
            <c:numRef>
              <c:f>chiffres_clés!$O$22:$O$28</c:f>
              <c:numCache>
                <c:formatCode>General</c:formatCode>
                <c:ptCount val="7"/>
                <c:pt idx="0">
                  <c:v>3</c:v>
                </c:pt>
                <c:pt idx="1">
                  <c:v>2</c:v>
                </c:pt>
                <c:pt idx="2">
                  <c:v>4</c:v>
                </c:pt>
                <c:pt idx="3">
                  <c:v>8</c:v>
                </c:pt>
                <c:pt idx="4">
                  <c:v>16</c:v>
                </c:pt>
                <c:pt idx="5">
                  <c:v>33</c:v>
                </c:pt>
                <c:pt idx="6">
                  <c:v>1</c:v>
                </c:pt>
              </c:numCache>
            </c:numRef>
          </c:val>
          <c:extLst>
            <c:ext xmlns:c16="http://schemas.microsoft.com/office/drawing/2014/chart" uri="{C3380CC4-5D6E-409C-BE32-E72D297353CC}">
              <c16:uniqueId val="{00000022-2130-4751-A7E1-FF786ACB805A}"/>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ln>
      <a:solidFill>
        <a:sysClr val="window" lastClr="FFFFFF">
          <a:lumMod val="85000"/>
        </a:sysClr>
      </a:solidFill>
    </a:ln>
  </c:spPr>
  <c:txPr>
    <a:bodyPr/>
    <a:lstStyle/>
    <a:p>
      <a:pPr>
        <a:defRPr/>
      </a:pPr>
      <a:endParaRPr lang="fr-FR"/>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b="1"/>
              <a:t>Liste rouge des mammifères terrestres de Normandie</a:t>
            </a:r>
          </a:p>
        </c:rich>
      </c:tx>
      <c:overlay val="0"/>
      <c:spPr>
        <a:noFill/>
        <a:ln>
          <a:noFill/>
        </a:ln>
        <a:effectLst/>
      </c:sp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s>
    <c:plotArea>
      <c:layout/>
      <c:pieChart>
        <c:varyColors val="1"/>
        <c:ser>
          <c:idx val="0"/>
          <c:order val="0"/>
          <c:spPr>
            <a:ln w="3175">
              <a:solidFill>
                <a:sysClr val="window" lastClr="FFFFFF">
                  <a:lumMod val="75000"/>
                </a:sysClr>
              </a:solidFill>
            </a:ln>
          </c:spPr>
          <c:dPt>
            <c:idx val="0"/>
            <c:bubble3D val="0"/>
            <c:spPr>
              <a:solidFill>
                <a:srgbClr val="5A1A63"/>
              </a:solidFill>
              <a:ln w="3175">
                <a:solidFill>
                  <a:sysClr val="window" lastClr="FFFFFF">
                    <a:lumMod val="75000"/>
                  </a:sysClr>
                </a:solidFill>
              </a:ln>
              <a:effectLst/>
            </c:spPr>
            <c:extLst>
              <c:ext xmlns:c16="http://schemas.microsoft.com/office/drawing/2014/chart" uri="{C3380CC4-5D6E-409C-BE32-E72D297353CC}">
                <c16:uniqueId val="{00000013-7A73-4862-AA98-FAA53C571C0E}"/>
              </c:ext>
            </c:extLst>
          </c:dPt>
          <c:dPt>
            <c:idx val="1"/>
            <c:bubble3D val="0"/>
            <c:spPr>
              <a:solidFill>
                <a:srgbClr val="D3001B"/>
              </a:solidFill>
              <a:ln w="3175">
                <a:solidFill>
                  <a:sysClr val="window" lastClr="FFFFFF">
                    <a:lumMod val="75000"/>
                  </a:sysClr>
                </a:solidFill>
              </a:ln>
              <a:effectLst/>
            </c:spPr>
            <c:extLst>
              <c:ext xmlns:c16="http://schemas.microsoft.com/office/drawing/2014/chart" uri="{C3380CC4-5D6E-409C-BE32-E72D297353CC}">
                <c16:uniqueId val="{00000015-7A73-4862-AA98-FAA53C571C0E}"/>
              </c:ext>
            </c:extLst>
          </c:dPt>
          <c:dPt>
            <c:idx val="2"/>
            <c:bubble3D val="0"/>
            <c:spPr>
              <a:solidFill>
                <a:srgbClr val="FBBF00"/>
              </a:solidFill>
              <a:ln w="3175">
                <a:solidFill>
                  <a:sysClr val="window" lastClr="FFFFFF">
                    <a:lumMod val="75000"/>
                  </a:sysClr>
                </a:solidFill>
              </a:ln>
              <a:effectLst/>
            </c:spPr>
            <c:extLst>
              <c:ext xmlns:c16="http://schemas.microsoft.com/office/drawing/2014/chart" uri="{C3380CC4-5D6E-409C-BE32-E72D297353CC}">
                <c16:uniqueId val="{00000017-7A73-4862-AA98-FAA53C571C0E}"/>
              </c:ext>
            </c:extLst>
          </c:dPt>
          <c:dPt>
            <c:idx val="3"/>
            <c:bubble3D val="0"/>
            <c:spPr>
              <a:solidFill>
                <a:srgbClr val="FFED00"/>
              </a:solidFill>
              <a:ln w="3175">
                <a:solidFill>
                  <a:sysClr val="window" lastClr="FFFFFF">
                    <a:lumMod val="75000"/>
                  </a:sysClr>
                </a:solidFill>
              </a:ln>
              <a:effectLst/>
            </c:spPr>
            <c:extLst>
              <c:ext xmlns:c16="http://schemas.microsoft.com/office/drawing/2014/chart" uri="{C3380CC4-5D6E-409C-BE32-E72D297353CC}">
                <c16:uniqueId val="{00000019-7A73-4862-AA98-FAA53C571C0E}"/>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1B-7A73-4862-AA98-FAA53C571C0E}"/>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1D-7A73-4862-AA98-FAA53C571C0E}"/>
              </c:ext>
            </c:extLst>
          </c:dPt>
          <c:dPt>
            <c:idx val="6"/>
            <c:bubble3D val="0"/>
            <c:spPr>
              <a:solidFill>
                <a:srgbClr val="D3D4D5"/>
              </a:solidFill>
              <a:ln w="3175">
                <a:solidFill>
                  <a:sysClr val="window" lastClr="FFFFFF">
                    <a:lumMod val="75000"/>
                  </a:sysClr>
                </a:solidFill>
              </a:ln>
              <a:effectLst/>
            </c:spPr>
            <c:extLst>
              <c:ext xmlns:c16="http://schemas.microsoft.com/office/drawing/2014/chart" uri="{C3380CC4-5D6E-409C-BE32-E72D297353CC}">
                <c16:uniqueId val="{0000001F-7A73-4862-AA98-FAA53C571C0E}"/>
              </c:ext>
            </c:extLst>
          </c:dPt>
          <c:dPt>
            <c:idx val="7"/>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21-7A73-4862-AA98-FAA53C571C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chiffres_clés!$D$22:$D$28</c:f>
              <c:strCache>
                <c:ptCount val="7"/>
                <c:pt idx="0">
                  <c:v>RE</c:v>
                </c:pt>
                <c:pt idx="1">
                  <c:v>CR</c:v>
                </c:pt>
                <c:pt idx="2">
                  <c:v>EN</c:v>
                </c:pt>
                <c:pt idx="3">
                  <c:v>VU</c:v>
                </c:pt>
                <c:pt idx="4">
                  <c:v>NT</c:v>
                </c:pt>
                <c:pt idx="5">
                  <c:v>LC</c:v>
                </c:pt>
                <c:pt idx="6">
                  <c:v>DD</c:v>
                </c:pt>
              </c:strCache>
            </c:strRef>
          </c:cat>
          <c:val>
            <c:numRef>
              <c:f>chiffres_clés!$Q$22:$Q$28</c:f>
              <c:numCache>
                <c:formatCode>General</c:formatCode>
                <c:ptCount val="7"/>
                <c:pt idx="0">
                  <c:v>3</c:v>
                </c:pt>
                <c:pt idx="1">
                  <c:v>2</c:v>
                </c:pt>
                <c:pt idx="2">
                  <c:v>3</c:v>
                </c:pt>
                <c:pt idx="3">
                  <c:v>4</c:v>
                </c:pt>
                <c:pt idx="4">
                  <c:v>14</c:v>
                </c:pt>
                <c:pt idx="5">
                  <c:v>33</c:v>
                </c:pt>
                <c:pt idx="6">
                  <c:v>1</c:v>
                </c:pt>
              </c:numCache>
            </c:numRef>
          </c:val>
          <c:extLst>
            <c:ext xmlns:c16="http://schemas.microsoft.com/office/drawing/2014/chart" uri="{C3380CC4-5D6E-409C-BE32-E72D297353CC}">
              <c16:uniqueId val="{00000022-7A73-4862-AA98-FAA53C571C0E}"/>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ln>
      <a:solidFill>
        <a:sysClr val="window" lastClr="FFFFFF">
          <a:lumMod val="85000"/>
        </a:sysClr>
      </a:solidFill>
    </a:ln>
  </c:spPr>
  <c:txPr>
    <a:bodyPr/>
    <a:lstStyle/>
    <a:p>
      <a:pPr>
        <a:defRPr/>
      </a:pPr>
      <a:endParaRPr lang="fr-FR"/>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b="1"/>
              <a:t>Liste rouge des amphibiens de Normandie</a:t>
            </a:r>
          </a:p>
        </c:rich>
      </c:tx>
      <c:overlay val="0"/>
      <c:spPr>
        <a:noFill/>
        <a:ln>
          <a:noFill/>
        </a:ln>
        <a:effectLst/>
      </c:sp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s>
    <c:plotArea>
      <c:layout/>
      <c:pieChart>
        <c:varyColors val="1"/>
        <c:ser>
          <c:idx val="0"/>
          <c:order val="0"/>
          <c:spPr>
            <a:ln w="3175">
              <a:solidFill>
                <a:sysClr val="window" lastClr="FFFFFF">
                  <a:lumMod val="75000"/>
                </a:sysClr>
              </a:solidFill>
            </a:ln>
          </c:spPr>
          <c:dPt>
            <c:idx val="0"/>
            <c:bubble3D val="0"/>
            <c:spPr>
              <a:solidFill>
                <a:srgbClr val="5A1A63"/>
              </a:solidFill>
              <a:ln w="3175">
                <a:solidFill>
                  <a:sysClr val="window" lastClr="FFFFFF">
                    <a:lumMod val="75000"/>
                  </a:sysClr>
                </a:solidFill>
              </a:ln>
              <a:effectLst/>
            </c:spPr>
            <c:extLst>
              <c:ext xmlns:c16="http://schemas.microsoft.com/office/drawing/2014/chart" uri="{C3380CC4-5D6E-409C-BE32-E72D297353CC}">
                <c16:uniqueId val="{00000013-60B9-4690-9E14-EE1F1AF093B8}"/>
              </c:ext>
            </c:extLst>
          </c:dPt>
          <c:dPt>
            <c:idx val="1"/>
            <c:bubble3D val="0"/>
            <c:spPr>
              <a:solidFill>
                <a:srgbClr val="D3001B"/>
              </a:solidFill>
              <a:ln w="3175">
                <a:solidFill>
                  <a:sysClr val="window" lastClr="FFFFFF">
                    <a:lumMod val="75000"/>
                  </a:sysClr>
                </a:solidFill>
              </a:ln>
              <a:effectLst/>
            </c:spPr>
            <c:extLst>
              <c:ext xmlns:c16="http://schemas.microsoft.com/office/drawing/2014/chart" uri="{C3380CC4-5D6E-409C-BE32-E72D297353CC}">
                <c16:uniqueId val="{00000015-60B9-4690-9E14-EE1F1AF093B8}"/>
              </c:ext>
            </c:extLst>
          </c:dPt>
          <c:dPt>
            <c:idx val="2"/>
            <c:bubble3D val="0"/>
            <c:spPr>
              <a:solidFill>
                <a:srgbClr val="FBBF00"/>
              </a:solidFill>
              <a:ln w="3175">
                <a:solidFill>
                  <a:sysClr val="window" lastClr="FFFFFF">
                    <a:lumMod val="75000"/>
                  </a:sysClr>
                </a:solidFill>
              </a:ln>
              <a:effectLst/>
            </c:spPr>
            <c:extLst>
              <c:ext xmlns:c16="http://schemas.microsoft.com/office/drawing/2014/chart" uri="{C3380CC4-5D6E-409C-BE32-E72D297353CC}">
                <c16:uniqueId val="{00000017-60B9-4690-9E14-EE1F1AF093B8}"/>
              </c:ext>
            </c:extLst>
          </c:dPt>
          <c:dPt>
            <c:idx val="3"/>
            <c:bubble3D val="0"/>
            <c:spPr>
              <a:solidFill>
                <a:srgbClr val="FFED00"/>
              </a:solidFill>
              <a:ln w="3175">
                <a:solidFill>
                  <a:sysClr val="window" lastClr="FFFFFF">
                    <a:lumMod val="75000"/>
                  </a:sysClr>
                </a:solidFill>
              </a:ln>
              <a:effectLst/>
            </c:spPr>
            <c:extLst>
              <c:ext xmlns:c16="http://schemas.microsoft.com/office/drawing/2014/chart" uri="{C3380CC4-5D6E-409C-BE32-E72D297353CC}">
                <c16:uniqueId val="{00000019-60B9-4690-9E14-EE1F1AF093B8}"/>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1B-60B9-4690-9E14-EE1F1AF093B8}"/>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1D-60B9-4690-9E14-EE1F1AF093B8}"/>
              </c:ext>
            </c:extLst>
          </c:dPt>
          <c:dPt>
            <c:idx val="6"/>
            <c:bubble3D val="0"/>
            <c:spPr>
              <a:solidFill>
                <a:srgbClr val="D3D4D5"/>
              </a:solidFill>
              <a:ln w="3175">
                <a:solidFill>
                  <a:sysClr val="window" lastClr="FFFFFF">
                    <a:lumMod val="75000"/>
                  </a:sysClr>
                </a:solidFill>
              </a:ln>
              <a:effectLst/>
            </c:spPr>
            <c:extLst>
              <c:ext xmlns:c16="http://schemas.microsoft.com/office/drawing/2014/chart" uri="{C3380CC4-5D6E-409C-BE32-E72D297353CC}">
                <c16:uniqueId val="{0000001F-60B9-4690-9E14-EE1F1AF093B8}"/>
              </c:ext>
            </c:extLst>
          </c:dPt>
          <c:dPt>
            <c:idx val="7"/>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21-60B9-4690-9E14-EE1F1AF093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chiffres_clés!$D$22:$D$28</c:f>
              <c:strCache>
                <c:ptCount val="7"/>
                <c:pt idx="0">
                  <c:v>RE</c:v>
                </c:pt>
                <c:pt idx="1">
                  <c:v>CR</c:v>
                </c:pt>
                <c:pt idx="2">
                  <c:v>EN</c:v>
                </c:pt>
                <c:pt idx="3">
                  <c:v>VU</c:v>
                </c:pt>
                <c:pt idx="4">
                  <c:v>NT</c:v>
                </c:pt>
                <c:pt idx="5">
                  <c:v>LC</c:v>
                </c:pt>
                <c:pt idx="6">
                  <c:v>DD</c:v>
                </c:pt>
              </c:strCache>
            </c:strRef>
          </c:cat>
          <c:val>
            <c:numRef>
              <c:f>chiffres_clés!$S$22:$S$28</c:f>
              <c:numCache>
                <c:formatCode>General</c:formatCode>
                <c:ptCount val="7"/>
                <c:pt idx="0">
                  <c:v>1</c:v>
                </c:pt>
                <c:pt idx="1">
                  <c:v>1</c:v>
                </c:pt>
                <c:pt idx="2">
                  <c:v>1</c:v>
                </c:pt>
                <c:pt idx="3">
                  <c:v>8</c:v>
                </c:pt>
                <c:pt idx="4">
                  <c:v>2</c:v>
                </c:pt>
                <c:pt idx="5">
                  <c:v>3</c:v>
                </c:pt>
                <c:pt idx="6">
                  <c:v>2</c:v>
                </c:pt>
              </c:numCache>
            </c:numRef>
          </c:val>
          <c:extLst>
            <c:ext xmlns:c16="http://schemas.microsoft.com/office/drawing/2014/chart" uri="{C3380CC4-5D6E-409C-BE32-E72D297353CC}">
              <c16:uniqueId val="{00000022-60B9-4690-9E14-EE1F1AF093B8}"/>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ln>
      <a:solidFill>
        <a:sysClr val="window" lastClr="FFFFFF">
          <a:lumMod val="85000"/>
        </a:sysClr>
      </a:solidFill>
    </a:ln>
  </c:spPr>
  <c:txPr>
    <a:bodyPr/>
    <a:lstStyle/>
    <a:p>
      <a:pPr>
        <a:defRPr/>
      </a:pPr>
      <a:endParaRPr lang="fr-FR"/>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b="1"/>
              <a:t>Liste rouge des reptiles de Normandie</a:t>
            </a:r>
          </a:p>
        </c:rich>
      </c:tx>
      <c:overlay val="0"/>
      <c:spPr>
        <a:noFill/>
        <a:ln>
          <a:noFill/>
        </a:ln>
        <a:effectLst/>
      </c:sp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s>
    <c:plotArea>
      <c:layout/>
      <c:pieChart>
        <c:varyColors val="1"/>
        <c:ser>
          <c:idx val="0"/>
          <c:order val="0"/>
          <c:spPr>
            <a:ln w="3175">
              <a:solidFill>
                <a:sysClr val="window" lastClr="FFFFFF">
                  <a:lumMod val="75000"/>
                </a:sysClr>
              </a:solidFill>
            </a:ln>
          </c:spPr>
          <c:dPt>
            <c:idx val="0"/>
            <c:bubble3D val="0"/>
            <c:spPr>
              <a:solidFill>
                <a:srgbClr val="5A1A63"/>
              </a:solidFill>
              <a:ln w="3175">
                <a:solidFill>
                  <a:sysClr val="window" lastClr="FFFFFF">
                    <a:lumMod val="75000"/>
                  </a:sysClr>
                </a:solidFill>
              </a:ln>
              <a:effectLst/>
            </c:spPr>
            <c:extLst>
              <c:ext xmlns:c16="http://schemas.microsoft.com/office/drawing/2014/chart" uri="{C3380CC4-5D6E-409C-BE32-E72D297353CC}">
                <c16:uniqueId val="{00000013-8B2F-49B4-997F-8316136B0BEA}"/>
              </c:ext>
            </c:extLst>
          </c:dPt>
          <c:dPt>
            <c:idx val="1"/>
            <c:bubble3D val="0"/>
            <c:spPr>
              <a:solidFill>
                <a:srgbClr val="D3001B"/>
              </a:solidFill>
              <a:ln w="3175">
                <a:solidFill>
                  <a:sysClr val="window" lastClr="FFFFFF">
                    <a:lumMod val="75000"/>
                  </a:sysClr>
                </a:solidFill>
              </a:ln>
              <a:effectLst/>
            </c:spPr>
            <c:extLst>
              <c:ext xmlns:c16="http://schemas.microsoft.com/office/drawing/2014/chart" uri="{C3380CC4-5D6E-409C-BE32-E72D297353CC}">
                <c16:uniqueId val="{00000015-8B2F-49B4-997F-8316136B0BEA}"/>
              </c:ext>
            </c:extLst>
          </c:dPt>
          <c:dPt>
            <c:idx val="2"/>
            <c:bubble3D val="0"/>
            <c:spPr>
              <a:solidFill>
                <a:srgbClr val="FBBF00"/>
              </a:solidFill>
              <a:ln w="3175">
                <a:solidFill>
                  <a:sysClr val="window" lastClr="FFFFFF">
                    <a:lumMod val="75000"/>
                  </a:sysClr>
                </a:solidFill>
              </a:ln>
              <a:effectLst/>
            </c:spPr>
            <c:extLst>
              <c:ext xmlns:c16="http://schemas.microsoft.com/office/drawing/2014/chart" uri="{C3380CC4-5D6E-409C-BE32-E72D297353CC}">
                <c16:uniqueId val="{00000017-8B2F-49B4-997F-8316136B0BEA}"/>
              </c:ext>
            </c:extLst>
          </c:dPt>
          <c:dPt>
            <c:idx val="3"/>
            <c:bubble3D val="0"/>
            <c:spPr>
              <a:solidFill>
                <a:srgbClr val="FFED00"/>
              </a:solidFill>
              <a:ln w="3175">
                <a:solidFill>
                  <a:sysClr val="window" lastClr="FFFFFF">
                    <a:lumMod val="75000"/>
                  </a:sysClr>
                </a:solidFill>
              </a:ln>
              <a:effectLst/>
            </c:spPr>
            <c:extLst>
              <c:ext xmlns:c16="http://schemas.microsoft.com/office/drawing/2014/chart" uri="{C3380CC4-5D6E-409C-BE32-E72D297353CC}">
                <c16:uniqueId val="{00000019-8B2F-49B4-997F-8316136B0BEA}"/>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1B-8B2F-49B4-997F-8316136B0BEA}"/>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1D-8B2F-49B4-997F-8316136B0BEA}"/>
              </c:ext>
            </c:extLst>
          </c:dPt>
          <c:dPt>
            <c:idx val="6"/>
            <c:bubble3D val="0"/>
            <c:spPr>
              <a:solidFill>
                <a:srgbClr val="D3D4D5"/>
              </a:solidFill>
              <a:ln w="3175">
                <a:solidFill>
                  <a:sysClr val="window" lastClr="FFFFFF">
                    <a:lumMod val="75000"/>
                  </a:sysClr>
                </a:solidFill>
              </a:ln>
              <a:effectLst/>
            </c:spPr>
            <c:extLst>
              <c:ext xmlns:c16="http://schemas.microsoft.com/office/drawing/2014/chart" uri="{C3380CC4-5D6E-409C-BE32-E72D297353CC}">
                <c16:uniqueId val="{0000001F-8B2F-49B4-997F-8316136B0BEA}"/>
              </c:ext>
            </c:extLst>
          </c:dPt>
          <c:dPt>
            <c:idx val="7"/>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21-8B2F-49B4-997F-8316136B0B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chiffres_clés!$D$22:$D$28</c:f>
              <c:strCache>
                <c:ptCount val="7"/>
                <c:pt idx="0">
                  <c:v>RE</c:v>
                </c:pt>
                <c:pt idx="1">
                  <c:v>CR</c:v>
                </c:pt>
                <c:pt idx="2">
                  <c:v>EN</c:v>
                </c:pt>
                <c:pt idx="3">
                  <c:v>VU</c:v>
                </c:pt>
                <c:pt idx="4">
                  <c:v>NT</c:v>
                </c:pt>
                <c:pt idx="5">
                  <c:v>LC</c:v>
                </c:pt>
                <c:pt idx="6">
                  <c:v>DD</c:v>
                </c:pt>
              </c:strCache>
            </c:strRef>
          </c:cat>
          <c:val>
            <c:numRef>
              <c:f>chiffres_clés!$U$22:$U$28</c:f>
              <c:numCache>
                <c:formatCode>General</c:formatCode>
                <c:ptCount val="7"/>
                <c:pt idx="0">
                  <c:v>0</c:v>
                </c:pt>
                <c:pt idx="1">
                  <c:v>0</c:v>
                </c:pt>
                <c:pt idx="2">
                  <c:v>3</c:v>
                </c:pt>
                <c:pt idx="3">
                  <c:v>1</c:v>
                </c:pt>
                <c:pt idx="4">
                  <c:v>4</c:v>
                </c:pt>
                <c:pt idx="5">
                  <c:v>3</c:v>
                </c:pt>
                <c:pt idx="6">
                  <c:v>0</c:v>
                </c:pt>
              </c:numCache>
            </c:numRef>
          </c:val>
          <c:extLst>
            <c:ext xmlns:c16="http://schemas.microsoft.com/office/drawing/2014/chart" uri="{C3380CC4-5D6E-409C-BE32-E72D297353CC}">
              <c16:uniqueId val="{00000022-8B2F-49B4-997F-8316136B0BEA}"/>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ln>
      <a:solidFill>
        <a:sysClr val="window" lastClr="FFFFFF">
          <a:lumMod val="85000"/>
        </a:sysClr>
      </a:solidFill>
    </a:ln>
  </c:spPr>
  <c:txPr>
    <a:bodyPr/>
    <a:lstStyle/>
    <a:p>
      <a:pPr>
        <a:defRPr/>
      </a:pPr>
      <a:endParaRPr lang="fr-FR"/>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b="1"/>
              <a:t>Liste rouge des reptiles terrestres de Normandie</a:t>
            </a:r>
          </a:p>
        </c:rich>
      </c:tx>
      <c:overlay val="0"/>
      <c:spPr>
        <a:noFill/>
        <a:ln>
          <a:noFill/>
        </a:ln>
        <a:effectLst/>
      </c:sp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s>
    <c:plotArea>
      <c:layout/>
      <c:pieChart>
        <c:varyColors val="1"/>
        <c:ser>
          <c:idx val="0"/>
          <c:order val="0"/>
          <c:spPr>
            <a:ln w="3175">
              <a:solidFill>
                <a:sysClr val="window" lastClr="FFFFFF">
                  <a:lumMod val="75000"/>
                </a:sysClr>
              </a:solidFill>
            </a:ln>
          </c:spPr>
          <c:dPt>
            <c:idx val="0"/>
            <c:bubble3D val="0"/>
            <c:spPr>
              <a:solidFill>
                <a:srgbClr val="5A1A63"/>
              </a:solidFill>
              <a:ln w="3175">
                <a:solidFill>
                  <a:sysClr val="window" lastClr="FFFFFF">
                    <a:lumMod val="75000"/>
                  </a:sysClr>
                </a:solidFill>
              </a:ln>
              <a:effectLst/>
            </c:spPr>
            <c:extLst>
              <c:ext xmlns:c16="http://schemas.microsoft.com/office/drawing/2014/chart" uri="{C3380CC4-5D6E-409C-BE32-E72D297353CC}">
                <c16:uniqueId val="{00000001-DDCA-4834-A17C-4E3C1EC1B15A}"/>
              </c:ext>
            </c:extLst>
          </c:dPt>
          <c:dPt>
            <c:idx val="1"/>
            <c:bubble3D val="0"/>
            <c:spPr>
              <a:solidFill>
                <a:srgbClr val="D3001B"/>
              </a:solidFill>
              <a:ln w="3175">
                <a:solidFill>
                  <a:sysClr val="window" lastClr="FFFFFF">
                    <a:lumMod val="75000"/>
                  </a:sysClr>
                </a:solidFill>
              </a:ln>
              <a:effectLst/>
            </c:spPr>
            <c:extLst>
              <c:ext xmlns:c16="http://schemas.microsoft.com/office/drawing/2014/chart" uri="{C3380CC4-5D6E-409C-BE32-E72D297353CC}">
                <c16:uniqueId val="{00000003-DDCA-4834-A17C-4E3C1EC1B15A}"/>
              </c:ext>
            </c:extLst>
          </c:dPt>
          <c:dPt>
            <c:idx val="2"/>
            <c:bubble3D val="0"/>
            <c:spPr>
              <a:solidFill>
                <a:srgbClr val="FBBF00"/>
              </a:solidFill>
              <a:ln w="3175">
                <a:solidFill>
                  <a:sysClr val="window" lastClr="FFFFFF">
                    <a:lumMod val="75000"/>
                  </a:sysClr>
                </a:solidFill>
              </a:ln>
              <a:effectLst/>
            </c:spPr>
            <c:extLst>
              <c:ext xmlns:c16="http://schemas.microsoft.com/office/drawing/2014/chart" uri="{C3380CC4-5D6E-409C-BE32-E72D297353CC}">
                <c16:uniqueId val="{00000005-DDCA-4834-A17C-4E3C1EC1B15A}"/>
              </c:ext>
            </c:extLst>
          </c:dPt>
          <c:dPt>
            <c:idx val="3"/>
            <c:bubble3D val="0"/>
            <c:spPr>
              <a:solidFill>
                <a:srgbClr val="FFED00"/>
              </a:solidFill>
              <a:ln w="3175">
                <a:solidFill>
                  <a:sysClr val="window" lastClr="FFFFFF">
                    <a:lumMod val="75000"/>
                  </a:sysClr>
                </a:solidFill>
              </a:ln>
              <a:effectLst/>
            </c:spPr>
            <c:extLst>
              <c:ext xmlns:c16="http://schemas.microsoft.com/office/drawing/2014/chart" uri="{C3380CC4-5D6E-409C-BE32-E72D297353CC}">
                <c16:uniqueId val="{00000007-DDCA-4834-A17C-4E3C1EC1B15A}"/>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09-DDCA-4834-A17C-4E3C1EC1B15A}"/>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0B-DDCA-4834-A17C-4E3C1EC1B15A}"/>
              </c:ext>
            </c:extLst>
          </c:dPt>
          <c:dPt>
            <c:idx val="6"/>
            <c:bubble3D val="0"/>
            <c:spPr>
              <a:solidFill>
                <a:srgbClr val="D3D4D5"/>
              </a:solidFill>
              <a:ln w="3175">
                <a:solidFill>
                  <a:sysClr val="window" lastClr="FFFFFF">
                    <a:lumMod val="75000"/>
                  </a:sysClr>
                </a:solidFill>
              </a:ln>
              <a:effectLst/>
            </c:spPr>
            <c:extLst>
              <c:ext xmlns:c16="http://schemas.microsoft.com/office/drawing/2014/chart" uri="{C3380CC4-5D6E-409C-BE32-E72D297353CC}">
                <c16:uniqueId val="{0000000D-DDCA-4834-A17C-4E3C1EC1B15A}"/>
              </c:ext>
            </c:extLst>
          </c:dPt>
          <c:dPt>
            <c:idx val="7"/>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0F-DDCA-4834-A17C-4E3C1EC1B1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chiffres_clés!$D$22:$D$28</c:f>
              <c:strCache>
                <c:ptCount val="7"/>
                <c:pt idx="0">
                  <c:v>RE</c:v>
                </c:pt>
                <c:pt idx="1">
                  <c:v>CR</c:v>
                </c:pt>
                <c:pt idx="2">
                  <c:v>EN</c:v>
                </c:pt>
                <c:pt idx="3">
                  <c:v>VU</c:v>
                </c:pt>
                <c:pt idx="4">
                  <c:v>NT</c:v>
                </c:pt>
                <c:pt idx="5">
                  <c:v>LC</c:v>
                </c:pt>
                <c:pt idx="6">
                  <c:v>DD</c:v>
                </c:pt>
              </c:strCache>
            </c:strRef>
          </c:cat>
          <c:val>
            <c:numRef>
              <c:f>chiffres_clés!$U$22:$U$28</c:f>
              <c:numCache>
                <c:formatCode>General</c:formatCode>
                <c:ptCount val="7"/>
                <c:pt idx="0">
                  <c:v>0</c:v>
                </c:pt>
                <c:pt idx="1">
                  <c:v>0</c:v>
                </c:pt>
                <c:pt idx="2">
                  <c:v>3</c:v>
                </c:pt>
                <c:pt idx="3">
                  <c:v>1</c:v>
                </c:pt>
                <c:pt idx="4">
                  <c:v>4</c:v>
                </c:pt>
                <c:pt idx="5">
                  <c:v>3</c:v>
                </c:pt>
                <c:pt idx="6">
                  <c:v>0</c:v>
                </c:pt>
              </c:numCache>
            </c:numRef>
          </c:val>
          <c:extLst>
            <c:ext xmlns:c16="http://schemas.microsoft.com/office/drawing/2014/chart" uri="{C3380CC4-5D6E-409C-BE32-E72D297353CC}">
              <c16:uniqueId val="{00000010-DDCA-4834-A17C-4E3C1EC1B15A}"/>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ln>
      <a:solidFill>
        <a:sysClr val="window" lastClr="FFFFFF">
          <a:lumMod val="85000"/>
        </a:sysClr>
      </a:solidFill>
    </a:ln>
  </c:spPr>
  <c:txPr>
    <a:bodyPr/>
    <a:lstStyle/>
    <a:p>
      <a:pPr>
        <a:defRPr/>
      </a:pPr>
      <a:endParaRPr lang="fr-FR"/>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[Référentiel_faune_normand_maj_2024.xlsx]DEP_14!TDC_14_LR</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t>Répartition par statuts de menace régionale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rgbClr val="5A1A63"/>
          </a:solidFill>
          <a:ln>
            <a:noFill/>
          </a:ln>
          <a:effectLst/>
        </c:spPr>
      </c:pivotFmt>
      <c:pivotFmt>
        <c:idx val="2"/>
        <c:spPr>
          <a:solidFill>
            <a:srgbClr val="D3001B"/>
          </a:solidFill>
          <a:ln>
            <a:noFill/>
          </a:ln>
          <a:effectLst/>
        </c:spPr>
      </c:pivotFmt>
      <c:pivotFmt>
        <c:idx val="3"/>
        <c:spPr>
          <a:solidFill>
            <a:srgbClr val="FBBF00"/>
          </a:solidFill>
          <a:ln>
            <a:noFill/>
          </a:ln>
          <a:effectLst/>
        </c:spPr>
      </c:pivotFmt>
      <c:pivotFmt>
        <c:idx val="4"/>
        <c:spPr>
          <a:solidFill>
            <a:srgbClr val="FFED00"/>
          </a:solidFill>
          <a:ln>
            <a:noFill/>
          </a:ln>
          <a:effectLst/>
        </c:spPr>
      </c:pivotFmt>
      <c:pivotFmt>
        <c:idx val="5"/>
        <c:spPr>
          <a:solidFill>
            <a:srgbClr val="FBF2CA"/>
          </a:solidFill>
          <a:ln>
            <a:noFill/>
          </a:ln>
          <a:effectLst/>
        </c:spPr>
      </c:pivotFmt>
      <c:pivotFmt>
        <c:idx val="6"/>
        <c:spPr>
          <a:solidFill>
            <a:srgbClr val="78B74A"/>
          </a:solidFill>
          <a:ln>
            <a:noFill/>
          </a:ln>
          <a:effectLst/>
        </c:spPr>
      </c:pivotFmt>
      <c:pivotFmt>
        <c:idx val="7"/>
        <c:spPr>
          <a:solidFill>
            <a:srgbClr val="D3D4D5"/>
          </a:solidFill>
          <a:ln>
            <a:noFill/>
          </a:ln>
          <a:effectLst/>
        </c:spPr>
      </c:pivotFmt>
      <c:pivotFmt>
        <c:idx val="8"/>
        <c:spPr>
          <a:solidFill>
            <a:schemeClr val="bg1"/>
          </a:solidFill>
          <a:ln w="3175">
            <a:solidFill>
              <a:schemeClr val="bg1">
                <a:lumMod val="65000"/>
              </a:schemeClr>
            </a:solidFill>
          </a:ln>
          <a:effectLst/>
        </c:spPr>
      </c:pivotFmt>
      <c:pivotFmt>
        <c:idx val="9"/>
        <c:spPr>
          <a:solidFill>
            <a:schemeClr val="accent1"/>
          </a:solidFill>
          <a:ln>
            <a:noFill/>
          </a:ln>
          <a:effectLst/>
        </c:spPr>
        <c:marker>
          <c:symbol val="none"/>
        </c:marker>
      </c:pivotFmt>
      <c:pivotFmt>
        <c:idx val="10"/>
        <c:spPr>
          <a:solidFill>
            <a:srgbClr val="5A1A63"/>
          </a:solidFill>
          <a:ln>
            <a:noFill/>
          </a:ln>
          <a:effectLst/>
        </c:spPr>
      </c:pivotFmt>
      <c:pivotFmt>
        <c:idx val="11"/>
        <c:spPr>
          <a:solidFill>
            <a:srgbClr val="D3001B"/>
          </a:solidFill>
          <a:ln>
            <a:noFill/>
          </a:ln>
          <a:effectLst/>
        </c:spPr>
      </c:pivotFmt>
      <c:pivotFmt>
        <c:idx val="12"/>
        <c:spPr>
          <a:solidFill>
            <a:srgbClr val="FBBF00"/>
          </a:solidFill>
          <a:ln>
            <a:noFill/>
          </a:ln>
          <a:effectLst/>
        </c:spPr>
      </c:pivotFmt>
      <c:pivotFmt>
        <c:idx val="13"/>
        <c:spPr>
          <a:solidFill>
            <a:srgbClr val="FFED00"/>
          </a:solidFill>
          <a:ln>
            <a:noFill/>
          </a:ln>
          <a:effectLst/>
        </c:spPr>
      </c:pivotFmt>
      <c:pivotFmt>
        <c:idx val="14"/>
        <c:spPr>
          <a:solidFill>
            <a:srgbClr val="FBF2CA"/>
          </a:solidFill>
          <a:ln>
            <a:noFill/>
          </a:ln>
          <a:effectLst/>
        </c:spPr>
      </c:pivotFmt>
      <c:pivotFmt>
        <c:idx val="15"/>
        <c:spPr>
          <a:solidFill>
            <a:srgbClr val="78B74A"/>
          </a:solidFill>
          <a:ln>
            <a:noFill/>
          </a:ln>
          <a:effectLst/>
        </c:spPr>
      </c:pivotFmt>
      <c:pivotFmt>
        <c:idx val="16"/>
        <c:spPr>
          <a:solidFill>
            <a:srgbClr val="D3D4D5"/>
          </a:solidFill>
          <a:ln>
            <a:noFill/>
          </a:ln>
          <a:effectLst/>
        </c:spPr>
      </c:pivotFmt>
      <c:pivotFmt>
        <c:idx val="17"/>
        <c:spPr>
          <a:solidFill>
            <a:schemeClr val="bg1"/>
          </a:solidFill>
          <a:ln w="3175">
            <a:solidFill>
              <a:schemeClr val="bg1">
                <a:lumMod val="65000"/>
              </a:schemeClr>
            </a:solidFill>
          </a:ln>
          <a:effectLst/>
        </c:spPr>
      </c:pivotFmt>
      <c:pivotFmt>
        <c:idx val="18"/>
        <c:spPr>
          <a:solidFill>
            <a:schemeClr val="accent1"/>
          </a:solidFill>
          <a:ln>
            <a:noFill/>
          </a:ln>
          <a:effectLst/>
        </c:spPr>
        <c:marker>
          <c:symbol val="none"/>
        </c:marker>
      </c:pivotFmt>
      <c:pivotFmt>
        <c:idx val="19"/>
        <c:spPr>
          <a:solidFill>
            <a:srgbClr val="FFED00"/>
          </a:solidFill>
          <a:ln>
            <a:noFill/>
          </a:ln>
          <a:effectLst/>
        </c:spPr>
      </c:pivotFmt>
      <c:pivotFmt>
        <c:idx val="20"/>
        <c:spPr>
          <a:solidFill>
            <a:srgbClr val="FBF2CA"/>
          </a:solidFill>
          <a:ln>
            <a:noFill/>
          </a:ln>
          <a:effectLst/>
        </c:spPr>
      </c:pivotFmt>
      <c:pivotFmt>
        <c:idx val="21"/>
        <c:spPr>
          <a:solidFill>
            <a:srgbClr val="78B74A"/>
          </a:solidFill>
          <a:ln>
            <a:noFill/>
          </a:ln>
          <a:effectLst/>
        </c:spPr>
      </c:pivotFmt>
      <c:pivotFmt>
        <c:idx val="22"/>
        <c:spPr>
          <a:solidFill>
            <a:schemeClr val="bg1"/>
          </a:solidFill>
          <a:ln w="3175">
            <a:solidFill>
              <a:schemeClr val="bg1">
                <a:lumMod val="65000"/>
              </a:schemeClr>
            </a:solidFill>
          </a:ln>
          <a:effectLst/>
        </c:spPr>
      </c:pivotFmt>
      <c:pivotFmt>
        <c:idx val="23"/>
        <c:spPr>
          <a:solidFill>
            <a:srgbClr val="D3D4D5"/>
          </a:solidFill>
          <a:ln>
            <a:noFill/>
          </a:ln>
          <a:effectLst/>
        </c:spPr>
      </c:pivotFmt>
      <c:pivotFmt>
        <c:idx val="24"/>
        <c:spPr>
          <a:solidFill>
            <a:srgbClr val="5A1A63"/>
          </a:solidFill>
          <a:ln>
            <a:noFill/>
          </a:ln>
          <a:effectLst/>
        </c:spPr>
      </c:pivotFmt>
      <c:pivotFmt>
        <c:idx val="25"/>
        <c:spPr>
          <a:solidFill>
            <a:srgbClr val="D3001B"/>
          </a:solidFill>
          <a:ln>
            <a:noFill/>
          </a:ln>
          <a:effectLst/>
        </c:spPr>
      </c:pivotFmt>
      <c:pivotFmt>
        <c:idx val="26"/>
        <c:spPr>
          <a:solidFill>
            <a:srgbClr val="FBBF00"/>
          </a:solidFill>
          <a:ln>
            <a:noFill/>
          </a:ln>
          <a:effectLst/>
        </c:spPr>
      </c:pivotFmt>
      <c:pivotFmt>
        <c:idx val="27"/>
        <c:spPr>
          <a:solidFill>
            <a:schemeClr val="accent1"/>
          </a:solidFill>
          <a:ln>
            <a:noFill/>
          </a:ln>
          <a:effectLst/>
        </c:spPr>
        <c:marker>
          <c:symbol val="none"/>
        </c:marker>
      </c:pivotFmt>
      <c:pivotFmt>
        <c:idx val="28"/>
        <c:spPr>
          <a:solidFill>
            <a:srgbClr val="5A1A63"/>
          </a:solidFill>
          <a:ln>
            <a:noFill/>
          </a:ln>
          <a:effectLst/>
        </c:spPr>
      </c:pivotFmt>
      <c:pivotFmt>
        <c:idx val="29"/>
        <c:spPr>
          <a:solidFill>
            <a:srgbClr val="D3001B"/>
          </a:solidFill>
          <a:ln>
            <a:noFill/>
          </a:ln>
          <a:effectLst/>
        </c:spPr>
      </c:pivotFmt>
      <c:pivotFmt>
        <c:idx val="30"/>
        <c:spPr>
          <a:solidFill>
            <a:srgbClr val="FBBF00"/>
          </a:solidFill>
          <a:ln>
            <a:noFill/>
          </a:ln>
          <a:effectLst/>
        </c:spPr>
      </c:pivotFmt>
      <c:pivotFmt>
        <c:idx val="31"/>
        <c:spPr>
          <a:solidFill>
            <a:srgbClr val="FFED00"/>
          </a:solidFill>
          <a:ln>
            <a:noFill/>
          </a:ln>
          <a:effectLst/>
        </c:spPr>
      </c:pivotFmt>
      <c:pivotFmt>
        <c:idx val="32"/>
        <c:spPr>
          <a:solidFill>
            <a:srgbClr val="FBF2CA"/>
          </a:solidFill>
          <a:ln>
            <a:noFill/>
          </a:ln>
          <a:effectLst/>
        </c:spPr>
      </c:pivotFmt>
      <c:pivotFmt>
        <c:idx val="33"/>
        <c:spPr>
          <a:solidFill>
            <a:srgbClr val="78B74A"/>
          </a:solidFill>
          <a:ln>
            <a:noFill/>
          </a:ln>
          <a:effectLst/>
        </c:spPr>
      </c:pivotFmt>
      <c:pivotFmt>
        <c:idx val="34"/>
        <c:spPr>
          <a:solidFill>
            <a:srgbClr val="D3D4D5"/>
          </a:solidFill>
          <a:ln>
            <a:noFill/>
          </a:ln>
          <a:effectLst/>
        </c:spPr>
      </c:pivotFmt>
      <c:pivotFmt>
        <c:idx val="35"/>
        <c:spPr>
          <a:solidFill>
            <a:schemeClr val="bg1"/>
          </a:solidFill>
          <a:ln w="3175">
            <a:solidFill>
              <a:schemeClr val="bg1">
                <a:lumMod val="65000"/>
              </a:schemeClr>
            </a:solidFill>
          </a:ln>
          <a:effectLst/>
        </c:spPr>
      </c:pivotFmt>
      <c:pivotFmt>
        <c:idx val="36"/>
        <c:spPr>
          <a:solidFill>
            <a:schemeClr val="accent1"/>
          </a:solidFill>
          <a:ln>
            <a:noFill/>
          </a:ln>
          <a:effectLst/>
        </c:spPr>
        <c:marker>
          <c:symbol val="none"/>
        </c:marker>
      </c:pivotFmt>
      <c:pivotFmt>
        <c:idx val="37"/>
        <c:spPr>
          <a:solidFill>
            <a:srgbClr val="5A1A63"/>
          </a:solidFill>
          <a:ln>
            <a:noFill/>
          </a:ln>
          <a:effectLst/>
        </c:spPr>
      </c:pivotFmt>
      <c:pivotFmt>
        <c:idx val="38"/>
        <c:spPr>
          <a:solidFill>
            <a:srgbClr val="D3001B"/>
          </a:solidFill>
          <a:ln>
            <a:noFill/>
          </a:ln>
          <a:effectLst/>
        </c:spPr>
      </c:pivotFmt>
      <c:pivotFmt>
        <c:idx val="39"/>
        <c:spPr>
          <a:solidFill>
            <a:srgbClr val="FBBF00"/>
          </a:solidFill>
          <a:ln>
            <a:noFill/>
          </a:ln>
          <a:effectLst/>
        </c:spPr>
      </c:pivotFmt>
      <c:pivotFmt>
        <c:idx val="40"/>
        <c:spPr>
          <a:solidFill>
            <a:srgbClr val="FFED00"/>
          </a:solidFill>
          <a:ln>
            <a:noFill/>
          </a:ln>
          <a:effectLst/>
        </c:spPr>
      </c:pivotFmt>
      <c:pivotFmt>
        <c:idx val="41"/>
        <c:spPr>
          <a:solidFill>
            <a:srgbClr val="FBF2CA"/>
          </a:solidFill>
          <a:ln>
            <a:noFill/>
          </a:ln>
          <a:effectLst/>
        </c:spPr>
      </c:pivotFmt>
      <c:pivotFmt>
        <c:idx val="42"/>
        <c:spPr>
          <a:solidFill>
            <a:srgbClr val="78B74A"/>
          </a:solidFill>
          <a:ln>
            <a:noFill/>
          </a:ln>
          <a:effectLst/>
        </c:spPr>
      </c:pivotFmt>
      <c:pivotFmt>
        <c:idx val="43"/>
        <c:spPr>
          <a:solidFill>
            <a:srgbClr val="D3D4D5"/>
          </a:solidFill>
          <a:ln>
            <a:noFill/>
          </a:ln>
          <a:effectLst/>
        </c:spPr>
      </c:pivotFmt>
      <c:pivotFmt>
        <c:idx val="44"/>
        <c:spPr>
          <a:solidFill>
            <a:schemeClr val="bg1"/>
          </a:solidFill>
          <a:ln w="3175">
            <a:solidFill>
              <a:schemeClr val="bg1">
                <a:lumMod val="65000"/>
              </a:schemeClr>
            </a:solidFill>
          </a:ln>
          <a:effectLst/>
        </c:spPr>
      </c:pivotFmt>
    </c:pivotFmts>
    <c:plotArea>
      <c:layout/>
      <c:barChart>
        <c:barDir val="col"/>
        <c:grouping val="clustered"/>
        <c:varyColors val="0"/>
        <c:ser>
          <c:idx val="0"/>
          <c:order val="0"/>
          <c:tx>
            <c:strRef>
              <c:f>DEP_14!$AC$4</c:f>
              <c:strCache>
                <c:ptCount val="1"/>
                <c:pt idx="0">
                  <c:v>Total</c:v>
                </c:pt>
              </c:strCache>
            </c:strRef>
          </c:tx>
          <c:spPr>
            <a:solidFill>
              <a:schemeClr val="accent1"/>
            </a:solidFill>
            <a:ln>
              <a:noFill/>
            </a:ln>
            <a:effectLst/>
          </c:spPr>
          <c:invertIfNegative val="0"/>
          <c:dPt>
            <c:idx val="0"/>
            <c:invertIfNegative val="0"/>
            <c:bubble3D val="0"/>
            <c:spPr>
              <a:solidFill>
                <a:srgbClr val="5A1A63"/>
              </a:solidFill>
              <a:ln>
                <a:noFill/>
              </a:ln>
              <a:effectLst/>
            </c:spPr>
            <c:extLst>
              <c:ext xmlns:c16="http://schemas.microsoft.com/office/drawing/2014/chart" uri="{C3380CC4-5D6E-409C-BE32-E72D297353CC}">
                <c16:uniqueId val="{00000001-5FA5-417D-A1C0-5904DD32B463}"/>
              </c:ext>
            </c:extLst>
          </c:dPt>
          <c:dPt>
            <c:idx val="1"/>
            <c:invertIfNegative val="0"/>
            <c:bubble3D val="0"/>
            <c:spPr>
              <a:solidFill>
                <a:srgbClr val="D3001B"/>
              </a:solidFill>
              <a:ln>
                <a:noFill/>
              </a:ln>
              <a:effectLst/>
            </c:spPr>
            <c:extLst>
              <c:ext xmlns:c16="http://schemas.microsoft.com/office/drawing/2014/chart" uri="{C3380CC4-5D6E-409C-BE32-E72D297353CC}">
                <c16:uniqueId val="{00000003-5FA5-417D-A1C0-5904DD32B463}"/>
              </c:ext>
            </c:extLst>
          </c:dPt>
          <c:dPt>
            <c:idx val="2"/>
            <c:invertIfNegative val="0"/>
            <c:bubble3D val="0"/>
            <c:spPr>
              <a:solidFill>
                <a:srgbClr val="FBBF00"/>
              </a:solidFill>
              <a:ln>
                <a:noFill/>
              </a:ln>
              <a:effectLst/>
            </c:spPr>
            <c:extLst>
              <c:ext xmlns:c16="http://schemas.microsoft.com/office/drawing/2014/chart" uri="{C3380CC4-5D6E-409C-BE32-E72D297353CC}">
                <c16:uniqueId val="{00000005-5FA5-417D-A1C0-5904DD32B463}"/>
              </c:ext>
            </c:extLst>
          </c:dPt>
          <c:dPt>
            <c:idx val="3"/>
            <c:invertIfNegative val="0"/>
            <c:bubble3D val="0"/>
            <c:spPr>
              <a:solidFill>
                <a:srgbClr val="FFED00"/>
              </a:solidFill>
              <a:ln>
                <a:noFill/>
              </a:ln>
              <a:effectLst/>
            </c:spPr>
            <c:extLst>
              <c:ext xmlns:c16="http://schemas.microsoft.com/office/drawing/2014/chart" uri="{C3380CC4-5D6E-409C-BE32-E72D297353CC}">
                <c16:uniqueId val="{00000007-5FA5-417D-A1C0-5904DD32B463}"/>
              </c:ext>
            </c:extLst>
          </c:dPt>
          <c:dPt>
            <c:idx val="4"/>
            <c:invertIfNegative val="0"/>
            <c:bubble3D val="0"/>
            <c:spPr>
              <a:solidFill>
                <a:srgbClr val="FBF2CA"/>
              </a:solidFill>
              <a:ln>
                <a:noFill/>
              </a:ln>
              <a:effectLst/>
            </c:spPr>
            <c:extLst>
              <c:ext xmlns:c16="http://schemas.microsoft.com/office/drawing/2014/chart" uri="{C3380CC4-5D6E-409C-BE32-E72D297353CC}">
                <c16:uniqueId val="{00000009-5FA5-417D-A1C0-5904DD32B463}"/>
              </c:ext>
            </c:extLst>
          </c:dPt>
          <c:dPt>
            <c:idx val="5"/>
            <c:invertIfNegative val="0"/>
            <c:bubble3D val="0"/>
            <c:spPr>
              <a:solidFill>
                <a:srgbClr val="78B74A"/>
              </a:solidFill>
              <a:ln>
                <a:noFill/>
              </a:ln>
              <a:effectLst/>
            </c:spPr>
            <c:extLst>
              <c:ext xmlns:c16="http://schemas.microsoft.com/office/drawing/2014/chart" uri="{C3380CC4-5D6E-409C-BE32-E72D297353CC}">
                <c16:uniqueId val="{0000000B-5FA5-417D-A1C0-5904DD32B463}"/>
              </c:ext>
            </c:extLst>
          </c:dPt>
          <c:dPt>
            <c:idx val="6"/>
            <c:invertIfNegative val="0"/>
            <c:bubble3D val="0"/>
            <c:spPr>
              <a:solidFill>
                <a:srgbClr val="D3D4D5"/>
              </a:solidFill>
              <a:ln>
                <a:noFill/>
              </a:ln>
              <a:effectLst/>
            </c:spPr>
            <c:extLst>
              <c:ext xmlns:c16="http://schemas.microsoft.com/office/drawing/2014/chart" uri="{C3380CC4-5D6E-409C-BE32-E72D297353CC}">
                <c16:uniqueId val="{0000000D-5FA5-417D-A1C0-5904DD32B463}"/>
              </c:ext>
            </c:extLst>
          </c:dPt>
          <c:dPt>
            <c:idx val="7"/>
            <c:invertIfNegative val="0"/>
            <c:bubble3D val="0"/>
            <c:spPr>
              <a:solidFill>
                <a:schemeClr val="bg1"/>
              </a:solidFill>
              <a:ln w="3175">
                <a:solidFill>
                  <a:schemeClr val="bg1">
                    <a:lumMod val="65000"/>
                  </a:schemeClr>
                </a:solidFill>
              </a:ln>
              <a:effectLst/>
            </c:spPr>
            <c:extLst>
              <c:ext xmlns:c16="http://schemas.microsoft.com/office/drawing/2014/chart" uri="{C3380CC4-5D6E-409C-BE32-E72D297353CC}">
                <c16:uniqueId val="{0000000F-5FA5-417D-A1C0-5904DD32B463}"/>
              </c:ext>
            </c:extLst>
          </c:dPt>
          <c:cat>
            <c:strRef>
              <c:f>DEP_14!$AB$5:$AB$13</c:f>
              <c:strCache>
                <c:ptCount val="8"/>
                <c:pt idx="0">
                  <c:v>RE</c:v>
                </c:pt>
                <c:pt idx="1">
                  <c:v>CR</c:v>
                </c:pt>
                <c:pt idx="2">
                  <c:v>EN</c:v>
                </c:pt>
                <c:pt idx="3">
                  <c:v>VU</c:v>
                </c:pt>
                <c:pt idx="4">
                  <c:v>NT</c:v>
                </c:pt>
                <c:pt idx="5">
                  <c:v>LC</c:v>
                </c:pt>
                <c:pt idx="6">
                  <c:v>DD</c:v>
                </c:pt>
                <c:pt idx="7">
                  <c:v>NA</c:v>
                </c:pt>
              </c:strCache>
            </c:strRef>
          </c:cat>
          <c:val>
            <c:numRef>
              <c:f>DEP_14!$AC$5:$AC$13</c:f>
              <c:numCache>
                <c:formatCode>General</c:formatCode>
                <c:ptCount val="8"/>
                <c:pt idx="0">
                  <c:v>8</c:v>
                </c:pt>
                <c:pt idx="1">
                  <c:v>3</c:v>
                </c:pt>
                <c:pt idx="2">
                  <c:v>6</c:v>
                </c:pt>
                <c:pt idx="3">
                  <c:v>6</c:v>
                </c:pt>
                <c:pt idx="4">
                  <c:v>8</c:v>
                </c:pt>
                <c:pt idx="5">
                  <c:v>56</c:v>
                </c:pt>
                <c:pt idx="6">
                  <c:v>7</c:v>
                </c:pt>
                <c:pt idx="7">
                  <c:v>5</c:v>
                </c:pt>
              </c:numCache>
            </c:numRef>
          </c:val>
          <c:extLst>
            <c:ext xmlns:c16="http://schemas.microsoft.com/office/drawing/2014/chart" uri="{C3380CC4-5D6E-409C-BE32-E72D297353CC}">
              <c16:uniqueId val="{00000010-5FA5-417D-A1C0-5904DD32B463}"/>
            </c:ext>
          </c:extLst>
        </c:ser>
        <c:dLbls>
          <c:showLegendKey val="0"/>
          <c:showVal val="0"/>
          <c:showCatName val="0"/>
          <c:showSerName val="0"/>
          <c:showPercent val="0"/>
          <c:showBubbleSize val="0"/>
        </c:dLbls>
        <c:gapWidth val="100"/>
        <c:axId val="329045407"/>
        <c:axId val="329048319"/>
      </c:barChart>
      <c:catAx>
        <c:axId val="329045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fr-FR"/>
          </a:p>
        </c:txPr>
        <c:crossAx val="329048319"/>
        <c:crosses val="autoZero"/>
        <c:auto val="1"/>
        <c:lblAlgn val="ctr"/>
        <c:lblOffset val="100"/>
        <c:noMultiLvlLbl val="0"/>
      </c:catAx>
      <c:valAx>
        <c:axId val="329048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2904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[Référentiel_faune_normand_maj_2024.xlsx]DEP_14!TDC_14_steno</c:name>
    <c:fmtId val="22"/>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a:t>Répartition par communautés écologiques</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3175">
            <a:solidFill>
              <a:sysClr val="window" lastClr="FFFFFF">
                <a:lumMod val="75000"/>
              </a:sysClr>
            </a:solidFill>
          </a:ln>
          <a:effectLst/>
        </c:spPr>
      </c:pivotFmt>
      <c:pivotFmt>
        <c:idx val="2"/>
        <c:spPr>
          <a:solidFill>
            <a:schemeClr val="accent6">
              <a:lumMod val="60000"/>
              <a:lumOff val="40000"/>
            </a:schemeClr>
          </a:solidFill>
          <a:ln w="3175">
            <a:solidFill>
              <a:sysClr val="window" lastClr="FFFFFF">
                <a:lumMod val="75000"/>
              </a:sysClr>
            </a:solidFill>
          </a:ln>
          <a:effectLst/>
        </c:spPr>
      </c:pivotFmt>
      <c:pivotFmt>
        <c:idx val="3"/>
        <c:spPr>
          <a:solidFill>
            <a:schemeClr val="accent4">
              <a:lumMod val="20000"/>
              <a:lumOff val="80000"/>
            </a:schemeClr>
          </a:solidFill>
          <a:ln w="3175">
            <a:solidFill>
              <a:sysClr val="window" lastClr="FFFFFF">
                <a:lumMod val="75000"/>
              </a:sysClr>
            </a:solidFill>
          </a:ln>
          <a:effectLst/>
        </c:spPr>
      </c:pivotFmt>
      <c:pivotFmt>
        <c:idx val="4"/>
        <c:spPr>
          <a:solidFill>
            <a:schemeClr val="accent4">
              <a:lumMod val="60000"/>
              <a:lumOff val="40000"/>
            </a:schemeClr>
          </a:solidFill>
          <a:ln w="3175">
            <a:solidFill>
              <a:sysClr val="window" lastClr="FFFFFF">
                <a:lumMod val="75000"/>
              </a:sysClr>
            </a:solidFill>
          </a:ln>
          <a:effectLst/>
        </c:spPr>
      </c:pivotFmt>
      <c:pivotFmt>
        <c:idx val="5"/>
        <c:spPr>
          <a:solidFill>
            <a:schemeClr val="accent5">
              <a:lumMod val="60000"/>
              <a:lumOff val="40000"/>
            </a:schemeClr>
          </a:solidFill>
          <a:ln w="3175">
            <a:solidFill>
              <a:sysClr val="window" lastClr="FFFFFF">
                <a:lumMod val="75000"/>
              </a:sysClr>
            </a:solidFill>
          </a:ln>
          <a:effectLst/>
        </c:spPr>
      </c:pivotFmt>
      <c:pivotFmt>
        <c:idx val="6"/>
        <c:spPr>
          <a:solidFill>
            <a:schemeClr val="accent6">
              <a:lumMod val="75000"/>
            </a:schemeClr>
          </a:solidFill>
          <a:ln w="3175">
            <a:solidFill>
              <a:sysClr val="window" lastClr="FFFFFF">
                <a:lumMod val="75000"/>
              </a:sysClr>
            </a:solidFill>
          </a:ln>
          <a:effectLst/>
        </c:spPr>
      </c:pivotFmt>
      <c:pivotFmt>
        <c:idx val="7"/>
        <c:spPr>
          <a:solidFill>
            <a:schemeClr val="bg1"/>
          </a:solidFill>
          <a:ln w="3175">
            <a:solidFill>
              <a:sysClr val="window" lastClr="FFFFFF">
                <a:lumMod val="75000"/>
              </a:sysClr>
            </a:solidFill>
          </a:ln>
          <a:effectLst/>
        </c:spPr>
      </c:pivotFmt>
      <c:pivotFmt>
        <c:idx val="8"/>
        <c:spPr>
          <a:solidFill>
            <a:srgbClr val="CBBFF7"/>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3175">
            <a:solidFill>
              <a:sysClr val="window" lastClr="FFFFFF">
                <a:lumMod val="75000"/>
              </a:sysClr>
            </a:solidFill>
          </a:ln>
          <a:effectLst/>
        </c:spPr>
      </c:pivotFmt>
      <c:pivotFmt>
        <c:idx val="11"/>
        <c:spPr>
          <a:solidFill>
            <a:schemeClr val="bg1">
              <a:lumMod val="75000"/>
            </a:schemeClr>
          </a:solidFill>
          <a:ln w="3175">
            <a:solidFill>
              <a:sysClr val="window" lastClr="FFFFFF">
                <a:lumMod val="75000"/>
              </a:sysClr>
            </a:solidFill>
          </a:ln>
          <a:effectLst/>
        </c:spPr>
      </c:pivotFmt>
      <c:pivotFmt>
        <c:idx val="12"/>
        <c:spPr>
          <a:solidFill>
            <a:schemeClr val="accent4">
              <a:lumMod val="60000"/>
              <a:lumOff val="40000"/>
            </a:schemeClr>
          </a:solidFill>
          <a:ln w="3175">
            <a:solidFill>
              <a:sysClr val="window" lastClr="FFFFFF">
                <a:lumMod val="75000"/>
              </a:sysClr>
            </a:solidFill>
          </a:ln>
          <a:effectLst/>
        </c:spPr>
      </c:pivotFmt>
      <c:pivotFmt>
        <c:idx val="13"/>
        <c:spPr>
          <a:solidFill>
            <a:schemeClr val="accent5">
              <a:lumMod val="60000"/>
              <a:lumOff val="40000"/>
            </a:schemeClr>
          </a:solidFill>
          <a:ln w="3175">
            <a:solidFill>
              <a:sysClr val="window" lastClr="FFFFFF">
                <a:lumMod val="75000"/>
              </a:sysClr>
            </a:solidFill>
          </a:ln>
          <a:effectLst/>
        </c:spPr>
      </c:pivotFmt>
      <c:pivotFmt>
        <c:idx val="14"/>
        <c:spPr>
          <a:solidFill>
            <a:schemeClr val="accent6">
              <a:lumMod val="75000"/>
            </a:schemeClr>
          </a:solidFill>
          <a:ln w="3175">
            <a:solidFill>
              <a:sysClr val="window" lastClr="FFFFFF">
                <a:lumMod val="75000"/>
              </a:sysClr>
            </a:solidFill>
          </a:ln>
          <a:effectLst/>
        </c:spPr>
      </c:pivotFmt>
      <c:pivotFmt>
        <c:idx val="15"/>
        <c:spPr>
          <a:solidFill>
            <a:srgbClr val="CBBFF7"/>
          </a:solidFill>
          <a:ln w="3175">
            <a:solidFill>
              <a:sysClr val="window" lastClr="FFFFFF">
                <a:lumMod val="75000"/>
              </a:sysClr>
            </a:solidFill>
          </a:ln>
          <a:effectLst/>
        </c:spPr>
      </c:pivotFmt>
      <c:pivotFmt>
        <c:idx val="16"/>
        <c:spPr>
          <a:solidFill>
            <a:schemeClr val="bg1"/>
          </a:solidFill>
          <a:ln w="3175">
            <a:solidFill>
              <a:sysClr val="window" lastClr="FFFFFF">
                <a:lumMod val="75000"/>
              </a:sysClr>
            </a:solidFill>
          </a:ln>
          <a:effectLst/>
        </c:spPr>
      </c:pivotFmt>
      <c:pivotFmt>
        <c:idx val="17"/>
        <c:spPr>
          <a:solidFill>
            <a:schemeClr val="accent4">
              <a:lumMod val="20000"/>
              <a:lumOff val="80000"/>
            </a:schemeClr>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3175">
            <a:solidFill>
              <a:sysClr val="window" lastClr="FFFFFF">
                <a:lumMod val="75000"/>
              </a:sysClr>
            </a:solidFill>
          </a:ln>
          <a:effectLst/>
        </c:spPr>
      </c:pivotFmt>
      <c:pivotFmt>
        <c:idx val="20"/>
        <c:spPr>
          <a:solidFill>
            <a:schemeClr val="bg1">
              <a:lumMod val="75000"/>
            </a:schemeClr>
          </a:solidFill>
          <a:ln w="3175">
            <a:solidFill>
              <a:sysClr val="window" lastClr="FFFFFF">
                <a:lumMod val="75000"/>
              </a:sysClr>
            </a:solidFill>
          </a:ln>
          <a:effectLst/>
        </c:spPr>
      </c:pivotFmt>
      <c:pivotFmt>
        <c:idx val="21"/>
        <c:spPr>
          <a:solidFill>
            <a:schemeClr val="accent4">
              <a:lumMod val="60000"/>
              <a:lumOff val="40000"/>
            </a:schemeClr>
          </a:solidFill>
          <a:ln w="3175">
            <a:solidFill>
              <a:sysClr val="window" lastClr="FFFFFF">
                <a:lumMod val="75000"/>
              </a:sysClr>
            </a:solidFill>
          </a:ln>
          <a:effectLst/>
        </c:spPr>
      </c:pivotFmt>
      <c:pivotFmt>
        <c:idx val="22"/>
        <c:spPr>
          <a:solidFill>
            <a:schemeClr val="accent5">
              <a:lumMod val="60000"/>
              <a:lumOff val="40000"/>
            </a:schemeClr>
          </a:solidFill>
          <a:ln w="3175">
            <a:solidFill>
              <a:sysClr val="window" lastClr="FFFFFF">
                <a:lumMod val="75000"/>
              </a:sysClr>
            </a:solidFill>
          </a:ln>
          <a:effectLst/>
        </c:spPr>
      </c:pivotFmt>
      <c:pivotFmt>
        <c:idx val="23"/>
        <c:spPr>
          <a:solidFill>
            <a:schemeClr val="accent4">
              <a:lumMod val="20000"/>
              <a:lumOff val="80000"/>
            </a:schemeClr>
          </a:solidFill>
          <a:ln w="3175">
            <a:solidFill>
              <a:sysClr val="window" lastClr="FFFFFF">
                <a:lumMod val="75000"/>
              </a:sysClr>
            </a:solidFill>
          </a:ln>
          <a:effectLst/>
        </c:spPr>
      </c:pivotFmt>
      <c:pivotFmt>
        <c:idx val="24"/>
        <c:spPr>
          <a:solidFill>
            <a:schemeClr val="accent6">
              <a:lumMod val="75000"/>
            </a:schemeClr>
          </a:solidFill>
          <a:ln w="3175">
            <a:solidFill>
              <a:sysClr val="window" lastClr="FFFFFF">
                <a:lumMod val="75000"/>
              </a:sysClr>
            </a:solidFill>
          </a:ln>
          <a:effectLst/>
        </c:spPr>
      </c:pivotFmt>
      <c:pivotFmt>
        <c:idx val="25"/>
        <c:spPr>
          <a:solidFill>
            <a:srgbClr val="CBBFF7"/>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6">
              <a:lumMod val="60000"/>
              <a:lumOff val="40000"/>
            </a:schemeClr>
          </a:solidFill>
          <a:ln w="3175">
            <a:solidFill>
              <a:sysClr val="window" lastClr="FFFFFF">
                <a:lumMod val="75000"/>
              </a:sysClr>
            </a:solidFill>
          </a:ln>
          <a:effectLst/>
        </c:spPr>
      </c:pivotFmt>
      <c:pivotFmt>
        <c:idx val="29"/>
        <c:spPr>
          <a:solidFill>
            <a:schemeClr val="bg1">
              <a:lumMod val="75000"/>
            </a:schemeClr>
          </a:solidFill>
          <a:ln w="3175">
            <a:solidFill>
              <a:sysClr val="window" lastClr="FFFFFF">
                <a:lumMod val="75000"/>
              </a:sysClr>
            </a:solidFill>
          </a:ln>
          <a:effectLst/>
        </c:spPr>
      </c:pivotFmt>
      <c:pivotFmt>
        <c:idx val="30"/>
        <c:spPr>
          <a:solidFill>
            <a:schemeClr val="accent4">
              <a:lumMod val="20000"/>
              <a:lumOff val="80000"/>
            </a:schemeClr>
          </a:solidFill>
          <a:ln w="3175">
            <a:solidFill>
              <a:sysClr val="window" lastClr="FFFFFF">
                <a:lumMod val="75000"/>
              </a:sysClr>
            </a:solidFill>
          </a:ln>
          <a:effectLst/>
        </c:spPr>
      </c:pivotFmt>
      <c:pivotFmt>
        <c:idx val="31"/>
        <c:spPr>
          <a:solidFill>
            <a:schemeClr val="accent4">
              <a:lumMod val="60000"/>
              <a:lumOff val="40000"/>
            </a:schemeClr>
          </a:solidFill>
          <a:ln w="3175">
            <a:solidFill>
              <a:sysClr val="window" lastClr="FFFFFF">
                <a:lumMod val="75000"/>
              </a:sysClr>
            </a:solidFill>
          </a:ln>
          <a:effectLst/>
        </c:spPr>
      </c:pivotFmt>
      <c:pivotFmt>
        <c:idx val="32"/>
        <c:spPr>
          <a:solidFill>
            <a:schemeClr val="accent5">
              <a:lumMod val="60000"/>
              <a:lumOff val="40000"/>
            </a:schemeClr>
          </a:solidFill>
          <a:ln w="3175">
            <a:solidFill>
              <a:sysClr val="window" lastClr="FFFFFF">
                <a:lumMod val="75000"/>
              </a:sysClr>
            </a:solidFill>
          </a:ln>
          <a:effectLst/>
        </c:spPr>
      </c:pivotFmt>
      <c:pivotFmt>
        <c:idx val="33"/>
        <c:spPr>
          <a:solidFill>
            <a:schemeClr val="accent6">
              <a:lumMod val="75000"/>
            </a:schemeClr>
          </a:solidFill>
          <a:ln w="3175">
            <a:solidFill>
              <a:sysClr val="window" lastClr="FFFFFF">
                <a:lumMod val="75000"/>
              </a:sysClr>
            </a:solidFill>
          </a:ln>
          <a:effectLst/>
        </c:spPr>
      </c:pivotFmt>
      <c:pivotFmt>
        <c:idx val="34"/>
        <c:spPr>
          <a:solidFill>
            <a:srgbClr val="CBBFF7"/>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6"/>
          </a:solidFill>
          <a:ln w="3175">
            <a:solidFill>
              <a:sysClr val="window" lastClr="FFFFFF">
                <a:lumMod val="75000"/>
              </a:sysClr>
            </a:solidFill>
          </a:ln>
          <a:effectLst/>
        </c:spPr>
      </c:pivotFmt>
      <c:pivotFmt>
        <c:idx val="37"/>
        <c:spPr>
          <a:solidFill>
            <a:srgbClr val="CC99FF"/>
          </a:solidFill>
          <a:ln w="3175">
            <a:solidFill>
              <a:sysClr val="window" lastClr="FFFFFF">
                <a:lumMod val="75000"/>
              </a:sysClr>
            </a:solidFill>
          </a:ln>
          <a:effectLst/>
        </c:spPr>
      </c:pivotFmt>
      <c:pivotFmt>
        <c:idx val="38"/>
        <c:spPr>
          <a:solidFill>
            <a:schemeClr val="bg1"/>
          </a:solidFill>
          <a:ln w="3175">
            <a:solidFill>
              <a:sysClr val="window" lastClr="FFFFFF">
                <a:lumMod val="75000"/>
              </a:sysClr>
            </a:solidFill>
          </a:ln>
          <a:effectLst/>
        </c:spPr>
      </c:pivotFmt>
      <c:pivotFmt>
        <c:idx val="39"/>
        <c:spPr>
          <a:solidFill>
            <a:schemeClr val="accent4">
              <a:lumMod val="20000"/>
              <a:lumOff val="80000"/>
            </a:schemeClr>
          </a:solidFill>
          <a:ln w="3175">
            <a:solidFill>
              <a:sysClr val="window" lastClr="FFFFFF">
                <a:lumMod val="75000"/>
              </a:sysClr>
            </a:solidFill>
          </a:ln>
          <a:effectLst/>
        </c:spPr>
      </c:pivotFmt>
      <c:pivotFmt>
        <c:idx val="4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1"/>
        <c:spPr>
          <a:solidFill>
            <a:schemeClr val="accent6">
              <a:lumMod val="60000"/>
              <a:lumOff val="40000"/>
            </a:schemeClr>
          </a:solidFill>
          <a:ln w="3175">
            <a:solidFill>
              <a:sysClr val="window" lastClr="FFFFFF">
                <a:lumMod val="75000"/>
              </a:sysClr>
            </a:solidFill>
          </a:ln>
          <a:effectLst/>
        </c:spPr>
      </c:pivotFmt>
      <c:pivotFmt>
        <c:idx val="42"/>
        <c:spPr>
          <a:solidFill>
            <a:schemeClr val="bg1">
              <a:lumMod val="75000"/>
            </a:schemeClr>
          </a:solidFill>
          <a:ln w="3175">
            <a:solidFill>
              <a:sysClr val="window" lastClr="FFFFFF">
                <a:lumMod val="75000"/>
              </a:sysClr>
            </a:solidFill>
          </a:ln>
          <a:effectLst/>
        </c:spPr>
      </c:pivotFmt>
      <c:pivotFmt>
        <c:idx val="43"/>
        <c:spPr>
          <a:solidFill>
            <a:schemeClr val="accent4">
              <a:lumMod val="60000"/>
              <a:lumOff val="40000"/>
            </a:schemeClr>
          </a:solidFill>
          <a:ln w="3175">
            <a:solidFill>
              <a:sysClr val="window" lastClr="FFFFFF">
                <a:lumMod val="75000"/>
              </a:sysClr>
            </a:solidFill>
          </a:ln>
          <a:effectLst/>
        </c:spPr>
      </c:pivotFmt>
      <c:pivotFmt>
        <c:idx val="44"/>
        <c:spPr>
          <a:solidFill>
            <a:schemeClr val="accent5">
              <a:lumMod val="60000"/>
              <a:lumOff val="40000"/>
            </a:schemeClr>
          </a:solidFill>
          <a:ln w="3175">
            <a:solidFill>
              <a:sysClr val="window" lastClr="FFFFFF">
                <a:lumMod val="75000"/>
              </a:sysClr>
            </a:solidFill>
          </a:ln>
          <a:effectLst/>
        </c:spPr>
      </c:pivotFmt>
      <c:pivotFmt>
        <c:idx val="45"/>
        <c:spPr>
          <a:solidFill>
            <a:schemeClr val="accent6"/>
          </a:solidFill>
          <a:ln w="3175">
            <a:solidFill>
              <a:sysClr val="window" lastClr="FFFFFF">
                <a:lumMod val="75000"/>
              </a:sysClr>
            </a:solidFill>
          </a:ln>
          <a:effectLst/>
        </c:spPr>
      </c:pivotFmt>
      <c:pivotFmt>
        <c:idx val="46"/>
        <c:spPr>
          <a:solidFill>
            <a:srgbClr val="CC99FF"/>
          </a:solidFill>
          <a:ln w="3175">
            <a:solidFill>
              <a:sysClr val="window" lastClr="FFFFFF">
                <a:lumMod val="75000"/>
              </a:sysClr>
            </a:solidFill>
          </a:ln>
          <a:effectLst/>
        </c:spPr>
      </c:pivotFmt>
      <c:pivotFmt>
        <c:idx val="47"/>
        <c:spPr>
          <a:solidFill>
            <a:schemeClr val="bg1"/>
          </a:solidFill>
          <a:ln w="3175">
            <a:solidFill>
              <a:sysClr val="window" lastClr="FFFFFF">
                <a:lumMod val="75000"/>
              </a:sysClr>
            </a:solidFill>
          </a:ln>
          <a:effectLst/>
        </c:spPr>
      </c:pivotFmt>
      <c:pivotFmt>
        <c:idx val="48"/>
        <c:spPr>
          <a:solidFill>
            <a:schemeClr val="accent4">
              <a:lumMod val="20000"/>
              <a:lumOff val="80000"/>
            </a:schemeClr>
          </a:solidFill>
          <a:ln w="3175">
            <a:solidFill>
              <a:sysClr val="window" lastClr="FFFFFF">
                <a:lumMod val="75000"/>
              </a:sysClr>
            </a:solidFill>
          </a:ln>
          <a:effectLst/>
        </c:spPr>
      </c:pivotFmt>
      <c:pivotFmt>
        <c:idx val="49"/>
        <c:spPr>
          <a:solidFill>
            <a:srgbClr val="70AD47">
              <a:lumMod val="40000"/>
              <a:lumOff val="60000"/>
            </a:srgbClr>
          </a:solidFill>
          <a:ln w="3175">
            <a:solidFill>
              <a:sysClr val="window" lastClr="FFFFFF">
                <a:lumMod val="75000"/>
              </a:sysClr>
            </a:solidFill>
          </a:ln>
          <a:effectLst/>
        </c:spPr>
      </c:pivotFmt>
      <c:pivotFmt>
        <c:idx val="50"/>
        <c:spPr>
          <a:solidFill>
            <a:srgbClr val="FFCC99"/>
          </a:solidFill>
          <a:ln w="3175">
            <a:solidFill>
              <a:sysClr val="window" lastClr="FFFFFF">
                <a:lumMod val="75000"/>
              </a:sysClr>
            </a:solidFill>
          </a:ln>
          <a:effectLst/>
        </c:spPr>
      </c:pivotFmt>
      <c:pivotFmt>
        <c:idx val="51"/>
        <c:spPr>
          <a:solidFill>
            <a:srgbClr val="FFFFCC"/>
          </a:solidFill>
          <a:ln w="3175">
            <a:solidFill>
              <a:sysClr val="window" lastClr="FFFFFF">
                <a:lumMod val="75000"/>
              </a:sysClr>
            </a:solidFill>
          </a:ln>
          <a:effectLst/>
        </c:spPr>
      </c:pivotFmt>
      <c:pivotFmt>
        <c:idx val="52"/>
        <c:spPr>
          <a:solidFill>
            <a:srgbClr val="FFC000"/>
          </a:solidFill>
          <a:ln w="3175">
            <a:solidFill>
              <a:sysClr val="window" lastClr="FFFFFF">
                <a:lumMod val="75000"/>
              </a:sysClr>
            </a:solidFill>
          </a:ln>
          <a:effectLst/>
        </c:spPr>
      </c:pivotFmt>
      <c:pivotFmt>
        <c:idx val="53"/>
        <c:spPr>
          <a:solidFill>
            <a:srgbClr val="CC99FF"/>
          </a:solidFill>
          <a:ln w="3175">
            <a:solidFill>
              <a:sysClr val="window" lastClr="FFFFFF">
                <a:lumMod val="75000"/>
              </a:sysClr>
            </a:solidFill>
          </a:ln>
          <a:effectLst/>
        </c:spPr>
      </c:pivotFmt>
      <c:pivotFmt>
        <c:idx val="54"/>
        <c:spPr>
          <a:solidFill>
            <a:sysClr val="window" lastClr="FFFFFF">
              <a:lumMod val="85000"/>
            </a:sysClr>
          </a:solidFill>
          <a:ln w="3175">
            <a:solidFill>
              <a:sysClr val="window" lastClr="FFFFFF">
                <a:lumMod val="75000"/>
              </a:sysClr>
            </a:solidFill>
          </a:ln>
          <a:effectLst/>
        </c:spPr>
      </c:pivotFmt>
      <c:pivotFmt>
        <c:idx val="55"/>
        <c:spPr>
          <a:solidFill>
            <a:srgbClr val="70AD47">
              <a:lumMod val="75000"/>
            </a:srgbClr>
          </a:solidFill>
          <a:ln w="3175">
            <a:solidFill>
              <a:sysClr val="window" lastClr="FFFFFF">
                <a:lumMod val="75000"/>
              </a:sysClr>
            </a:solidFill>
          </a:ln>
          <a:effectLst/>
        </c:spPr>
      </c:pivotFmt>
      <c:pivotFmt>
        <c:idx val="56"/>
        <c:spPr>
          <a:solidFill>
            <a:srgbClr val="4FABB5"/>
          </a:solidFill>
          <a:ln w="3175">
            <a:solidFill>
              <a:sysClr val="window" lastClr="FFFFFF">
                <a:lumMod val="75000"/>
              </a:sysClr>
            </a:solidFill>
          </a:ln>
          <a:effectLst/>
        </c:spPr>
      </c:pivotFmt>
      <c:pivotFmt>
        <c:idx val="57"/>
        <c:spPr>
          <a:solidFill>
            <a:srgbClr val="FFC000">
              <a:lumMod val="40000"/>
              <a:lumOff val="60000"/>
            </a:srgbClr>
          </a:solidFill>
          <a:ln w="3175">
            <a:solidFill>
              <a:sysClr val="window" lastClr="FFFFFF">
                <a:lumMod val="75000"/>
              </a:sysClr>
            </a:solidFill>
          </a:ln>
          <a:effectLst/>
        </c:spPr>
      </c:pivotFmt>
      <c:pivotFmt>
        <c:idx val="58"/>
        <c:spPr>
          <a:solidFill>
            <a:srgbClr val="5B9BD5"/>
          </a:solidFill>
          <a:ln w="3175">
            <a:solidFill>
              <a:sysClr val="window" lastClr="FFFFFF">
                <a:lumMod val="75000"/>
              </a:sysClr>
            </a:solidFill>
          </a:ln>
          <a:effectLst/>
        </c:spPr>
      </c:pivotFmt>
      <c:pivotFmt>
        <c:idx val="5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0"/>
        <c:spPr>
          <a:solidFill>
            <a:srgbClr val="70AD47">
              <a:lumMod val="40000"/>
              <a:lumOff val="60000"/>
            </a:srgbClr>
          </a:solidFill>
          <a:ln w="3175">
            <a:solidFill>
              <a:sysClr val="window" lastClr="FFFFFF">
                <a:lumMod val="75000"/>
              </a:sysClr>
            </a:solidFill>
          </a:ln>
          <a:effectLst/>
        </c:spPr>
      </c:pivotFmt>
      <c:pivotFmt>
        <c:idx val="61"/>
        <c:spPr>
          <a:solidFill>
            <a:srgbClr val="FFCC99"/>
          </a:solidFill>
          <a:ln w="3175">
            <a:solidFill>
              <a:sysClr val="window" lastClr="FFFFFF">
                <a:lumMod val="75000"/>
              </a:sysClr>
            </a:solidFill>
          </a:ln>
          <a:effectLst/>
        </c:spPr>
      </c:pivotFmt>
      <c:pivotFmt>
        <c:idx val="62"/>
        <c:spPr>
          <a:solidFill>
            <a:srgbClr val="FFFFCC"/>
          </a:solidFill>
          <a:ln w="3175">
            <a:solidFill>
              <a:sysClr val="window" lastClr="FFFFFF">
                <a:lumMod val="75000"/>
              </a:sysClr>
            </a:solidFill>
          </a:ln>
          <a:effectLst/>
        </c:spPr>
      </c:pivotFmt>
      <c:pivotFmt>
        <c:idx val="63"/>
        <c:spPr>
          <a:solidFill>
            <a:srgbClr val="FFC000"/>
          </a:solidFill>
          <a:ln w="3175">
            <a:solidFill>
              <a:sysClr val="window" lastClr="FFFFFF">
                <a:lumMod val="75000"/>
              </a:sysClr>
            </a:solidFill>
          </a:ln>
          <a:effectLst/>
        </c:spPr>
      </c:pivotFmt>
      <c:pivotFmt>
        <c:idx val="64"/>
        <c:spPr>
          <a:solidFill>
            <a:srgbClr val="CC99FF"/>
          </a:solidFill>
          <a:ln w="3175">
            <a:solidFill>
              <a:sysClr val="window" lastClr="FFFFFF">
                <a:lumMod val="75000"/>
              </a:sysClr>
            </a:solidFill>
          </a:ln>
          <a:effectLst/>
        </c:spPr>
      </c:pivotFmt>
      <c:pivotFmt>
        <c:idx val="65"/>
        <c:spPr>
          <a:solidFill>
            <a:sysClr val="window" lastClr="FFFFFF">
              <a:lumMod val="85000"/>
            </a:sysClr>
          </a:solidFill>
          <a:ln w="3175">
            <a:solidFill>
              <a:sysClr val="window" lastClr="FFFFFF">
                <a:lumMod val="75000"/>
              </a:sysClr>
            </a:solidFill>
          </a:ln>
          <a:effectLst/>
        </c:spPr>
      </c:pivotFmt>
      <c:pivotFmt>
        <c:idx val="66"/>
        <c:spPr>
          <a:solidFill>
            <a:srgbClr val="70AD47">
              <a:lumMod val="75000"/>
            </a:srgbClr>
          </a:solidFill>
          <a:ln w="3175">
            <a:solidFill>
              <a:sysClr val="window" lastClr="FFFFFF">
                <a:lumMod val="75000"/>
              </a:sysClr>
            </a:solidFill>
          </a:ln>
          <a:effectLst/>
        </c:spPr>
      </c:pivotFmt>
      <c:pivotFmt>
        <c:idx val="67"/>
        <c:spPr>
          <a:solidFill>
            <a:srgbClr val="4FABB5"/>
          </a:solidFill>
          <a:ln w="3175">
            <a:solidFill>
              <a:sysClr val="window" lastClr="FFFFFF">
                <a:lumMod val="75000"/>
              </a:sysClr>
            </a:solidFill>
          </a:ln>
          <a:effectLst/>
        </c:spPr>
      </c:pivotFmt>
      <c:pivotFmt>
        <c:idx val="68"/>
        <c:spPr>
          <a:solidFill>
            <a:srgbClr val="FFC000">
              <a:lumMod val="40000"/>
              <a:lumOff val="60000"/>
            </a:srgbClr>
          </a:solidFill>
          <a:ln w="3175">
            <a:solidFill>
              <a:sysClr val="window" lastClr="FFFFFF">
                <a:lumMod val="75000"/>
              </a:sysClr>
            </a:solidFill>
          </a:ln>
          <a:effectLst/>
        </c:spPr>
      </c:pivotFmt>
      <c:pivotFmt>
        <c:idx val="69"/>
        <c:spPr>
          <a:solidFill>
            <a:srgbClr val="5B9BD5"/>
          </a:solidFill>
          <a:ln w="3175">
            <a:solidFill>
              <a:sysClr val="window" lastClr="FFFFFF">
                <a:lumMod val="75000"/>
              </a:sysClr>
            </a:solidFill>
          </a:ln>
          <a:effectLst/>
        </c:spPr>
      </c:pivotFmt>
      <c:pivotFmt>
        <c:idx val="7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rgbClr val="70AD47">
              <a:lumMod val="40000"/>
              <a:lumOff val="60000"/>
            </a:srgbClr>
          </a:solidFill>
          <a:ln w="3175">
            <a:solidFill>
              <a:sysClr val="window" lastClr="FFFFFF">
                <a:lumMod val="75000"/>
              </a:sysClr>
            </a:solidFill>
          </a:ln>
          <a:effectLst/>
        </c:spPr>
      </c:pivotFmt>
      <c:pivotFmt>
        <c:idx val="72"/>
        <c:spPr>
          <a:solidFill>
            <a:srgbClr val="FFCC99"/>
          </a:solidFill>
          <a:ln w="3175">
            <a:solidFill>
              <a:sysClr val="window" lastClr="FFFFFF">
                <a:lumMod val="75000"/>
              </a:sysClr>
            </a:solidFill>
          </a:ln>
          <a:effectLst/>
        </c:spPr>
      </c:pivotFmt>
      <c:pivotFmt>
        <c:idx val="73"/>
        <c:spPr>
          <a:solidFill>
            <a:srgbClr val="FFFFCC"/>
          </a:solidFill>
          <a:ln w="3175">
            <a:solidFill>
              <a:sysClr val="window" lastClr="FFFFFF">
                <a:lumMod val="75000"/>
              </a:sysClr>
            </a:solidFill>
          </a:ln>
          <a:effectLst/>
        </c:spPr>
      </c:pivotFmt>
      <c:pivotFmt>
        <c:idx val="74"/>
        <c:spPr>
          <a:solidFill>
            <a:srgbClr val="FFC000"/>
          </a:solidFill>
          <a:ln w="3175">
            <a:solidFill>
              <a:sysClr val="window" lastClr="FFFFFF">
                <a:lumMod val="75000"/>
              </a:sysClr>
            </a:solidFill>
          </a:ln>
          <a:effectLst/>
        </c:spPr>
      </c:pivotFmt>
      <c:pivotFmt>
        <c:idx val="75"/>
        <c:spPr>
          <a:solidFill>
            <a:srgbClr val="CC99FF"/>
          </a:solidFill>
          <a:ln w="3175">
            <a:solidFill>
              <a:sysClr val="window" lastClr="FFFFFF">
                <a:lumMod val="75000"/>
              </a:sysClr>
            </a:solidFill>
          </a:ln>
          <a:effectLst/>
        </c:spPr>
      </c:pivotFmt>
      <c:pivotFmt>
        <c:idx val="76"/>
        <c:spPr>
          <a:solidFill>
            <a:sysClr val="window" lastClr="FFFFFF">
              <a:lumMod val="85000"/>
            </a:sysClr>
          </a:solidFill>
          <a:ln w="3175">
            <a:solidFill>
              <a:sysClr val="window" lastClr="FFFFFF">
                <a:lumMod val="75000"/>
              </a:sysClr>
            </a:solidFill>
          </a:ln>
          <a:effectLst/>
        </c:spPr>
      </c:pivotFmt>
      <c:pivotFmt>
        <c:idx val="77"/>
        <c:spPr>
          <a:solidFill>
            <a:srgbClr val="70AD47">
              <a:lumMod val="75000"/>
            </a:srgbClr>
          </a:solidFill>
          <a:ln w="3175">
            <a:solidFill>
              <a:sysClr val="window" lastClr="FFFFFF">
                <a:lumMod val="75000"/>
              </a:sysClr>
            </a:solidFill>
          </a:ln>
          <a:effectLst/>
        </c:spPr>
      </c:pivotFmt>
      <c:pivotFmt>
        <c:idx val="78"/>
        <c:spPr>
          <a:solidFill>
            <a:srgbClr val="4FABB5"/>
          </a:solidFill>
          <a:ln w="3175">
            <a:solidFill>
              <a:sysClr val="window" lastClr="FFFFFF">
                <a:lumMod val="75000"/>
              </a:sysClr>
            </a:solidFill>
          </a:ln>
          <a:effectLst/>
        </c:spPr>
      </c:pivotFmt>
      <c:pivotFmt>
        <c:idx val="79"/>
        <c:spPr>
          <a:solidFill>
            <a:srgbClr val="FFC000">
              <a:lumMod val="40000"/>
              <a:lumOff val="60000"/>
            </a:srgbClr>
          </a:solidFill>
          <a:ln w="3175">
            <a:solidFill>
              <a:sysClr val="window" lastClr="FFFFFF">
                <a:lumMod val="75000"/>
              </a:sysClr>
            </a:solidFill>
          </a:ln>
          <a:effectLst/>
        </c:spPr>
      </c:pivotFmt>
      <c:pivotFmt>
        <c:idx val="80"/>
        <c:spPr>
          <a:solidFill>
            <a:srgbClr val="5B9BD5"/>
          </a:solidFill>
          <a:ln w="3175">
            <a:solidFill>
              <a:sysClr val="window" lastClr="FFFFFF">
                <a:lumMod val="75000"/>
              </a:sysClr>
            </a:solidFill>
          </a:ln>
          <a:effectLst/>
        </c:spPr>
      </c:pivotFmt>
      <c:pivotFmt>
        <c:idx val="81"/>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rgbClr val="FFC000"/>
          </a:solidFill>
          <a:ln w="3175">
            <a:solidFill>
              <a:sysClr val="window" lastClr="FFFFFF">
                <a:lumMod val="75000"/>
              </a:sysClr>
            </a:solidFill>
          </a:ln>
          <a:effectLst/>
        </c:spPr>
      </c:pivotFmt>
      <c:pivotFmt>
        <c:idx val="83"/>
        <c:spPr>
          <a:solidFill>
            <a:srgbClr val="FFCC99"/>
          </a:solidFill>
          <a:ln w="3175">
            <a:solidFill>
              <a:sysClr val="window" lastClr="FFFFFF">
                <a:lumMod val="75000"/>
              </a:sysClr>
            </a:solidFill>
          </a:ln>
          <a:effectLst/>
        </c:spPr>
      </c:pivotFmt>
      <c:pivotFmt>
        <c:idx val="84"/>
        <c:spPr>
          <a:solidFill>
            <a:srgbClr val="FFFFCC"/>
          </a:solidFill>
          <a:ln w="3175">
            <a:solidFill>
              <a:sysClr val="window" lastClr="FFFFFF">
                <a:lumMod val="75000"/>
              </a:sysClr>
            </a:solidFill>
          </a:ln>
          <a:effectLst/>
        </c:spPr>
      </c:pivotFmt>
      <c:pivotFmt>
        <c:idx val="85"/>
        <c:spPr>
          <a:solidFill>
            <a:srgbClr val="70AD47">
              <a:lumMod val="40000"/>
              <a:lumOff val="60000"/>
            </a:srgbClr>
          </a:solidFill>
          <a:ln w="3175">
            <a:solidFill>
              <a:sysClr val="window" lastClr="FFFFFF">
                <a:lumMod val="75000"/>
              </a:sysClr>
            </a:solidFill>
          </a:ln>
          <a:effectLst/>
        </c:spPr>
      </c:pivotFmt>
      <c:pivotFmt>
        <c:idx val="86"/>
        <c:spPr>
          <a:solidFill>
            <a:srgbClr val="5B9BD5"/>
          </a:solidFill>
          <a:ln w="3175">
            <a:solidFill>
              <a:sysClr val="window" lastClr="FFFFFF">
                <a:lumMod val="75000"/>
              </a:sysClr>
            </a:solidFill>
          </a:ln>
          <a:effectLst/>
        </c:spPr>
      </c:pivotFmt>
      <c:pivotFmt>
        <c:idx val="87"/>
        <c:spPr>
          <a:solidFill>
            <a:srgbClr val="FFC000">
              <a:lumMod val="40000"/>
              <a:lumOff val="60000"/>
            </a:srgbClr>
          </a:solidFill>
          <a:ln w="3175">
            <a:solidFill>
              <a:sysClr val="window" lastClr="FFFFFF">
                <a:lumMod val="75000"/>
              </a:sysClr>
            </a:solidFill>
          </a:ln>
          <a:effectLst/>
        </c:spPr>
      </c:pivotFmt>
      <c:pivotFmt>
        <c:idx val="88"/>
        <c:spPr>
          <a:solidFill>
            <a:srgbClr val="70AD47">
              <a:lumMod val="75000"/>
            </a:srgbClr>
          </a:solidFill>
          <a:ln w="3175">
            <a:solidFill>
              <a:sysClr val="window" lastClr="FFFFFF">
                <a:lumMod val="75000"/>
              </a:sysClr>
            </a:solidFill>
          </a:ln>
          <a:effectLst/>
        </c:spPr>
      </c:pivotFmt>
      <c:pivotFmt>
        <c:idx val="89"/>
        <c:spPr>
          <a:solidFill>
            <a:sysClr val="window" lastClr="FFFFFF">
              <a:lumMod val="85000"/>
            </a:sysClr>
          </a:solidFill>
          <a:ln w="3175">
            <a:solidFill>
              <a:sysClr val="window" lastClr="FFFFFF">
                <a:lumMod val="75000"/>
              </a:sysClr>
            </a:solidFill>
          </a:ln>
          <a:effectLst/>
        </c:spPr>
      </c:pivotFmt>
      <c:pivotFmt>
        <c:idx val="90"/>
        <c:spPr>
          <a:solidFill>
            <a:srgbClr val="CC99FF"/>
          </a:solidFill>
          <a:ln w="3175">
            <a:solidFill>
              <a:sysClr val="window" lastClr="FFFFFF">
                <a:lumMod val="75000"/>
              </a:sysClr>
            </a:solidFill>
          </a:ln>
          <a:effectLst/>
        </c:spPr>
      </c:pivotFmt>
      <c:pivotFmt>
        <c:idx val="91"/>
        <c:spPr>
          <a:solidFill>
            <a:sysClr val="window" lastClr="FFFFFF"/>
          </a:solidFill>
          <a:ln w="3175">
            <a:solidFill>
              <a:sysClr val="window" lastClr="FFFFFF">
                <a:lumMod val="75000"/>
              </a:sysClr>
            </a:solidFill>
          </a:ln>
          <a:effectLst/>
        </c:spPr>
      </c:pivotFmt>
      <c:pivotFmt>
        <c:idx val="92"/>
        <c:spPr>
          <a:solidFill>
            <a:sysClr val="window" lastClr="FFFFFF"/>
          </a:solidFill>
          <a:ln w="3175">
            <a:solidFill>
              <a:sysClr val="window" lastClr="FFFFFF">
                <a:lumMod val="75000"/>
              </a:sysClr>
            </a:solidFill>
          </a:ln>
          <a:effectLst/>
        </c:spPr>
      </c:pivotFmt>
    </c:pivotFmts>
    <c:plotArea>
      <c:layout/>
      <c:barChart>
        <c:barDir val="col"/>
        <c:grouping val="clustered"/>
        <c:varyColors val="0"/>
        <c:ser>
          <c:idx val="0"/>
          <c:order val="0"/>
          <c:tx>
            <c:strRef>
              <c:f>DEP_14!$AI$4</c:f>
              <c:strCache>
                <c:ptCount val="1"/>
                <c:pt idx="0">
                  <c:v>Total</c:v>
                </c:pt>
              </c:strCache>
            </c:strRef>
          </c:tx>
          <c:spPr>
            <a:solidFill>
              <a:schemeClr val="accent1"/>
            </a:solidFill>
            <a:ln w="3175">
              <a:solidFill>
                <a:sysClr val="window" lastClr="FFFFFF">
                  <a:lumMod val="75000"/>
                </a:sysClr>
              </a:solidFill>
            </a:ln>
            <a:effectLst/>
          </c:spPr>
          <c:invertIfNegative val="0"/>
          <c:dPt>
            <c:idx val="0"/>
            <c:invertIfNegative val="0"/>
            <c:bubble3D val="0"/>
            <c:spPr>
              <a:solidFill>
                <a:srgbClr val="FFC000"/>
              </a:solidFill>
              <a:ln w="3175">
                <a:solidFill>
                  <a:sysClr val="window" lastClr="FFFFFF">
                    <a:lumMod val="75000"/>
                  </a:sysClr>
                </a:solidFill>
              </a:ln>
              <a:effectLst/>
            </c:spPr>
            <c:extLst>
              <c:ext xmlns:c16="http://schemas.microsoft.com/office/drawing/2014/chart" uri="{C3380CC4-5D6E-409C-BE32-E72D297353CC}">
                <c16:uniqueId val="{00000001-7DCE-4F65-9D02-1462803D3137}"/>
              </c:ext>
            </c:extLst>
          </c:dPt>
          <c:dPt>
            <c:idx val="1"/>
            <c:invertIfNegative val="0"/>
            <c:bubble3D val="0"/>
            <c:spPr>
              <a:solidFill>
                <a:srgbClr val="FFFFCC"/>
              </a:solidFill>
              <a:ln w="3175">
                <a:solidFill>
                  <a:sysClr val="window" lastClr="FFFFFF">
                    <a:lumMod val="75000"/>
                  </a:sysClr>
                </a:solidFill>
              </a:ln>
              <a:effectLst/>
            </c:spPr>
            <c:extLst>
              <c:ext xmlns:c16="http://schemas.microsoft.com/office/drawing/2014/chart" uri="{C3380CC4-5D6E-409C-BE32-E72D297353CC}">
                <c16:uniqueId val="{00000003-7DCE-4F65-9D02-1462803D3137}"/>
              </c:ext>
            </c:extLst>
          </c:dPt>
          <c:dPt>
            <c:idx val="2"/>
            <c:invertIfNegative val="0"/>
            <c:bubble3D val="0"/>
            <c:spPr>
              <a:solidFill>
                <a:srgbClr val="FFCC99"/>
              </a:solidFill>
              <a:ln w="3175">
                <a:solidFill>
                  <a:sysClr val="window" lastClr="FFFFFF">
                    <a:lumMod val="75000"/>
                  </a:sysClr>
                </a:solidFill>
              </a:ln>
              <a:effectLst/>
            </c:spPr>
            <c:extLst>
              <c:ext xmlns:c16="http://schemas.microsoft.com/office/drawing/2014/chart" uri="{C3380CC4-5D6E-409C-BE32-E72D297353CC}">
                <c16:uniqueId val="{00000005-7DCE-4F65-9D02-1462803D3137}"/>
              </c:ext>
            </c:extLst>
          </c:dPt>
          <c:dPt>
            <c:idx val="3"/>
            <c:invertIfNegative val="0"/>
            <c:bubble3D val="0"/>
            <c:spPr>
              <a:solidFill>
                <a:srgbClr val="70AD47">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7-7DCE-4F65-9D02-1462803D3137}"/>
              </c:ext>
            </c:extLst>
          </c:dPt>
          <c:dPt>
            <c:idx val="4"/>
            <c:invertIfNegative val="0"/>
            <c:bubble3D val="0"/>
            <c:spPr>
              <a:solidFill>
                <a:srgbClr val="5B9BD5"/>
              </a:solidFill>
              <a:ln w="3175">
                <a:solidFill>
                  <a:sysClr val="window" lastClr="FFFFFF">
                    <a:lumMod val="75000"/>
                  </a:sysClr>
                </a:solidFill>
              </a:ln>
              <a:effectLst/>
            </c:spPr>
            <c:extLst>
              <c:ext xmlns:c16="http://schemas.microsoft.com/office/drawing/2014/chart" uri="{C3380CC4-5D6E-409C-BE32-E72D297353CC}">
                <c16:uniqueId val="{00000009-7DCE-4F65-9D02-1462803D3137}"/>
              </c:ext>
            </c:extLst>
          </c:dPt>
          <c:dPt>
            <c:idx val="5"/>
            <c:invertIfNegative val="0"/>
            <c:bubble3D val="0"/>
            <c:spPr>
              <a:solidFill>
                <a:srgbClr val="FFC000">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B-7DCE-4F65-9D02-1462803D3137}"/>
              </c:ext>
            </c:extLst>
          </c:dPt>
          <c:dPt>
            <c:idx val="6"/>
            <c:invertIfNegative val="0"/>
            <c:bubble3D val="0"/>
            <c:spPr>
              <a:solidFill>
                <a:srgbClr val="70AD47">
                  <a:lumMod val="75000"/>
                </a:srgbClr>
              </a:solidFill>
              <a:ln w="3175">
                <a:solidFill>
                  <a:sysClr val="window" lastClr="FFFFFF">
                    <a:lumMod val="75000"/>
                  </a:sysClr>
                </a:solidFill>
              </a:ln>
              <a:effectLst/>
            </c:spPr>
            <c:extLst>
              <c:ext xmlns:c16="http://schemas.microsoft.com/office/drawing/2014/chart" uri="{C3380CC4-5D6E-409C-BE32-E72D297353CC}">
                <c16:uniqueId val="{0000000D-7DCE-4F65-9D02-1462803D3137}"/>
              </c:ext>
            </c:extLst>
          </c:dPt>
          <c:dPt>
            <c:idx val="7"/>
            <c:invertIfNegative val="0"/>
            <c:bubble3D val="0"/>
            <c:spPr>
              <a:solidFill>
                <a:sysClr val="window" lastClr="FFFFFF">
                  <a:lumMod val="85000"/>
                </a:sysClr>
              </a:solidFill>
              <a:ln w="3175">
                <a:solidFill>
                  <a:sysClr val="window" lastClr="FFFFFF">
                    <a:lumMod val="75000"/>
                  </a:sysClr>
                </a:solidFill>
              </a:ln>
              <a:effectLst/>
            </c:spPr>
            <c:extLst>
              <c:ext xmlns:c16="http://schemas.microsoft.com/office/drawing/2014/chart" uri="{C3380CC4-5D6E-409C-BE32-E72D297353CC}">
                <c16:uniqueId val="{0000000F-7DCE-4F65-9D02-1462803D3137}"/>
              </c:ext>
            </c:extLst>
          </c:dPt>
          <c:dPt>
            <c:idx val="8"/>
            <c:invertIfNegative val="0"/>
            <c:bubble3D val="0"/>
            <c:spPr>
              <a:solidFill>
                <a:srgbClr val="CC99FF"/>
              </a:solidFill>
              <a:ln w="3175">
                <a:solidFill>
                  <a:sysClr val="window" lastClr="FFFFFF">
                    <a:lumMod val="75000"/>
                  </a:sysClr>
                </a:solidFill>
              </a:ln>
              <a:effectLst/>
            </c:spPr>
            <c:extLst>
              <c:ext xmlns:c16="http://schemas.microsoft.com/office/drawing/2014/chart" uri="{C3380CC4-5D6E-409C-BE32-E72D297353CC}">
                <c16:uniqueId val="{00000011-7DCE-4F65-9D02-1462803D3137}"/>
              </c:ext>
            </c:extLst>
          </c:dPt>
          <c:dPt>
            <c:idx val="9"/>
            <c:invertIfNegative val="0"/>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13-7DCE-4F65-9D02-1462803D3137}"/>
              </c:ext>
            </c:extLst>
          </c:dPt>
          <c:dPt>
            <c:idx val="10"/>
            <c:invertIfNegative val="0"/>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3C-7791-40D5-B4CA-6F0D87D7FA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DEP_14!$AH$5:$AH$16</c:f>
              <c:strCache>
                <c:ptCount val="11"/>
                <c:pt idx="0">
                  <c:v>Espèce des pelouses rases</c:v>
                </c:pt>
                <c:pt idx="1">
                  <c:v>Espèce des prairies sèches</c:v>
                </c:pt>
                <c:pt idx="2">
                  <c:v>Espèce des ourlets, fourrés et lisières thermophiles</c:v>
                </c:pt>
                <c:pt idx="3">
                  <c:v>Espèce des prairies mésophiles</c:v>
                </c:pt>
                <c:pt idx="4">
                  <c:v>Espèce des zones humides</c:v>
                </c:pt>
                <c:pt idx="5">
                  <c:v>Espèce des landes </c:v>
                </c:pt>
                <c:pt idx="6">
                  <c:v>Espèce des lisières et boisements mésophiles</c:v>
                </c:pt>
                <c:pt idx="7">
                  <c:v>Espèce ubiquiste</c:v>
                </c:pt>
                <c:pt idx="8">
                  <c:v>Espèce migratrice</c:v>
                </c:pt>
                <c:pt idx="9">
                  <c:v>Non renseignée</c:v>
                </c:pt>
                <c:pt idx="10">
                  <c:v>Abs</c:v>
                </c:pt>
              </c:strCache>
            </c:strRef>
          </c:cat>
          <c:val>
            <c:numRef>
              <c:f>DEP_14!$AI$5:$AI$16</c:f>
              <c:numCache>
                <c:formatCode>General</c:formatCode>
                <c:ptCount val="11"/>
                <c:pt idx="0">
                  <c:v>12</c:v>
                </c:pt>
                <c:pt idx="1">
                  <c:v>9</c:v>
                </c:pt>
                <c:pt idx="2">
                  <c:v>5</c:v>
                </c:pt>
                <c:pt idx="3">
                  <c:v>15</c:v>
                </c:pt>
                <c:pt idx="4">
                  <c:v>8</c:v>
                </c:pt>
                <c:pt idx="5">
                  <c:v>2</c:v>
                </c:pt>
                <c:pt idx="6">
                  <c:v>17</c:v>
                </c:pt>
                <c:pt idx="7">
                  <c:v>11</c:v>
                </c:pt>
                <c:pt idx="8">
                  <c:v>7</c:v>
                </c:pt>
                <c:pt idx="9">
                  <c:v>1</c:v>
                </c:pt>
                <c:pt idx="10">
                  <c:v>1</c:v>
                </c:pt>
              </c:numCache>
            </c:numRef>
          </c:val>
          <c:extLst>
            <c:ext xmlns:c16="http://schemas.microsoft.com/office/drawing/2014/chart" uri="{C3380CC4-5D6E-409C-BE32-E72D297353CC}">
              <c16:uniqueId val="{00000014-7DCE-4F65-9D02-1462803D3137}"/>
            </c:ext>
          </c:extLst>
        </c:ser>
        <c:dLbls>
          <c:showLegendKey val="0"/>
          <c:showVal val="0"/>
          <c:showCatName val="0"/>
          <c:showSerName val="0"/>
          <c:showPercent val="0"/>
          <c:showBubbleSize val="0"/>
        </c:dLbls>
        <c:gapWidth val="100"/>
        <c:axId val="866155999"/>
        <c:axId val="427829007"/>
      </c:barChart>
      <c:catAx>
        <c:axId val="866155999"/>
        <c:scaling>
          <c:orientation val="minMax"/>
        </c:scaling>
        <c:delete val="1"/>
        <c:axPos val="b"/>
        <c:numFmt formatCode="General" sourceLinked="1"/>
        <c:majorTickMark val="out"/>
        <c:minorTickMark val="none"/>
        <c:tickLblPos val="nextTo"/>
        <c:crossAx val="427829007"/>
        <c:crosses val="autoZero"/>
        <c:auto val="1"/>
        <c:lblAlgn val="ctr"/>
        <c:lblOffset val="100"/>
        <c:noMultiLvlLbl val="0"/>
      </c:catAx>
      <c:valAx>
        <c:axId val="427829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66155999"/>
        <c:crosses val="autoZero"/>
        <c:crossBetween val="between"/>
      </c:valAx>
      <c:spPr>
        <a:noFill/>
        <a:ln>
          <a:noFill/>
        </a:ln>
        <a:effectLst/>
      </c:spPr>
    </c:plotArea>
    <c:legend>
      <c:legendPos val="r"/>
      <c:layout>
        <c:manualLayout>
          <c:xMode val="edge"/>
          <c:yMode val="edge"/>
          <c:x val="0.65621455938697315"/>
          <c:y val="0.11046168698188831"/>
          <c:w val="0.32918773946360153"/>
          <c:h val="0.8827693445432529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[Référentiel_faune_normand_maj_2024.xlsx]DEP_14!TDC_14_LR</c:name>
    <c:fmtId val="13"/>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rPr>
              <a:t>Répartition par statuts de menace régionale</a:t>
            </a:r>
            <a:endParaRPr lang="fr-FR" sz="1400">
              <a:effectLst/>
            </a:endParaRP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FFED00"/>
          </a:solidFill>
          <a:ln w="3175">
            <a:solidFill>
              <a:sysClr val="window" lastClr="FFFFFF">
                <a:lumMod val="75000"/>
              </a:sysClr>
            </a:solidFill>
          </a:ln>
          <a:effectLst/>
        </c:spPr>
      </c:pivotFmt>
      <c:pivotFmt>
        <c:idx val="11"/>
        <c:spPr>
          <a:solidFill>
            <a:srgbClr val="FBF2CA"/>
          </a:solidFill>
          <a:ln w="3175">
            <a:solidFill>
              <a:sysClr val="window" lastClr="FFFFFF">
                <a:lumMod val="75000"/>
              </a:sysClr>
            </a:solidFill>
          </a:ln>
          <a:effectLst/>
        </c:spPr>
      </c:pivotFmt>
      <c:pivotFmt>
        <c:idx val="12"/>
        <c:spPr>
          <a:solidFill>
            <a:srgbClr val="78B74A"/>
          </a:solidFill>
          <a:ln w="3175">
            <a:solidFill>
              <a:sysClr val="window" lastClr="FFFFFF">
                <a:lumMod val="75000"/>
              </a:sysClr>
            </a:solidFill>
          </a:ln>
          <a:effectLst/>
        </c:spPr>
      </c:pivotFmt>
      <c:pivotFmt>
        <c:idx val="13"/>
        <c:spPr>
          <a:solidFill>
            <a:schemeClr val="bg1"/>
          </a:solidFill>
          <a:ln w="3175">
            <a:solidFill>
              <a:sysClr val="window" lastClr="FFFFFF">
                <a:lumMod val="75000"/>
              </a:sysClr>
            </a:solidFill>
          </a:ln>
          <a:effectLst/>
        </c:spPr>
      </c:pivotFmt>
      <c:pivotFmt>
        <c:idx val="14"/>
        <c:spPr>
          <a:solidFill>
            <a:srgbClr val="D3D4D5"/>
          </a:solidFill>
          <a:ln w="3175">
            <a:solidFill>
              <a:sysClr val="window" lastClr="FFFFFF">
                <a:lumMod val="75000"/>
              </a:sysClr>
            </a:solidFill>
          </a:ln>
          <a:effectLst/>
        </c:spPr>
      </c:pivotFmt>
      <c:pivotFmt>
        <c:idx val="15"/>
        <c:spPr>
          <a:solidFill>
            <a:srgbClr val="5A1A63"/>
          </a:solidFill>
          <a:ln w="3175">
            <a:solidFill>
              <a:sysClr val="window" lastClr="FFFFFF">
                <a:lumMod val="75000"/>
              </a:sysClr>
            </a:solidFill>
          </a:ln>
          <a:effectLst/>
        </c:spPr>
      </c:pivotFmt>
      <c:pivotFmt>
        <c:idx val="16"/>
        <c:spPr>
          <a:solidFill>
            <a:srgbClr val="D3001B"/>
          </a:solidFill>
          <a:ln w="3175">
            <a:solidFill>
              <a:sysClr val="window" lastClr="FFFFFF">
                <a:lumMod val="75000"/>
              </a:sysClr>
            </a:solidFill>
          </a:ln>
          <a:effectLst/>
        </c:spPr>
      </c:pivotFmt>
      <c:pivotFmt>
        <c:idx val="17"/>
        <c:spPr>
          <a:solidFill>
            <a:srgbClr val="FBBF00"/>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rgbClr val="5A1A63"/>
          </a:solidFill>
          <a:ln w="3175">
            <a:solidFill>
              <a:sysClr val="window" lastClr="FFFFFF">
                <a:lumMod val="75000"/>
              </a:sysClr>
            </a:solidFill>
          </a:ln>
          <a:effectLst/>
        </c:spPr>
      </c:pivotFmt>
      <c:pivotFmt>
        <c:idx val="20"/>
        <c:spPr>
          <a:solidFill>
            <a:srgbClr val="D3001B"/>
          </a:solidFill>
          <a:ln w="3175">
            <a:solidFill>
              <a:sysClr val="window" lastClr="FFFFFF">
                <a:lumMod val="75000"/>
              </a:sysClr>
            </a:solidFill>
          </a:ln>
          <a:effectLst/>
        </c:spPr>
      </c:pivotFmt>
      <c:pivotFmt>
        <c:idx val="21"/>
        <c:spPr>
          <a:solidFill>
            <a:srgbClr val="FBBF00"/>
          </a:solidFill>
          <a:ln w="3175">
            <a:solidFill>
              <a:sysClr val="window" lastClr="FFFFFF">
                <a:lumMod val="75000"/>
              </a:sysClr>
            </a:solidFill>
          </a:ln>
          <a:effectLst/>
        </c:spPr>
      </c:pivotFmt>
      <c:pivotFmt>
        <c:idx val="22"/>
        <c:spPr>
          <a:solidFill>
            <a:srgbClr val="FFED00"/>
          </a:solidFill>
          <a:ln w="3175">
            <a:solidFill>
              <a:sysClr val="window" lastClr="FFFFFF">
                <a:lumMod val="75000"/>
              </a:sysClr>
            </a:solidFill>
          </a:ln>
          <a:effectLst/>
        </c:spPr>
      </c:pivotFmt>
      <c:pivotFmt>
        <c:idx val="23"/>
        <c:spPr>
          <a:solidFill>
            <a:srgbClr val="FBF2CA"/>
          </a:solidFill>
          <a:ln w="3175">
            <a:solidFill>
              <a:sysClr val="window" lastClr="FFFFFF">
                <a:lumMod val="75000"/>
              </a:sysClr>
            </a:solidFill>
          </a:ln>
          <a:effectLst/>
        </c:spPr>
      </c:pivotFmt>
      <c:pivotFmt>
        <c:idx val="24"/>
        <c:spPr>
          <a:solidFill>
            <a:srgbClr val="78B74A"/>
          </a:solidFill>
          <a:ln w="3175">
            <a:solidFill>
              <a:sysClr val="window" lastClr="FFFFFF">
                <a:lumMod val="75000"/>
              </a:sysClr>
            </a:solidFill>
          </a:ln>
          <a:effectLst/>
        </c:spPr>
      </c:pivotFmt>
      <c:pivotFmt>
        <c:idx val="25"/>
        <c:spPr>
          <a:solidFill>
            <a:srgbClr val="D3D4D5"/>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rgbClr val="5A1A63"/>
          </a:solidFill>
          <a:ln w="3175">
            <a:solidFill>
              <a:sysClr val="window" lastClr="FFFFFF">
                <a:lumMod val="75000"/>
              </a:sysClr>
            </a:solidFill>
          </a:ln>
          <a:effectLst/>
        </c:spPr>
      </c:pivotFmt>
      <c:pivotFmt>
        <c:idx val="29"/>
        <c:spPr>
          <a:solidFill>
            <a:srgbClr val="D3001B"/>
          </a:solidFill>
          <a:ln w="3175">
            <a:solidFill>
              <a:sysClr val="window" lastClr="FFFFFF">
                <a:lumMod val="75000"/>
              </a:sysClr>
            </a:solidFill>
          </a:ln>
          <a:effectLst/>
        </c:spPr>
      </c:pivotFmt>
      <c:pivotFmt>
        <c:idx val="30"/>
        <c:spPr>
          <a:solidFill>
            <a:srgbClr val="FBBF00"/>
          </a:solidFill>
          <a:ln w="3175">
            <a:solidFill>
              <a:sysClr val="window" lastClr="FFFFFF">
                <a:lumMod val="75000"/>
              </a:sysClr>
            </a:solidFill>
          </a:ln>
          <a:effectLst/>
        </c:spPr>
      </c:pivotFmt>
      <c:pivotFmt>
        <c:idx val="31"/>
        <c:spPr>
          <a:solidFill>
            <a:srgbClr val="FFED00"/>
          </a:solidFill>
          <a:ln w="3175">
            <a:solidFill>
              <a:sysClr val="window" lastClr="FFFFFF">
                <a:lumMod val="75000"/>
              </a:sysClr>
            </a:solidFill>
          </a:ln>
          <a:effectLst/>
        </c:spPr>
      </c:pivotFmt>
      <c:pivotFmt>
        <c:idx val="32"/>
        <c:spPr>
          <a:solidFill>
            <a:srgbClr val="FBF2CA"/>
          </a:solidFill>
          <a:ln w="3175">
            <a:solidFill>
              <a:sysClr val="window" lastClr="FFFFFF">
                <a:lumMod val="75000"/>
              </a:sysClr>
            </a:solidFill>
          </a:ln>
          <a:effectLst/>
        </c:spPr>
      </c:pivotFmt>
      <c:pivotFmt>
        <c:idx val="33"/>
        <c:spPr>
          <a:solidFill>
            <a:srgbClr val="78B74A"/>
          </a:solidFill>
          <a:ln w="3175">
            <a:solidFill>
              <a:sysClr val="window" lastClr="FFFFFF">
                <a:lumMod val="75000"/>
              </a:sysClr>
            </a:solidFill>
          </a:ln>
          <a:effectLst/>
        </c:spPr>
      </c:pivotFmt>
      <c:pivotFmt>
        <c:idx val="34"/>
        <c:spPr>
          <a:solidFill>
            <a:srgbClr val="D3D4D5"/>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s>
    <c:plotArea>
      <c:layout/>
      <c:pieChart>
        <c:varyColors val="1"/>
        <c:ser>
          <c:idx val="0"/>
          <c:order val="0"/>
          <c:tx>
            <c:strRef>
              <c:f>DEP_14!$AC$4</c:f>
              <c:strCache>
                <c:ptCount val="1"/>
                <c:pt idx="0">
                  <c:v>Total</c:v>
                </c:pt>
              </c:strCache>
            </c:strRef>
          </c:tx>
          <c:spPr>
            <a:ln w="3175">
              <a:solidFill>
                <a:sysClr val="window" lastClr="FFFFFF">
                  <a:lumMod val="75000"/>
                </a:sysClr>
              </a:solidFill>
            </a:ln>
          </c:spPr>
          <c:dPt>
            <c:idx val="0"/>
            <c:bubble3D val="0"/>
            <c:spPr>
              <a:solidFill>
                <a:srgbClr val="5A1A63"/>
              </a:solidFill>
              <a:ln w="3175">
                <a:solidFill>
                  <a:sysClr val="window" lastClr="FFFFFF">
                    <a:lumMod val="75000"/>
                  </a:sysClr>
                </a:solidFill>
              </a:ln>
              <a:effectLst/>
            </c:spPr>
            <c:extLst>
              <c:ext xmlns:c16="http://schemas.microsoft.com/office/drawing/2014/chart" uri="{C3380CC4-5D6E-409C-BE32-E72D297353CC}">
                <c16:uniqueId val="{00000001-31AC-4A48-92AD-07F5DF24ECBA}"/>
              </c:ext>
            </c:extLst>
          </c:dPt>
          <c:dPt>
            <c:idx val="1"/>
            <c:bubble3D val="0"/>
            <c:spPr>
              <a:solidFill>
                <a:srgbClr val="D3001B"/>
              </a:solidFill>
              <a:ln w="3175">
                <a:solidFill>
                  <a:sysClr val="window" lastClr="FFFFFF">
                    <a:lumMod val="75000"/>
                  </a:sysClr>
                </a:solidFill>
              </a:ln>
              <a:effectLst/>
            </c:spPr>
            <c:extLst>
              <c:ext xmlns:c16="http://schemas.microsoft.com/office/drawing/2014/chart" uri="{C3380CC4-5D6E-409C-BE32-E72D297353CC}">
                <c16:uniqueId val="{00000003-31AC-4A48-92AD-07F5DF24ECBA}"/>
              </c:ext>
            </c:extLst>
          </c:dPt>
          <c:dPt>
            <c:idx val="2"/>
            <c:bubble3D val="0"/>
            <c:spPr>
              <a:solidFill>
                <a:srgbClr val="FBBF00"/>
              </a:solidFill>
              <a:ln w="3175">
                <a:solidFill>
                  <a:sysClr val="window" lastClr="FFFFFF">
                    <a:lumMod val="75000"/>
                  </a:sysClr>
                </a:solidFill>
              </a:ln>
              <a:effectLst/>
            </c:spPr>
            <c:extLst>
              <c:ext xmlns:c16="http://schemas.microsoft.com/office/drawing/2014/chart" uri="{C3380CC4-5D6E-409C-BE32-E72D297353CC}">
                <c16:uniqueId val="{00000005-31AC-4A48-92AD-07F5DF24ECBA}"/>
              </c:ext>
            </c:extLst>
          </c:dPt>
          <c:dPt>
            <c:idx val="3"/>
            <c:bubble3D val="0"/>
            <c:spPr>
              <a:solidFill>
                <a:srgbClr val="FFED00"/>
              </a:solidFill>
              <a:ln w="3175">
                <a:solidFill>
                  <a:sysClr val="window" lastClr="FFFFFF">
                    <a:lumMod val="75000"/>
                  </a:sysClr>
                </a:solidFill>
              </a:ln>
              <a:effectLst/>
            </c:spPr>
            <c:extLst>
              <c:ext xmlns:c16="http://schemas.microsoft.com/office/drawing/2014/chart" uri="{C3380CC4-5D6E-409C-BE32-E72D297353CC}">
                <c16:uniqueId val="{00000007-31AC-4A48-92AD-07F5DF24ECBA}"/>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09-31AC-4A48-92AD-07F5DF24ECBA}"/>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0B-31AC-4A48-92AD-07F5DF24ECBA}"/>
              </c:ext>
            </c:extLst>
          </c:dPt>
          <c:dPt>
            <c:idx val="6"/>
            <c:bubble3D val="0"/>
            <c:spPr>
              <a:solidFill>
                <a:srgbClr val="D3D4D5"/>
              </a:solidFill>
              <a:ln w="3175">
                <a:solidFill>
                  <a:sysClr val="window" lastClr="FFFFFF">
                    <a:lumMod val="75000"/>
                  </a:sysClr>
                </a:solidFill>
              </a:ln>
              <a:effectLst/>
            </c:spPr>
            <c:extLst>
              <c:ext xmlns:c16="http://schemas.microsoft.com/office/drawing/2014/chart" uri="{C3380CC4-5D6E-409C-BE32-E72D297353CC}">
                <c16:uniqueId val="{0000000D-31AC-4A48-92AD-07F5DF24ECBA}"/>
              </c:ext>
            </c:extLst>
          </c:dPt>
          <c:dPt>
            <c:idx val="7"/>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0F-31AC-4A48-92AD-07F5DF24EC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DEP_14!$AB$5:$AB$13</c:f>
              <c:strCache>
                <c:ptCount val="8"/>
                <c:pt idx="0">
                  <c:v>RE</c:v>
                </c:pt>
                <c:pt idx="1">
                  <c:v>CR</c:v>
                </c:pt>
                <c:pt idx="2">
                  <c:v>EN</c:v>
                </c:pt>
                <c:pt idx="3">
                  <c:v>VU</c:v>
                </c:pt>
                <c:pt idx="4">
                  <c:v>NT</c:v>
                </c:pt>
                <c:pt idx="5">
                  <c:v>LC</c:v>
                </c:pt>
                <c:pt idx="6">
                  <c:v>DD</c:v>
                </c:pt>
                <c:pt idx="7">
                  <c:v>NA</c:v>
                </c:pt>
              </c:strCache>
            </c:strRef>
          </c:cat>
          <c:val>
            <c:numRef>
              <c:f>DEP_14!$AC$5:$AC$13</c:f>
              <c:numCache>
                <c:formatCode>General</c:formatCode>
                <c:ptCount val="8"/>
                <c:pt idx="0">
                  <c:v>8</c:v>
                </c:pt>
                <c:pt idx="1">
                  <c:v>3</c:v>
                </c:pt>
                <c:pt idx="2">
                  <c:v>6</c:v>
                </c:pt>
                <c:pt idx="3">
                  <c:v>6</c:v>
                </c:pt>
                <c:pt idx="4">
                  <c:v>8</c:v>
                </c:pt>
                <c:pt idx="5">
                  <c:v>56</c:v>
                </c:pt>
                <c:pt idx="6">
                  <c:v>7</c:v>
                </c:pt>
                <c:pt idx="7">
                  <c:v>5</c:v>
                </c:pt>
              </c:numCache>
            </c:numRef>
          </c:val>
          <c:extLst>
            <c:ext xmlns:c16="http://schemas.microsoft.com/office/drawing/2014/chart" uri="{C3380CC4-5D6E-409C-BE32-E72D297353CC}">
              <c16:uniqueId val="{00000010-31AC-4A48-92AD-07F5DF24ECBA}"/>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[Référentiel_faune_normand_maj_2024.xlsx]DEP_14!TDC_14_steno</c:name>
    <c:fmtId val="23"/>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a:t>Répartition par communautés écologiques</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3175">
            <a:solidFill>
              <a:sysClr val="window" lastClr="FFFFFF">
                <a:lumMod val="75000"/>
              </a:sysClr>
            </a:solidFill>
          </a:ln>
          <a:effectLst/>
        </c:spPr>
      </c:pivotFmt>
      <c:pivotFmt>
        <c:idx val="2"/>
        <c:spPr>
          <a:solidFill>
            <a:schemeClr val="accent6">
              <a:lumMod val="60000"/>
              <a:lumOff val="40000"/>
            </a:schemeClr>
          </a:solidFill>
          <a:ln w="3175">
            <a:solidFill>
              <a:sysClr val="window" lastClr="FFFFFF">
                <a:lumMod val="75000"/>
              </a:sysClr>
            </a:solidFill>
          </a:ln>
          <a:effectLst/>
        </c:spPr>
      </c:pivotFmt>
      <c:pivotFmt>
        <c:idx val="3"/>
        <c:spPr>
          <a:solidFill>
            <a:schemeClr val="accent4">
              <a:lumMod val="20000"/>
              <a:lumOff val="80000"/>
            </a:schemeClr>
          </a:solidFill>
          <a:ln w="3175">
            <a:solidFill>
              <a:sysClr val="window" lastClr="FFFFFF">
                <a:lumMod val="75000"/>
              </a:sysClr>
            </a:solidFill>
          </a:ln>
          <a:effectLst/>
        </c:spPr>
      </c:pivotFmt>
      <c:pivotFmt>
        <c:idx val="4"/>
        <c:spPr>
          <a:solidFill>
            <a:schemeClr val="accent4">
              <a:lumMod val="60000"/>
              <a:lumOff val="40000"/>
            </a:schemeClr>
          </a:solidFill>
          <a:ln w="3175">
            <a:solidFill>
              <a:sysClr val="window" lastClr="FFFFFF">
                <a:lumMod val="75000"/>
              </a:sysClr>
            </a:solidFill>
          </a:ln>
          <a:effectLst/>
        </c:spPr>
      </c:pivotFmt>
      <c:pivotFmt>
        <c:idx val="5"/>
        <c:spPr>
          <a:solidFill>
            <a:schemeClr val="accent5">
              <a:lumMod val="60000"/>
              <a:lumOff val="40000"/>
            </a:schemeClr>
          </a:solidFill>
          <a:ln w="3175">
            <a:solidFill>
              <a:sysClr val="window" lastClr="FFFFFF">
                <a:lumMod val="75000"/>
              </a:sysClr>
            </a:solidFill>
          </a:ln>
          <a:effectLst/>
        </c:spPr>
      </c:pivotFmt>
      <c:pivotFmt>
        <c:idx val="6"/>
        <c:spPr>
          <a:solidFill>
            <a:schemeClr val="accent6">
              <a:lumMod val="75000"/>
            </a:schemeClr>
          </a:solidFill>
          <a:ln w="3175">
            <a:solidFill>
              <a:sysClr val="window" lastClr="FFFFFF">
                <a:lumMod val="75000"/>
              </a:sysClr>
            </a:solidFill>
          </a:ln>
          <a:effectLst/>
        </c:spPr>
      </c:pivotFmt>
      <c:pivotFmt>
        <c:idx val="7"/>
        <c:spPr>
          <a:solidFill>
            <a:schemeClr val="bg1"/>
          </a:solidFill>
          <a:ln w="3175">
            <a:solidFill>
              <a:sysClr val="window" lastClr="FFFFFF">
                <a:lumMod val="75000"/>
              </a:sysClr>
            </a:solidFill>
          </a:ln>
          <a:effectLst/>
        </c:spPr>
      </c:pivotFmt>
      <c:pivotFmt>
        <c:idx val="8"/>
        <c:spPr>
          <a:solidFill>
            <a:srgbClr val="CBBFF7"/>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3175">
            <a:solidFill>
              <a:sysClr val="window" lastClr="FFFFFF">
                <a:lumMod val="75000"/>
              </a:sysClr>
            </a:solidFill>
          </a:ln>
          <a:effectLst/>
        </c:spPr>
      </c:pivotFmt>
      <c:pivotFmt>
        <c:idx val="11"/>
        <c:spPr>
          <a:solidFill>
            <a:schemeClr val="bg1">
              <a:lumMod val="75000"/>
            </a:schemeClr>
          </a:solidFill>
          <a:ln w="3175">
            <a:solidFill>
              <a:sysClr val="window" lastClr="FFFFFF">
                <a:lumMod val="75000"/>
              </a:sysClr>
            </a:solidFill>
          </a:ln>
          <a:effectLst/>
        </c:spPr>
      </c:pivotFmt>
      <c:pivotFmt>
        <c:idx val="12"/>
        <c:spPr>
          <a:solidFill>
            <a:schemeClr val="accent4">
              <a:lumMod val="60000"/>
              <a:lumOff val="40000"/>
            </a:schemeClr>
          </a:solidFill>
          <a:ln w="3175">
            <a:solidFill>
              <a:sysClr val="window" lastClr="FFFFFF">
                <a:lumMod val="75000"/>
              </a:sysClr>
            </a:solidFill>
          </a:ln>
          <a:effectLst/>
        </c:spPr>
      </c:pivotFmt>
      <c:pivotFmt>
        <c:idx val="13"/>
        <c:spPr>
          <a:solidFill>
            <a:schemeClr val="accent5">
              <a:lumMod val="60000"/>
              <a:lumOff val="40000"/>
            </a:schemeClr>
          </a:solidFill>
          <a:ln w="3175">
            <a:solidFill>
              <a:sysClr val="window" lastClr="FFFFFF">
                <a:lumMod val="75000"/>
              </a:sysClr>
            </a:solidFill>
          </a:ln>
          <a:effectLst/>
        </c:spPr>
      </c:pivotFmt>
      <c:pivotFmt>
        <c:idx val="14"/>
        <c:spPr>
          <a:solidFill>
            <a:schemeClr val="accent6">
              <a:lumMod val="75000"/>
            </a:schemeClr>
          </a:solidFill>
          <a:ln w="3175">
            <a:solidFill>
              <a:sysClr val="window" lastClr="FFFFFF">
                <a:lumMod val="75000"/>
              </a:sysClr>
            </a:solidFill>
          </a:ln>
          <a:effectLst/>
        </c:spPr>
      </c:pivotFmt>
      <c:pivotFmt>
        <c:idx val="15"/>
        <c:spPr>
          <a:solidFill>
            <a:srgbClr val="CBBFF7"/>
          </a:solidFill>
          <a:ln w="3175">
            <a:solidFill>
              <a:sysClr val="window" lastClr="FFFFFF">
                <a:lumMod val="75000"/>
              </a:sysClr>
            </a:solidFill>
          </a:ln>
          <a:effectLst/>
        </c:spPr>
      </c:pivotFmt>
      <c:pivotFmt>
        <c:idx val="16"/>
        <c:spPr>
          <a:solidFill>
            <a:schemeClr val="bg1"/>
          </a:solidFill>
          <a:ln w="3175">
            <a:solidFill>
              <a:sysClr val="window" lastClr="FFFFFF">
                <a:lumMod val="75000"/>
              </a:sysClr>
            </a:solidFill>
          </a:ln>
          <a:effectLst/>
        </c:spPr>
      </c:pivotFmt>
      <c:pivotFmt>
        <c:idx val="17"/>
        <c:spPr>
          <a:solidFill>
            <a:schemeClr val="accent4">
              <a:lumMod val="20000"/>
              <a:lumOff val="80000"/>
            </a:schemeClr>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3175">
            <a:solidFill>
              <a:sysClr val="window" lastClr="FFFFFF">
                <a:lumMod val="75000"/>
              </a:sysClr>
            </a:solidFill>
          </a:ln>
          <a:effectLst/>
        </c:spPr>
      </c:pivotFmt>
      <c:pivotFmt>
        <c:idx val="20"/>
        <c:spPr>
          <a:solidFill>
            <a:schemeClr val="bg1">
              <a:lumMod val="75000"/>
            </a:schemeClr>
          </a:solidFill>
          <a:ln w="3175">
            <a:solidFill>
              <a:sysClr val="window" lastClr="FFFFFF">
                <a:lumMod val="75000"/>
              </a:sysClr>
            </a:solidFill>
          </a:ln>
          <a:effectLst/>
        </c:spPr>
      </c:pivotFmt>
      <c:pivotFmt>
        <c:idx val="21"/>
        <c:spPr>
          <a:solidFill>
            <a:schemeClr val="accent4">
              <a:lumMod val="60000"/>
              <a:lumOff val="40000"/>
            </a:schemeClr>
          </a:solidFill>
          <a:ln w="3175">
            <a:solidFill>
              <a:sysClr val="window" lastClr="FFFFFF">
                <a:lumMod val="75000"/>
              </a:sysClr>
            </a:solidFill>
          </a:ln>
          <a:effectLst/>
        </c:spPr>
      </c:pivotFmt>
      <c:pivotFmt>
        <c:idx val="22"/>
        <c:spPr>
          <a:solidFill>
            <a:schemeClr val="accent5">
              <a:lumMod val="60000"/>
              <a:lumOff val="40000"/>
            </a:schemeClr>
          </a:solidFill>
          <a:ln w="3175">
            <a:solidFill>
              <a:sysClr val="window" lastClr="FFFFFF">
                <a:lumMod val="75000"/>
              </a:sysClr>
            </a:solidFill>
          </a:ln>
          <a:effectLst/>
        </c:spPr>
      </c:pivotFmt>
      <c:pivotFmt>
        <c:idx val="23"/>
        <c:spPr>
          <a:solidFill>
            <a:schemeClr val="accent4">
              <a:lumMod val="20000"/>
              <a:lumOff val="80000"/>
            </a:schemeClr>
          </a:solidFill>
          <a:ln w="3175">
            <a:solidFill>
              <a:sysClr val="window" lastClr="FFFFFF">
                <a:lumMod val="75000"/>
              </a:sysClr>
            </a:solidFill>
          </a:ln>
          <a:effectLst/>
        </c:spPr>
      </c:pivotFmt>
      <c:pivotFmt>
        <c:idx val="24"/>
        <c:spPr>
          <a:solidFill>
            <a:schemeClr val="accent6">
              <a:lumMod val="75000"/>
            </a:schemeClr>
          </a:solidFill>
          <a:ln w="3175">
            <a:solidFill>
              <a:sysClr val="window" lastClr="FFFFFF">
                <a:lumMod val="75000"/>
              </a:sysClr>
            </a:solidFill>
          </a:ln>
          <a:effectLst/>
        </c:spPr>
      </c:pivotFmt>
      <c:pivotFmt>
        <c:idx val="25"/>
        <c:spPr>
          <a:solidFill>
            <a:srgbClr val="CBBFF7"/>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6">
              <a:lumMod val="60000"/>
              <a:lumOff val="40000"/>
            </a:schemeClr>
          </a:solidFill>
          <a:ln w="3175">
            <a:solidFill>
              <a:sysClr val="window" lastClr="FFFFFF">
                <a:lumMod val="75000"/>
              </a:sysClr>
            </a:solidFill>
          </a:ln>
          <a:effectLst/>
        </c:spPr>
      </c:pivotFmt>
      <c:pivotFmt>
        <c:idx val="29"/>
        <c:spPr>
          <a:solidFill>
            <a:schemeClr val="bg1">
              <a:lumMod val="75000"/>
            </a:schemeClr>
          </a:solidFill>
          <a:ln w="3175">
            <a:solidFill>
              <a:sysClr val="window" lastClr="FFFFFF">
                <a:lumMod val="75000"/>
              </a:sysClr>
            </a:solidFill>
          </a:ln>
          <a:effectLst/>
        </c:spPr>
      </c:pivotFmt>
      <c:pivotFmt>
        <c:idx val="30"/>
        <c:spPr>
          <a:solidFill>
            <a:schemeClr val="accent4">
              <a:lumMod val="20000"/>
              <a:lumOff val="80000"/>
            </a:schemeClr>
          </a:solidFill>
          <a:ln w="3175">
            <a:solidFill>
              <a:sysClr val="window" lastClr="FFFFFF">
                <a:lumMod val="75000"/>
              </a:sysClr>
            </a:solidFill>
          </a:ln>
          <a:effectLst/>
        </c:spPr>
      </c:pivotFmt>
      <c:pivotFmt>
        <c:idx val="31"/>
        <c:spPr>
          <a:solidFill>
            <a:schemeClr val="accent4">
              <a:lumMod val="60000"/>
              <a:lumOff val="40000"/>
            </a:schemeClr>
          </a:solidFill>
          <a:ln w="3175">
            <a:solidFill>
              <a:sysClr val="window" lastClr="FFFFFF">
                <a:lumMod val="75000"/>
              </a:sysClr>
            </a:solidFill>
          </a:ln>
          <a:effectLst/>
        </c:spPr>
      </c:pivotFmt>
      <c:pivotFmt>
        <c:idx val="32"/>
        <c:spPr>
          <a:solidFill>
            <a:schemeClr val="accent5">
              <a:lumMod val="60000"/>
              <a:lumOff val="40000"/>
            </a:schemeClr>
          </a:solidFill>
          <a:ln w="3175">
            <a:solidFill>
              <a:sysClr val="window" lastClr="FFFFFF">
                <a:lumMod val="75000"/>
              </a:sysClr>
            </a:solidFill>
          </a:ln>
          <a:effectLst/>
        </c:spPr>
      </c:pivotFmt>
      <c:pivotFmt>
        <c:idx val="33"/>
        <c:spPr>
          <a:solidFill>
            <a:schemeClr val="accent6">
              <a:lumMod val="75000"/>
            </a:schemeClr>
          </a:solidFill>
          <a:ln w="3175">
            <a:solidFill>
              <a:sysClr val="window" lastClr="FFFFFF">
                <a:lumMod val="75000"/>
              </a:sysClr>
            </a:solidFill>
          </a:ln>
          <a:effectLst/>
        </c:spPr>
      </c:pivotFmt>
      <c:pivotFmt>
        <c:idx val="34"/>
        <c:spPr>
          <a:solidFill>
            <a:srgbClr val="CBBFF7"/>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6"/>
          </a:solidFill>
          <a:ln w="3175">
            <a:solidFill>
              <a:sysClr val="window" lastClr="FFFFFF">
                <a:lumMod val="75000"/>
              </a:sysClr>
            </a:solidFill>
          </a:ln>
          <a:effectLst/>
        </c:spPr>
      </c:pivotFmt>
      <c:pivotFmt>
        <c:idx val="37"/>
        <c:spPr>
          <a:solidFill>
            <a:srgbClr val="CC99FF"/>
          </a:solidFill>
          <a:ln w="3175">
            <a:solidFill>
              <a:sysClr val="window" lastClr="FFFFFF">
                <a:lumMod val="75000"/>
              </a:sysClr>
            </a:solidFill>
          </a:ln>
          <a:effectLst/>
        </c:spPr>
      </c:pivotFmt>
      <c:pivotFmt>
        <c:idx val="38"/>
        <c:spPr>
          <a:solidFill>
            <a:schemeClr val="bg1"/>
          </a:solidFill>
          <a:ln w="3175">
            <a:solidFill>
              <a:sysClr val="window" lastClr="FFFFFF">
                <a:lumMod val="75000"/>
              </a:sysClr>
            </a:solidFill>
          </a:ln>
          <a:effectLst/>
        </c:spPr>
      </c:pivotFmt>
      <c:pivotFmt>
        <c:idx val="39"/>
        <c:spPr>
          <a:solidFill>
            <a:schemeClr val="accent4">
              <a:lumMod val="20000"/>
              <a:lumOff val="80000"/>
            </a:schemeClr>
          </a:solidFill>
          <a:ln w="3175">
            <a:solidFill>
              <a:sysClr val="window" lastClr="FFFFFF">
                <a:lumMod val="75000"/>
              </a:sysClr>
            </a:solidFill>
          </a:ln>
          <a:effectLst/>
        </c:spPr>
      </c:pivotFmt>
      <c:pivotFmt>
        <c:idx val="4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1"/>
        <c:spPr>
          <a:solidFill>
            <a:schemeClr val="accent6">
              <a:lumMod val="60000"/>
              <a:lumOff val="40000"/>
            </a:schemeClr>
          </a:solidFill>
          <a:ln w="3175">
            <a:solidFill>
              <a:sysClr val="window" lastClr="FFFFFF">
                <a:lumMod val="75000"/>
              </a:sysClr>
            </a:solidFill>
          </a:ln>
          <a:effectLst/>
        </c:spPr>
      </c:pivotFmt>
      <c:pivotFmt>
        <c:idx val="42"/>
        <c:spPr>
          <a:solidFill>
            <a:schemeClr val="bg1">
              <a:lumMod val="75000"/>
            </a:schemeClr>
          </a:solidFill>
          <a:ln w="3175">
            <a:solidFill>
              <a:sysClr val="window" lastClr="FFFFFF">
                <a:lumMod val="75000"/>
              </a:sysClr>
            </a:solidFill>
          </a:ln>
          <a:effectLst/>
        </c:spPr>
      </c:pivotFmt>
      <c:pivotFmt>
        <c:idx val="43"/>
        <c:spPr>
          <a:solidFill>
            <a:schemeClr val="accent4">
              <a:lumMod val="60000"/>
              <a:lumOff val="40000"/>
            </a:schemeClr>
          </a:solidFill>
          <a:ln w="3175">
            <a:solidFill>
              <a:sysClr val="window" lastClr="FFFFFF">
                <a:lumMod val="75000"/>
              </a:sysClr>
            </a:solidFill>
          </a:ln>
          <a:effectLst/>
        </c:spPr>
      </c:pivotFmt>
      <c:pivotFmt>
        <c:idx val="44"/>
        <c:spPr>
          <a:solidFill>
            <a:schemeClr val="accent5">
              <a:lumMod val="60000"/>
              <a:lumOff val="40000"/>
            </a:schemeClr>
          </a:solidFill>
          <a:ln w="3175">
            <a:solidFill>
              <a:sysClr val="window" lastClr="FFFFFF">
                <a:lumMod val="75000"/>
              </a:sysClr>
            </a:solidFill>
          </a:ln>
          <a:effectLst/>
        </c:spPr>
      </c:pivotFmt>
      <c:pivotFmt>
        <c:idx val="45"/>
        <c:spPr>
          <a:solidFill>
            <a:schemeClr val="accent6"/>
          </a:solidFill>
          <a:ln w="3175">
            <a:solidFill>
              <a:sysClr val="window" lastClr="FFFFFF">
                <a:lumMod val="75000"/>
              </a:sysClr>
            </a:solidFill>
          </a:ln>
          <a:effectLst/>
        </c:spPr>
      </c:pivotFmt>
      <c:pivotFmt>
        <c:idx val="46"/>
        <c:spPr>
          <a:solidFill>
            <a:srgbClr val="CC99FF"/>
          </a:solidFill>
          <a:ln w="3175">
            <a:solidFill>
              <a:sysClr val="window" lastClr="FFFFFF">
                <a:lumMod val="75000"/>
              </a:sysClr>
            </a:solidFill>
          </a:ln>
          <a:effectLst/>
        </c:spPr>
      </c:pivotFmt>
      <c:pivotFmt>
        <c:idx val="47"/>
        <c:spPr>
          <a:solidFill>
            <a:schemeClr val="bg1"/>
          </a:solidFill>
          <a:ln w="3175">
            <a:solidFill>
              <a:sysClr val="window" lastClr="FFFFFF">
                <a:lumMod val="75000"/>
              </a:sysClr>
            </a:solidFill>
          </a:ln>
          <a:effectLst/>
        </c:spPr>
      </c:pivotFmt>
      <c:pivotFmt>
        <c:idx val="48"/>
        <c:spPr>
          <a:solidFill>
            <a:schemeClr val="accent4">
              <a:lumMod val="20000"/>
              <a:lumOff val="80000"/>
            </a:schemeClr>
          </a:solidFill>
          <a:ln w="3175">
            <a:solidFill>
              <a:sysClr val="window" lastClr="FFFFFF">
                <a:lumMod val="75000"/>
              </a:sysClr>
            </a:solidFill>
          </a:ln>
          <a:effectLst/>
        </c:spPr>
      </c:pivotFmt>
      <c:pivotFmt>
        <c:idx val="49"/>
        <c:spPr>
          <a:solidFill>
            <a:srgbClr val="70AD47">
              <a:lumMod val="40000"/>
              <a:lumOff val="60000"/>
            </a:srgbClr>
          </a:solidFill>
          <a:ln w="3175">
            <a:solidFill>
              <a:sysClr val="window" lastClr="FFFFFF">
                <a:lumMod val="75000"/>
              </a:sysClr>
            </a:solidFill>
          </a:ln>
          <a:effectLst/>
        </c:spPr>
      </c:pivotFmt>
      <c:pivotFmt>
        <c:idx val="50"/>
        <c:spPr>
          <a:solidFill>
            <a:srgbClr val="FFCC99"/>
          </a:solidFill>
          <a:ln w="3175">
            <a:solidFill>
              <a:sysClr val="window" lastClr="FFFFFF">
                <a:lumMod val="75000"/>
              </a:sysClr>
            </a:solidFill>
          </a:ln>
          <a:effectLst/>
        </c:spPr>
      </c:pivotFmt>
      <c:pivotFmt>
        <c:idx val="51"/>
        <c:spPr>
          <a:solidFill>
            <a:srgbClr val="FFFFCC"/>
          </a:solidFill>
          <a:ln w="3175">
            <a:solidFill>
              <a:sysClr val="window" lastClr="FFFFFF">
                <a:lumMod val="75000"/>
              </a:sysClr>
            </a:solidFill>
          </a:ln>
          <a:effectLst/>
        </c:spPr>
      </c:pivotFmt>
      <c:pivotFmt>
        <c:idx val="52"/>
        <c:spPr>
          <a:solidFill>
            <a:srgbClr val="FFC000"/>
          </a:solidFill>
          <a:ln w="3175">
            <a:solidFill>
              <a:sysClr val="window" lastClr="FFFFFF">
                <a:lumMod val="75000"/>
              </a:sysClr>
            </a:solidFill>
          </a:ln>
          <a:effectLst/>
        </c:spPr>
      </c:pivotFmt>
      <c:pivotFmt>
        <c:idx val="53"/>
        <c:spPr>
          <a:solidFill>
            <a:srgbClr val="CC99FF"/>
          </a:solidFill>
          <a:ln w="3175">
            <a:solidFill>
              <a:sysClr val="window" lastClr="FFFFFF">
                <a:lumMod val="75000"/>
              </a:sysClr>
            </a:solidFill>
          </a:ln>
          <a:effectLst/>
        </c:spPr>
      </c:pivotFmt>
      <c:pivotFmt>
        <c:idx val="54"/>
        <c:spPr>
          <a:solidFill>
            <a:sysClr val="window" lastClr="FFFFFF">
              <a:lumMod val="85000"/>
            </a:sysClr>
          </a:solidFill>
          <a:ln w="3175">
            <a:solidFill>
              <a:sysClr val="window" lastClr="FFFFFF">
                <a:lumMod val="75000"/>
              </a:sysClr>
            </a:solidFill>
          </a:ln>
          <a:effectLst/>
        </c:spPr>
      </c:pivotFmt>
      <c:pivotFmt>
        <c:idx val="55"/>
        <c:spPr>
          <a:solidFill>
            <a:srgbClr val="70AD47">
              <a:lumMod val="75000"/>
            </a:srgbClr>
          </a:solidFill>
          <a:ln w="3175">
            <a:solidFill>
              <a:sysClr val="window" lastClr="FFFFFF">
                <a:lumMod val="75000"/>
              </a:sysClr>
            </a:solidFill>
          </a:ln>
          <a:effectLst/>
        </c:spPr>
      </c:pivotFmt>
      <c:pivotFmt>
        <c:idx val="56"/>
        <c:spPr>
          <a:solidFill>
            <a:srgbClr val="4FABB5"/>
          </a:solidFill>
          <a:ln w="3175">
            <a:solidFill>
              <a:sysClr val="window" lastClr="FFFFFF">
                <a:lumMod val="75000"/>
              </a:sysClr>
            </a:solidFill>
          </a:ln>
          <a:effectLst/>
        </c:spPr>
      </c:pivotFmt>
      <c:pivotFmt>
        <c:idx val="57"/>
        <c:spPr>
          <a:solidFill>
            <a:srgbClr val="FFC000">
              <a:lumMod val="40000"/>
              <a:lumOff val="60000"/>
            </a:srgbClr>
          </a:solidFill>
          <a:ln w="3175">
            <a:solidFill>
              <a:sysClr val="window" lastClr="FFFFFF">
                <a:lumMod val="75000"/>
              </a:sysClr>
            </a:solidFill>
          </a:ln>
          <a:effectLst/>
        </c:spPr>
      </c:pivotFmt>
      <c:pivotFmt>
        <c:idx val="58"/>
        <c:spPr>
          <a:solidFill>
            <a:srgbClr val="5B9BD5"/>
          </a:solidFill>
          <a:ln w="3175">
            <a:solidFill>
              <a:sysClr val="window" lastClr="FFFFFF">
                <a:lumMod val="75000"/>
              </a:sysClr>
            </a:solidFill>
          </a:ln>
          <a:effectLst/>
        </c:spPr>
      </c:pivotFmt>
      <c:pivotFmt>
        <c:idx val="5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0"/>
        <c:spPr>
          <a:solidFill>
            <a:srgbClr val="FFC000"/>
          </a:solidFill>
          <a:ln w="3175">
            <a:solidFill>
              <a:sysClr val="window" lastClr="FFFFFF">
                <a:lumMod val="75000"/>
              </a:sysClr>
            </a:solidFill>
          </a:ln>
          <a:effectLst/>
        </c:spPr>
      </c:pivotFmt>
      <c:pivotFmt>
        <c:idx val="61"/>
        <c:spPr>
          <a:solidFill>
            <a:srgbClr val="FFFFCC"/>
          </a:solidFill>
          <a:ln w="3175">
            <a:solidFill>
              <a:sysClr val="window" lastClr="FFFFFF">
                <a:lumMod val="75000"/>
              </a:sysClr>
            </a:solidFill>
          </a:ln>
          <a:effectLst/>
        </c:spPr>
      </c:pivotFmt>
      <c:pivotFmt>
        <c:idx val="62"/>
        <c:spPr>
          <a:solidFill>
            <a:srgbClr val="FFCC99"/>
          </a:solidFill>
          <a:ln w="3175">
            <a:solidFill>
              <a:sysClr val="window" lastClr="FFFFFF">
                <a:lumMod val="75000"/>
              </a:sysClr>
            </a:solidFill>
          </a:ln>
          <a:effectLst/>
        </c:spPr>
      </c:pivotFmt>
      <c:pivotFmt>
        <c:idx val="63"/>
        <c:spPr>
          <a:solidFill>
            <a:srgbClr val="70AD47">
              <a:lumMod val="40000"/>
              <a:lumOff val="60000"/>
            </a:srgbClr>
          </a:solidFill>
          <a:ln w="3175">
            <a:solidFill>
              <a:sysClr val="window" lastClr="FFFFFF">
                <a:lumMod val="75000"/>
              </a:sysClr>
            </a:solidFill>
          </a:ln>
          <a:effectLst/>
        </c:spPr>
      </c:pivotFmt>
      <c:pivotFmt>
        <c:idx val="64"/>
        <c:spPr>
          <a:solidFill>
            <a:srgbClr val="5B9BD5"/>
          </a:solidFill>
          <a:ln w="3175">
            <a:solidFill>
              <a:sysClr val="window" lastClr="FFFFFF">
                <a:lumMod val="75000"/>
              </a:sysClr>
            </a:solidFill>
          </a:ln>
          <a:effectLst/>
        </c:spPr>
      </c:pivotFmt>
      <c:pivotFmt>
        <c:idx val="65"/>
        <c:spPr>
          <a:solidFill>
            <a:srgbClr val="FFC000">
              <a:lumMod val="40000"/>
              <a:lumOff val="60000"/>
            </a:srgbClr>
          </a:solidFill>
          <a:ln w="3175">
            <a:solidFill>
              <a:sysClr val="window" lastClr="FFFFFF">
                <a:lumMod val="75000"/>
              </a:sysClr>
            </a:solidFill>
          </a:ln>
          <a:effectLst/>
        </c:spPr>
      </c:pivotFmt>
      <c:pivotFmt>
        <c:idx val="66"/>
        <c:spPr>
          <a:solidFill>
            <a:srgbClr val="70AD47">
              <a:lumMod val="75000"/>
            </a:srgbClr>
          </a:solidFill>
          <a:ln w="3175">
            <a:solidFill>
              <a:sysClr val="window" lastClr="FFFFFF">
                <a:lumMod val="75000"/>
              </a:sysClr>
            </a:solidFill>
          </a:ln>
          <a:effectLst/>
        </c:spPr>
      </c:pivotFmt>
      <c:pivotFmt>
        <c:idx val="67"/>
        <c:spPr>
          <a:solidFill>
            <a:sysClr val="window" lastClr="FFFFFF">
              <a:lumMod val="85000"/>
            </a:sysClr>
          </a:solidFill>
          <a:ln w="3175">
            <a:solidFill>
              <a:sysClr val="window" lastClr="FFFFFF">
                <a:lumMod val="75000"/>
              </a:sysClr>
            </a:solidFill>
          </a:ln>
          <a:effectLst/>
        </c:spPr>
      </c:pivotFmt>
      <c:pivotFmt>
        <c:idx val="68"/>
        <c:spPr>
          <a:solidFill>
            <a:srgbClr val="CC99FF"/>
          </a:solidFill>
          <a:ln w="3175">
            <a:solidFill>
              <a:sysClr val="window" lastClr="FFFFFF">
                <a:lumMod val="75000"/>
              </a:sysClr>
            </a:solidFill>
          </a:ln>
          <a:effectLst/>
        </c:spPr>
      </c:pivotFmt>
      <c:pivotFmt>
        <c:idx val="69"/>
        <c:spPr>
          <a:solidFill>
            <a:sysClr val="window" lastClr="FFFFFF"/>
          </a:solidFill>
          <a:ln w="3175">
            <a:solidFill>
              <a:sysClr val="window" lastClr="FFFFFF">
                <a:lumMod val="75000"/>
              </a:sysClr>
            </a:solidFill>
          </a:ln>
          <a:effectLst/>
        </c:spPr>
      </c:pivotFmt>
      <c:pivotFmt>
        <c:idx val="70"/>
        <c:spPr>
          <a:solidFill>
            <a:sysClr val="window" lastClr="FFFFFF"/>
          </a:solidFill>
          <a:ln w="3175">
            <a:solidFill>
              <a:sysClr val="window" lastClr="FFFFFF">
                <a:lumMod val="75000"/>
              </a:sysClr>
            </a:solidFill>
          </a:ln>
          <a:effectLst/>
        </c:spPr>
      </c:pivotFmt>
    </c:pivotFmts>
    <c:plotArea>
      <c:layout/>
      <c:pieChart>
        <c:varyColors val="1"/>
        <c:ser>
          <c:idx val="0"/>
          <c:order val="0"/>
          <c:tx>
            <c:strRef>
              <c:f>DEP_14!$AI$4</c:f>
              <c:strCache>
                <c:ptCount val="1"/>
                <c:pt idx="0">
                  <c:v>Total</c:v>
                </c:pt>
              </c:strCache>
            </c:strRef>
          </c:tx>
          <c:spPr>
            <a:ln w="3175">
              <a:solidFill>
                <a:sysClr val="window" lastClr="FFFFFF">
                  <a:lumMod val="75000"/>
                </a:sysClr>
              </a:solidFill>
            </a:ln>
          </c:spPr>
          <c:dPt>
            <c:idx val="0"/>
            <c:bubble3D val="0"/>
            <c:spPr>
              <a:solidFill>
                <a:srgbClr val="FFC000"/>
              </a:solidFill>
              <a:ln w="3175">
                <a:solidFill>
                  <a:sysClr val="window" lastClr="FFFFFF">
                    <a:lumMod val="75000"/>
                  </a:sysClr>
                </a:solidFill>
              </a:ln>
              <a:effectLst/>
            </c:spPr>
            <c:extLst>
              <c:ext xmlns:c16="http://schemas.microsoft.com/office/drawing/2014/chart" uri="{C3380CC4-5D6E-409C-BE32-E72D297353CC}">
                <c16:uniqueId val="{00000001-49E6-4474-9FCF-6BD341F38F51}"/>
              </c:ext>
            </c:extLst>
          </c:dPt>
          <c:dPt>
            <c:idx val="1"/>
            <c:bubble3D val="0"/>
            <c:spPr>
              <a:solidFill>
                <a:srgbClr val="FFFFCC"/>
              </a:solidFill>
              <a:ln w="3175">
                <a:solidFill>
                  <a:sysClr val="window" lastClr="FFFFFF">
                    <a:lumMod val="75000"/>
                  </a:sysClr>
                </a:solidFill>
              </a:ln>
              <a:effectLst/>
            </c:spPr>
            <c:extLst>
              <c:ext xmlns:c16="http://schemas.microsoft.com/office/drawing/2014/chart" uri="{C3380CC4-5D6E-409C-BE32-E72D297353CC}">
                <c16:uniqueId val="{00000003-49E6-4474-9FCF-6BD341F38F51}"/>
              </c:ext>
            </c:extLst>
          </c:dPt>
          <c:dPt>
            <c:idx val="2"/>
            <c:bubble3D val="0"/>
            <c:spPr>
              <a:solidFill>
                <a:srgbClr val="FFCC99"/>
              </a:solidFill>
              <a:ln w="3175">
                <a:solidFill>
                  <a:sysClr val="window" lastClr="FFFFFF">
                    <a:lumMod val="75000"/>
                  </a:sysClr>
                </a:solidFill>
              </a:ln>
              <a:effectLst/>
            </c:spPr>
            <c:extLst>
              <c:ext xmlns:c16="http://schemas.microsoft.com/office/drawing/2014/chart" uri="{C3380CC4-5D6E-409C-BE32-E72D297353CC}">
                <c16:uniqueId val="{00000005-49E6-4474-9FCF-6BD341F38F51}"/>
              </c:ext>
            </c:extLst>
          </c:dPt>
          <c:dPt>
            <c:idx val="3"/>
            <c:bubble3D val="0"/>
            <c:spPr>
              <a:solidFill>
                <a:srgbClr val="70AD47">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7-49E6-4474-9FCF-6BD341F38F51}"/>
              </c:ext>
            </c:extLst>
          </c:dPt>
          <c:dPt>
            <c:idx val="4"/>
            <c:bubble3D val="0"/>
            <c:spPr>
              <a:solidFill>
                <a:srgbClr val="5B9BD5"/>
              </a:solidFill>
              <a:ln w="3175">
                <a:solidFill>
                  <a:sysClr val="window" lastClr="FFFFFF">
                    <a:lumMod val="75000"/>
                  </a:sysClr>
                </a:solidFill>
              </a:ln>
              <a:effectLst/>
            </c:spPr>
            <c:extLst>
              <c:ext xmlns:c16="http://schemas.microsoft.com/office/drawing/2014/chart" uri="{C3380CC4-5D6E-409C-BE32-E72D297353CC}">
                <c16:uniqueId val="{00000009-49E6-4474-9FCF-6BD341F38F51}"/>
              </c:ext>
            </c:extLst>
          </c:dPt>
          <c:dPt>
            <c:idx val="5"/>
            <c:bubble3D val="0"/>
            <c:spPr>
              <a:solidFill>
                <a:srgbClr val="FFC000">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B-49E6-4474-9FCF-6BD341F38F51}"/>
              </c:ext>
            </c:extLst>
          </c:dPt>
          <c:dPt>
            <c:idx val="6"/>
            <c:bubble3D val="0"/>
            <c:spPr>
              <a:solidFill>
                <a:srgbClr val="70AD47">
                  <a:lumMod val="75000"/>
                </a:srgbClr>
              </a:solidFill>
              <a:ln w="3175">
                <a:solidFill>
                  <a:sysClr val="window" lastClr="FFFFFF">
                    <a:lumMod val="75000"/>
                  </a:sysClr>
                </a:solidFill>
              </a:ln>
              <a:effectLst/>
            </c:spPr>
            <c:extLst>
              <c:ext xmlns:c16="http://schemas.microsoft.com/office/drawing/2014/chart" uri="{C3380CC4-5D6E-409C-BE32-E72D297353CC}">
                <c16:uniqueId val="{0000000D-49E6-4474-9FCF-6BD341F38F51}"/>
              </c:ext>
            </c:extLst>
          </c:dPt>
          <c:dPt>
            <c:idx val="7"/>
            <c:bubble3D val="0"/>
            <c:spPr>
              <a:solidFill>
                <a:sysClr val="window" lastClr="FFFFFF">
                  <a:lumMod val="85000"/>
                </a:sysClr>
              </a:solidFill>
              <a:ln w="3175">
                <a:solidFill>
                  <a:sysClr val="window" lastClr="FFFFFF">
                    <a:lumMod val="75000"/>
                  </a:sysClr>
                </a:solidFill>
              </a:ln>
              <a:effectLst/>
            </c:spPr>
            <c:extLst>
              <c:ext xmlns:c16="http://schemas.microsoft.com/office/drawing/2014/chart" uri="{C3380CC4-5D6E-409C-BE32-E72D297353CC}">
                <c16:uniqueId val="{0000000F-49E6-4474-9FCF-6BD341F38F51}"/>
              </c:ext>
            </c:extLst>
          </c:dPt>
          <c:dPt>
            <c:idx val="8"/>
            <c:bubble3D val="0"/>
            <c:spPr>
              <a:solidFill>
                <a:srgbClr val="CC99FF"/>
              </a:solidFill>
              <a:ln w="3175">
                <a:solidFill>
                  <a:sysClr val="window" lastClr="FFFFFF">
                    <a:lumMod val="75000"/>
                  </a:sysClr>
                </a:solidFill>
              </a:ln>
              <a:effectLst/>
            </c:spPr>
            <c:extLst>
              <c:ext xmlns:c16="http://schemas.microsoft.com/office/drawing/2014/chart" uri="{C3380CC4-5D6E-409C-BE32-E72D297353CC}">
                <c16:uniqueId val="{00000010-4BD5-4F64-92A0-0D04335F6CBC}"/>
              </c:ext>
            </c:extLst>
          </c:dPt>
          <c:dPt>
            <c:idx val="9"/>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11-4BD5-4F64-92A0-0D04335F6CBC}"/>
              </c:ext>
            </c:extLst>
          </c:dPt>
          <c:dPt>
            <c:idx val="10"/>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29-0A5A-46BD-AA30-BA4A99B6DA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DEP_14!$AH$5:$AH$16</c:f>
              <c:strCache>
                <c:ptCount val="11"/>
                <c:pt idx="0">
                  <c:v>Espèce des pelouses rases</c:v>
                </c:pt>
                <c:pt idx="1">
                  <c:v>Espèce des prairies sèches</c:v>
                </c:pt>
                <c:pt idx="2">
                  <c:v>Espèce des ourlets, fourrés et lisières thermophiles</c:v>
                </c:pt>
                <c:pt idx="3">
                  <c:v>Espèce des prairies mésophiles</c:v>
                </c:pt>
                <c:pt idx="4">
                  <c:v>Espèce des zones humides</c:v>
                </c:pt>
                <c:pt idx="5">
                  <c:v>Espèce des landes </c:v>
                </c:pt>
                <c:pt idx="6">
                  <c:v>Espèce des lisières et boisements mésophiles</c:v>
                </c:pt>
                <c:pt idx="7">
                  <c:v>Espèce ubiquiste</c:v>
                </c:pt>
                <c:pt idx="8">
                  <c:v>Espèce migratrice</c:v>
                </c:pt>
                <c:pt idx="9">
                  <c:v>Non renseignée</c:v>
                </c:pt>
                <c:pt idx="10">
                  <c:v>Abs</c:v>
                </c:pt>
              </c:strCache>
            </c:strRef>
          </c:cat>
          <c:val>
            <c:numRef>
              <c:f>DEP_14!$AI$5:$AI$16</c:f>
              <c:numCache>
                <c:formatCode>General</c:formatCode>
                <c:ptCount val="11"/>
                <c:pt idx="0">
                  <c:v>12</c:v>
                </c:pt>
                <c:pt idx="1">
                  <c:v>9</c:v>
                </c:pt>
                <c:pt idx="2">
                  <c:v>5</c:v>
                </c:pt>
                <c:pt idx="3">
                  <c:v>15</c:v>
                </c:pt>
                <c:pt idx="4">
                  <c:v>8</c:v>
                </c:pt>
                <c:pt idx="5">
                  <c:v>2</c:v>
                </c:pt>
                <c:pt idx="6">
                  <c:v>17</c:v>
                </c:pt>
                <c:pt idx="7">
                  <c:v>11</c:v>
                </c:pt>
                <c:pt idx="8">
                  <c:v>7</c:v>
                </c:pt>
                <c:pt idx="9">
                  <c:v>1</c:v>
                </c:pt>
                <c:pt idx="10">
                  <c:v>1</c:v>
                </c:pt>
              </c:numCache>
            </c:numRef>
          </c:val>
          <c:extLst>
            <c:ext xmlns:c16="http://schemas.microsoft.com/office/drawing/2014/chart" uri="{C3380CC4-5D6E-409C-BE32-E72D297353CC}">
              <c16:uniqueId val="{00000010-49E6-4474-9FCF-6BD341F38F5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621455938697315"/>
          <c:y val="0.13714363449093417"/>
          <c:w val="0.32918773946360153"/>
          <c:h val="0.8494169101569455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[Référentiel_faune_normand_maj_2024.xlsx]DEP_14!TDC_14_rarete</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a:t>Répartition par statuts de rareté départementale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92D050"/>
          </a:solidFill>
          <a:ln>
            <a:noFill/>
          </a:ln>
          <a:effectLst/>
        </c:spPr>
      </c:pivotFmt>
      <c:pivotFmt>
        <c:idx val="3"/>
        <c:spPr>
          <a:solidFill>
            <a:srgbClr val="A9D08E"/>
          </a:solidFill>
          <a:ln>
            <a:noFill/>
          </a:ln>
          <a:effectLst/>
        </c:spPr>
      </c:pivotFmt>
      <c:pivotFmt>
        <c:idx val="4"/>
        <c:spPr>
          <a:solidFill>
            <a:srgbClr val="C6E0B4"/>
          </a:solidFill>
          <a:ln>
            <a:noFill/>
          </a:ln>
          <a:effectLst/>
        </c:spPr>
      </c:pivotFmt>
      <c:pivotFmt>
        <c:idx val="5"/>
        <c:spPr>
          <a:solidFill>
            <a:srgbClr val="E2EFDA"/>
          </a:solidFill>
          <a:ln>
            <a:noFill/>
          </a:ln>
          <a:effectLst/>
        </c:spPr>
      </c:pivotFmt>
      <c:pivotFmt>
        <c:idx val="6"/>
        <c:spPr>
          <a:solidFill>
            <a:srgbClr val="DDEBF7"/>
          </a:solidFill>
          <a:ln>
            <a:noFill/>
          </a:ln>
          <a:effectLst/>
        </c:spPr>
      </c:pivotFmt>
      <c:pivotFmt>
        <c:idx val="7"/>
        <c:spPr>
          <a:solidFill>
            <a:srgbClr val="BDD7EE"/>
          </a:solidFill>
          <a:ln>
            <a:noFill/>
          </a:ln>
          <a:effectLst/>
        </c:spPr>
      </c:pivotFmt>
      <c:pivotFmt>
        <c:idx val="8"/>
        <c:spPr>
          <a:solidFill>
            <a:srgbClr val="9BC2E6"/>
          </a:solidFill>
          <a:ln>
            <a:noFill/>
          </a:ln>
          <a:effectLst/>
        </c:spPr>
      </c:pivotFmt>
      <c:pivotFmt>
        <c:idx val="9"/>
        <c:spPr>
          <a:solidFill>
            <a:srgbClr val="2F75B5"/>
          </a:solidFill>
          <a:ln>
            <a:noFill/>
          </a:ln>
          <a:effectLst/>
        </c:spPr>
      </c:pivotFmt>
      <c:pivotFmt>
        <c:idx val="10"/>
        <c:spPr>
          <a:solidFill>
            <a:srgbClr val="D9D9D9"/>
          </a:solidFill>
          <a:ln>
            <a:noFill/>
          </a:ln>
          <a:effectLst/>
        </c:spPr>
      </c:pivotFmt>
      <c:pivotFmt>
        <c:idx val="11"/>
        <c:spPr>
          <a:solidFill>
            <a:srgbClr val="F2F2F2"/>
          </a:solidFill>
          <a:ln>
            <a:noFill/>
          </a:ln>
          <a:effectLst/>
        </c:spPr>
      </c:pivotFmt>
      <c:pivotFmt>
        <c:idx val="12"/>
        <c:spPr>
          <a:solidFill>
            <a:schemeClr val="accent1"/>
          </a:solidFill>
          <a:ln>
            <a:noFill/>
          </a:ln>
          <a:effectLst/>
        </c:spPr>
        <c:marker>
          <c:symbol val="none"/>
        </c:marker>
      </c:pivotFmt>
      <c:pivotFmt>
        <c:idx val="13"/>
        <c:spPr>
          <a:solidFill>
            <a:srgbClr val="92D050"/>
          </a:solidFill>
          <a:ln>
            <a:noFill/>
          </a:ln>
          <a:effectLst/>
        </c:spPr>
      </c:pivotFmt>
      <c:pivotFmt>
        <c:idx val="14"/>
        <c:spPr>
          <a:solidFill>
            <a:srgbClr val="A9D08E"/>
          </a:solidFill>
          <a:ln>
            <a:noFill/>
          </a:ln>
          <a:effectLst/>
        </c:spPr>
      </c:pivotFmt>
      <c:pivotFmt>
        <c:idx val="15"/>
        <c:spPr>
          <a:solidFill>
            <a:srgbClr val="C6E0B4"/>
          </a:solidFill>
          <a:ln>
            <a:noFill/>
          </a:ln>
          <a:effectLst/>
        </c:spPr>
      </c:pivotFmt>
      <c:pivotFmt>
        <c:idx val="16"/>
        <c:spPr>
          <a:solidFill>
            <a:srgbClr val="E2EFDA"/>
          </a:solidFill>
          <a:ln>
            <a:noFill/>
          </a:ln>
          <a:effectLst/>
        </c:spPr>
      </c:pivotFmt>
      <c:pivotFmt>
        <c:idx val="17"/>
        <c:spPr>
          <a:solidFill>
            <a:srgbClr val="DDEBF7"/>
          </a:solidFill>
          <a:ln>
            <a:noFill/>
          </a:ln>
          <a:effectLst/>
        </c:spPr>
      </c:pivotFmt>
      <c:pivotFmt>
        <c:idx val="18"/>
        <c:spPr>
          <a:solidFill>
            <a:srgbClr val="BDD7EE"/>
          </a:solidFill>
          <a:ln>
            <a:noFill/>
          </a:ln>
          <a:effectLst/>
        </c:spPr>
      </c:pivotFmt>
      <c:pivotFmt>
        <c:idx val="19"/>
        <c:spPr>
          <a:solidFill>
            <a:srgbClr val="9BC2E6"/>
          </a:solidFill>
          <a:ln>
            <a:noFill/>
          </a:ln>
          <a:effectLst/>
        </c:spPr>
      </c:pivotFmt>
      <c:pivotFmt>
        <c:idx val="20"/>
        <c:spPr>
          <a:solidFill>
            <a:srgbClr val="2F75B5"/>
          </a:solidFill>
          <a:ln>
            <a:noFill/>
          </a:ln>
          <a:effectLst/>
        </c:spPr>
      </c:pivotFmt>
      <c:pivotFmt>
        <c:idx val="21"/>
        <c:spPr>
          <a:solidFill>
            <a:srgbClr val="D9D9D9"/>
          </a:solidFill>
          <a:ln>
            <a:noFill/>
          </a:ln>
          <a:effectLst/>
        </c:spPr>
      </c:pivotFmt>
      <c:pivotFmt>
        <c:idx val="22"/>
        <c:spPr>
          <a:solidFill>
            <a:srgbClr val="F2F2F2"/>
          </a:solidFill>
          <a:ln>
            <a:noFill/>
          </a:ln>
          <a:effectLst/>
        </c:spPr>
      </c:pivotFmt>
      <c:pivotFmt>
        <c:idx val="23"/>
        <c:spPr>
          <a:solidFill>
            <a:schemeClr val="accent1"/>
          </a:solidFill>
          <a:ln>
            <a:noFill/>
          </a:ln>
          <a:effectLst/>
        </c:spPr>
        <c:marker>
          <c:symbol val="none"/>
        </c:marker>
      </c:pivotFmt>
      <c:pivotFmt>
        <c:idx val="24"/>
        <c:spPr>
          <a:solidFill>
            <a:srgbClr val="92D050"/>
          </a:solidFill>
          <a:ln>
            <a:noFill/>
          </a:ln>
          <a:effectLst/>
        </c:spPr>
      </c:pivotFmt>
      <c:pivotFmt>
        <c:idx val="25"/>
        <c:spPr>
          <a:solidFill>
            <a:srgbClr val="A9D08E"/>
          </a:solidFill>
          <a:ln>
            <a:noFill/>
          </a:ln>
          <a:effectLst/>
        </c:spPr>
      </c:pivotFmt>
      <c:pivotFmt>
        <c:idx val="26"/>
        <c:spPr>
          <a:solidFill>
            <a:srgbClr val="C6E0B4"/>
          </a:solidFill>
          <a:ln>
            <a:noFill/>
          </a:ln>
          <a:effectLst/>
        </c:spPr>
      </c:pivotFmt>
      <c:pivotFmt>
        <c:idx val="27"/>
        <c:spPr>
          <a:solidFill>
            <a:srgbClr val="E2EFDA"/>
          </a:solidFill>
          <a:ln>
            <a:noFill/>
          </a:ln>
          <a:effectLst/>
        </c:spPr>
      </c:pivotFmt>
      <c:pivotFmt>
        <c:idx val="28"/>
        <c:spPr>
          <a:solidFill>
            <a:srgbClr val="DDEBF7"/>
          </a:solidFill>
          <a:ln>
            <a:noFill/>
          </a:ln>
          <a:effectLst/>
        </c:spPr>
      </c:pivotFmt>
      <c:pivotFmt>
        <c:idx val="29"/>
        <c:spPr>
          <a:solidFill>
            <a:srgbClr val="BDD7EE"/>
          </a:solidFill>
          <a:ln>
            <a:noFill/>
          </a:ln>
          <a:effectLst/>
        </c:spPr>
      </c:pivotFmt>
      <c:pivotFmt>
        <c:idx val="30"/>
        <c:spPr>
          <a:solidFill>
            <a:srgbClr val="9BC2E6"/>
          </a:solidFill>
          <a:ln>
            <a:noFill/>
          </a:ln>
          <a:effectLst/>
        </c:spPr>
      </c:pivotFmt>
      <c:pivotFmt>
        <c:idx val="31"/>
        <c:spPr>
          <a:solidFill>
            <a:srgbClr val="2F75B5"/>
          </a:solidFill>
          <a:ln>
            <a:noFill/>
          </a:ln>
          <a:effectLst/>
        </c:spPr>
      </c:pivotFmt>
      <c:pivotFmt>
        <c:idx val="32"/>
        <c:spPr>
          <a:solidFill>
            <a:srgbClr val="D9D9D9"/>
          </a:solidFill>
          <a:ln>
            <a:noFill/>
          </a:ln>
          <a:effectLst/>
        </c:spPr>
      </c:pivotFmt>
      <c:pivotFmt>
        <c:idx val="33"/>
        <c:spPr>
          <a:solidFill>
            <a:srgbClr val="F2F2F2"/>
          </a:solidFill>
          <a:ln>
            <a:noFill/>
          </a:ln>
          <a:effectLst/>
        </c:spPr>
      </c:pivotFmt>
    </c:pivotFmts>
    <c:plotArea>
      <c:layout/>
      <c:barChart>
        <c:barDir val="col"/>
        <c:grouping val="clustered"/>
        <c:varyColors val="0"/>
        <c:ser>
          <c:idx val="0"/>
          <c:order val="0"/>
          <c:tx>
            <c:strRef>
              <c:f>DEP_14!$W$4</c:f>
              <c:strCache>
                <c:ptCount val="1"/>
                <c:pt idx="0">
                  <c:v>Total</c:v>
                </c:pt>
              </c:strCache>
            </c:strRef>
          </c:tx>
          <c:spPr>
            <a:solidFill>
              <a:schemeClr val="accent1"/>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1-6AA1-46D5-81AF-85A85C54DAB8}"/>
              </c:ext>
            </c:extLst>
          </c:dPt>
          <c:dPt>
            <c:idx val="1"/>
            <c:invertIfNegative val="0"/>
            <c:bubble3D val="0"/>
            <c:spPr>
              <a:solidFill>
                <a:srgbClr val="A9D08E"/>
              </a:solidFill>
              <a:ln>
                <a:noFill/>
              </a:ln>
              <a:effectLst/>
            </c:spPr>
            <c:extLst>
              <c:ext xmlns:c16="http://schemas.microsoft.com/office/drawing/2014/chart" uri="{C3380CC4-5D6E-409C-BE32-E72D297353CC}">
                <c16:uniqueId val="{00000002-6AA1-46D5-81AF-85A85C54DAB8}"/>
              </c:ext>
            </c:extLst>
          </c:dPt>
          <c:dPt>
            <c:idx val="2"/>
            <c:invertIfNegative val="0"/>
            <c:bubble3D val="0"/>
            <c:spPr>
              <a:solidFill>
                <a:srgbClr val="C6E0B4"/>
              </a:solidFill>
              <a:ln>
                <a:noFill/>
              </a:ln>
              <a:effectLst/>
            </c:spPr>
            <c:extLst>
              <c:ext xmlns:c16="http://schemas.microsoft.com/office/drawing/2014/chart" uri="{C3380CC4-5D6E-409C-BE32-E72D297353CC}">
                <c16:uniqueId val="{00000003-6AA1-46D5-81AF-85A85C54DAB8}"/>
              </c:ext>
            </c:extLst>
          </c:dPt>
          <c:dPt>
            <c:idx val="3"/>
            <c:invertIfNegative val="0"/>
            <c:bubble3D val="0"/>
            <c:spPr>
              <a:solidFill>
                <a:srgbClr val="E2EFDA"/>
              </a:solidFill>
              <a:ln>
                <a:noFill/>
              </a:ln>
              <a:effectLst/>
            </c:spPr>
            <c:extLst>
              <c:ext xmlns:c16="http://schemas.microsoft.com/office/drawing/2014/chart" uri="{C3380CC4-5D6E-409C-BE32-E72D297353CC}">
                <c16:uniqueId val="{00000004-6AA1-46D5-81AF-85A85C54DAB8}"/>
              </c:ext>
            </c:extLst>
          </c:dPt>
          <c:dPt>
            <c:idx val="4"/>
            <c:invertIfNegative val="0"/>
            <c:bubble3D val="0"/>
            <c:spPr>
              <a:solidFill>
                <a:srgbClr val="DDEBF7"/>
              </a:solidFill>
              <a:ln>
                <a:noFill/>
              </a:ln>
              <a:effectLst/>
            </c:spPr>
            <c:extLst>
              <c:ext xmlns:c16="http://schemas.microsoft.com/office/drawing/2014/chart" uri="{C3380CC4-5D6E-409C-BE32-E72D297353CC}">
                <c16:uniqueId val="{00000005-6AA1-46D5-81AF-85A85C54DAB8}"/>
              </c:ext>
            </c:extLst>
          </c:dPt>
          <c:dPt>
            <c:idx val="5"/>
            <c:invertIfNegative val="0"/>
            <c:bubble3D val="0"/>
            <c:spPr>
              <a:solidFill>
                <a:srgbClr val="BDD7EE"/>
              </a:solidFill>
              <a:ln>
                <a:noFill/>
              </a:ln>
              <a:effectLst/>
            </c:spPr>
            <c:extLst>
              <c:ext xmlns:c16="http://schemas.microsoft.com/office/drawing/2014/chart" uri="{C3380CC4-5D6E-409C-BE32-E72D297353CC}">
                <c16:uniqueId val="{00000006-6AA1-46D5-81AF-85A85C54DAB8}"/>
              </c:ext>
            </c:extLst>
          </c:dPt>
          <c:dPt>
            <c:idx val="6"/>
            <c:invertIfNegative val="0"/>
            <c:bubble3D val="0"/>
            <c:spPr>
              <a:solidFill>
                <a:srgbClr val="9BC2E6"/>
              </a:solidFill>
              <a:ln>
                <a:noFill/>
              </a:ln>
              <a:effectLst/>
            </c:spPr>
            <c:extLst>
              <c:ext xmlns:c16="http://schemas.microsoft.com/office/drawing/2014/chart" uri="{C3380CC4-5D6E-409C-BE32-E72D297353CC}">
                <c16:uniqueId val="{00000007-6AA1-46D5-81AF-85A85C54DAB8}"/>
              </c:ext>
            </c:extLst>
          </c:dPt>
          <c:dPt>
            <c:idx val="7"/>
            <c:invertIfNegative val="0"/>
            <c:bubble3D val="0"/>
            <c:spPr>
              <a:solidFill>
                <a:srgbClr val="2F75B5"/>
              </a:solidFill>
              <a:ln>
                <a:noFill/>
              </a:ln>
              <a:effectLst/>
            </c:spPr>
            <c:extLst>
              <c:ext xmlns:c16="http://schemas.microsoft.com/office/drawing/2014/chart" uri="{C3380CC4-5D6E-409C-BE32-E72D297353CC}">
                <c16:uniqueId val="{00000008-6AA1-46D5-81AF-85A85C54DAB8}"/>
              </c:ext>
            </c:extLst>
          </c:dPt>
          <c:dPt>
            <c:idx val="8"/>
            <c:invertIfNegative val="0"/>
            <c:bubble3D val="0"/>
            <c:spPr>
              <a:solidFill>
                <a:srgbClr val="D9D9D9"/>
              </a:solidFill>
              <a:ln>
                <a:noFill/>
              </a:ln>
              <a:effectLst/>
            </c:spPr>
            <c:extLst>
              <c:ext xmlns:c16="http://schemas.microsoft.com/office/drawing/2014/chart" uri="{C3380CC4-5D6E-409C-BE32-E72D297353CC}">
                <c16:uniqueId val="{00000009-6AA1-46D5-81AF-85A85C54DAB8}"/>
              </c:ext>
            </c:extLst>
          </c:dPt>
          <c:dPt>
            <c:idx val="9"/>
            <c:invertIfNegative val="0"/>
            <c:bubble3D val="0"/>
            <c:spPr>
              <a:solidFill>
                <a:srgbClr val="F2F2F2"/>
              </a:solidFill>
              <a:ln>
                <a:noFill/>
              </a:ln>
              <a:effectLst/>
            </c:spPr>
            <c:extLst>
              <c:ext xmlns:c16="http://schemas.microsoft.com/office/drawing/2014/chart" uri="{C3380CC4-5D6E-409C-BE32-E72D297353CC}">
                <c16:uniqueId val="{0000000A-6AA1-46D5-81AF-85A85C54DAB8}"/>
              </c:ext>
            </c:extLst>
          </c:dPt>
          <c:cat>
            <c:strRef>
              <c:f>DEP_14!$V$5:$V$15</c:f>
              <c:strCache>
                <c:ptCount val="10"/>
                <c:pt idx="0">
                  <c:v>CC</c:v>
                </c:pt>
                <c:pt idx="1">
                  <c:v>C</c:v>
                </c:pt>
                <c:pt idx="2">
                  <c:v>AC</c:v>
                </c:pt>
                <c:pt idx="3">
                  <c:v>PC</c:v>
                </c:pt>
                <c:pt idx="4">
                  <c:v>AR</c:v>
                </c:pt>
                <c:pt idx="5">
                  <c:v>R</c:v>
                </c:pt>
                <c:pt idx="6">
                  <c:v>RR</c:v>
                </c:pt>
                <c:pt idx="7">
                  <c:v>E</c:v>
                </c:pt>
                <c:pt idx="8">
                  <c:v>Abs</c:v>
                </c:pt>
                <c:pt idx="9">
                  <c:v>NR</c:v>
                </c:pt>
              </c:strCache>
            </c:strRef>
          </c:cat>
          <c:val>
            <c:numRef>
              <c:f>DEP_14!$W$5:$W$15</c:f>
              <c:numCache>
                <c:formatCode>General</c:formatCode>
                <c:ptCount val="10"/>
                <c:pt idx="0">
                  <c:v>20</c:v>
                </c:pt>
                <c:pt idx="1">
                  <c:v>11</c:v>
                </c:pt>
                <c:pt idx="2">
                  <c:v>8</c:v>
                </c:pt>
                <c:pt idx="3">
                  <c:v>6</c:v>
                </c:pt>
                <c:pt idx="4">
                  <c:v>9</c:v>
                </c:pt>
                <c:pt idx="5">
                  <c:v>4</c:v>
                </c:pt>
                <c:pt idx="6">
                  <c:v>7</c:v>
                </c:pt>
                <c:pt idx="7">
                  <c:v>5</c:v>
                </c:pt>
                <c:pt idx="8">
                  <c:v>16</c:v>
                </c:pt>
                <c:pt idx="9">
                  <c:v>13</c:v>
                </c:pt>
              </c:numCache>
            </c:numRef>
          </c:val>
          <c:extLst>
            <c:ext xmlns:c16="http://schemas.microsoft.com/office/drawing/2014/chart" uri="{C3380CC4-5D6E-409C-BE32-E72D297353CC}">
              <c16:uniqueId val="{00000000-6AA1-46D5-81AF-85A85C54DAB8}"/>
            </c:ext>
          </c:extLst>
        </c:ser>
        <c:dLbls>
          <c:showLegendKey val="0"/>
          <c:showVal val="0"/>
          <c:showCatName val="0"/>
          <c:showSerName val="0"/>
          <c:showPercent val="0"/>
          <c:showBubbleSize val="0"/>
        </c:dLbls>
        <c:gapWidth val="100"/>
        <c:axId val="24789647"/>
        <c:axId val="24795471"/>
      </c:barChart>
      <c:catAx>
        <c:axId val="2478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fr-FR"/>
          </a:p>
        </c:txPr>
        <c:crossAx val="24795471"/>
        <c:crosses val="autoZero"/>
        <c:auto val="1"/>
        <c:lblAlgn val="ctr"/>
        <c:lblOffset val="100"/>
        <c:noMultiLvlLbl val="0"/>
      </c:catAx>
      <c:valAx>
        <c:axId val="24795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4789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[Référentiel_faune_normand_maj_2024.xlsx]DEP_14!TDC_14_rarete</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sz="1400"/>
              <a:t>Répartition par statuts de rareté départementale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rgbClr val="92D050"/>
          </a:solidFill>
          <a:ln>
            <a:noFill/>
          </a:ln>
          <a:effectLst/>
        </c:spPr>
      </c:pivotFmt>
      <c:pivotFmt>
        <c:idx val="3"/>
        <c:spPr>
          <a:solidFill>
            <a:srgbClr val="A9D08E"/>
          </a:solidFill>
          <a:ln>
            <a:noFill/>
          </a:ln>
          <a:effectLst/>
        </c:spPr>
      </c:pivotFmt>
      <c:pivotFmt>
        <c:idx val="4"/>
        <c:spPr>
          <a:solidFill>
            <a:srgbClr val="C6E0B4"/>
          </a:solidFill>
          <a:ln>
            <a:noFill/>
          </a:ln>
          <a:effectLst/>
        </c:spPr>
      </c:pivotFmt>
      <c:pivotFmt>
        <c:idx val="5"/>
        <c:spPr>
          <a:solidFill>
            <a:srgbClr val="E2EFDA"/>
          </a:solidFill>
          <a:ln>
            <a:noFill/>
          </a:ln>
          <a:effectLst/>
        </c:spPr>
      </c:pivotFmt>
      <c:pivotFmt>
        <c:idx val="6"/>
        <c:spPr>
          <a:solidFill>
            <a:srgbClr val="DDEBF7"/>
          </a:solidFill>
          <a:ln>
            <a:noFill/>
          </a:ln>
          <a:effectLst/>
        </c:spPr>
      </c:pivotFmt>
      <c:pivotFmt>
        <c:idx val="7"/>
        <c:spPr>
          <a:solidFill>
            <a:srgbClr val="BDD7EE"/>
          </a:solidFill>
          <a:ln>
            <a:noFill/>
          </a:ln>
          <a:effectLst/>
        </c:spPr>
      </c:pivotFmt>
      <c:pivotFmt>
        <c:idx val="8"/>
        <c:spPr>
          <a:solidFill>
            <a:srgbClr val="9BC2E6"/>
          </a:solidFill>
          <a:ln>
            <a:noFill/>
          </a:ln>
          <a:effectLst/>
        </c:spPr>
      </c:pivotFmt>
      <c:pivotFmt>
        <c:idx val="9"/>
        <c:spPr>
          <a:solidFill>
            <a:srgbClr val="2F75B5"/>
          </a:solidFill>
          <a:ln>
            <a:noFill/>
          </a:ln>
          <a:effectLst/>
        </c:spPr>
      </c:pivotFmt>
      <c:pivotFmt>
        <c:idx val="10"/>
        <c:spPr>
          <a:solidFill>
            <a:srgbClr val="D9D9D9"/>
          </a:solidFill>
          <a:ln>
            <a:noFill/>
          </a:ln>
          <a:effectLst/>
        </c:spPr>
      </c:pivotFmt>
      <c:pivotFmt>
        <c:idx val="11"/>
        <c:spPr>
          <a:solidFill>
            <a:srgbClr val="F2F2F2"/>
          </a:solidFill>
          <a:ln>
            <a:noFill/>
          </a:ln>
          <a:effectLst/>
        </c:spPr>
      </c:pivotFmt>
      <c:pivotFmt>
        <c:idx val="12"/>
        <c:spPr>
          <a:solidFill>
            <a:schemeClr val="accent1"/>
          </a:solidFill>
          <a:ln>
            <a:noFill/>
          </a:ln>
          <a:effectLst/>
        </c:spPr>
      </c:pivotFmt>
      <c:pivotFmt>
        <c:idx val="13"/>
        <c:spPr>
          <a:solidFill>
            <a:srgbClr val="92D050"/>
          </a:solidFill>
          <a:ln>
            <a:noFill/>
          </a:ln>
          <a:effectLst/>
        </c:spPr>
      </c:pivotFmt>
      <c:pivotFmt>
        <c:idx val="14"/>
        <c:spPr>
          <a:solidFill>
            <a:srgbClr val="A9D08E"/>
          </a:solidFill>
          <a:ln>
            <a:noFill/>
          </a:ln>
          <a:effectLst/>
        </c:spPr>
      </c:pivotFmt>
      <c:pivotFmt>
        <c:idx val="15"/>
        <c:spPr>
          <a:solidFill>
            <a:srgbClr val="C6E0B4"/>
          </a:solidFill>
          <a:ln>
            <a:noFill/>
          </a:ln>
          <a:effectLst/>
        </c:spPr>
      </c:pivotFmt>
      <c:pivotFmt>
        <c:idx val="16"/>
        <c:spPr>
          <a:solidFill>
            <a:srgbClr val="E2EFDA"/>
          </a:solidFill>
          <a:ln>
            <a:noFill/>
          </a:ln>
          <a:effectLst/>
        </c:spPr>
      </c:pivotFmt>
      <c:pivotFmt>
        <c:idx val="17"/>
        <c:spPr>
          <a:solidFill>
            <a:srgbClr val="DDEBF7"/>
          </a:solidFill>
          <a:ln>
            <a:noFill/>
          </a:ln>
          <a:effectLst/>
        </c:spPr>
      </c:pivotFmt>
      <c:pivotFmt>
        <c:idx val="18"/>
        <c:spPr>
          <a:solidFill>
            <a:srgbClr val="BDD7EE"/>
          </a:solidFill>
          <a:ln>
            <a:noFill/>
          </a:ln>
          <a:effectLst/>
        </c:spPr>
      </c:pivotFmt>
      <c:pivotFmt>
        <c:idx val="19"/>
        <c:spPr>
          <a:solidFill>
            <a:srgbClr val="9BC2E6"/>
          </a:solidFill>
          <a:ln>
            <a:noFill/>
          </a:ln>
          <a:effectLst/>
        </c:spPr>
      </c:pivotFmt>
      <c:pivotFmt>
        <c:idx val="20"/>
        <c:spPr>
          <a:solidFill>
            <a:srgbClr val="2F75B5"/>
          </a:solidFill>
          <a:ln>
            <a:noFill/>
          </a:ln>
          <a:effectLst/>
        </c:spPr>
      </c:pivotFmt>
      <c:pivotFmt>
        <c:idx val="21"/>
        <c:spPr>
          <a:solidFill>
            <a:srgbClr val="D9D9D9"/>
          </a:solidFill>
          <a:ln>
            <a:noFill/>
          </a:ln>
          <a:effectLst/>
        </c:spPr>
      </c:pivotFmt>
      <c:pivotFmt>
        <c:idx val="22"/>
        <c:spPr>
          <a:solidFill>
            <a:srgbClr val="F2F2F2"/>
          </a:solidFill>
          <a:ln>
            <a:noFill/>
          </a:ln>
          <a:effectLst/>
        </c:spPr>
      </c:pivotFmt>
      <c:pivotFmt>
        <c:idx val="23"/>
        <c:spPr>
          <a:solidFill>
            <a:schemeClr val="accent1"/>
          </a:solidFill>
          <a:ln>
            <a:noFill/>
          </a:ln>
          <a:effectLst/>
        </c:spPr>
        <c:marker>
          <c:spPr>
            <a:solidFill>
              <a:schemeClr val="accent1"/>
            </a:solidFill>
            <a:ln w="9525">
              <a:solidFill>
                <a:schemeClr val="accent1"/>
              </a:solidFill>
            </a:ln>
            <a:effectLst/>
          </c:spPr>
        </c:marker>
      </c:pivotFmt>
      <c:pivotFmt>
        <c:idx val="24"/>
        <c:spPr>
          <a:solidFill>
            <a:srgbClr val="92D050"/>
          </a:solidFill>
          <a:ln>
            <a:noFill/>
          </a:ln>
          <a:effectLst/>
        </c:spPr>
      </c:pivotFmt>
      <c:pivotFmt>
        <c:idx val="25"/>
        <c:spPr>
          <a:solidFill>
            <a:srgbClr val="A9D08E"/>
          </a:solidFill>
          <a:ln>
            <a:noFill/>
          </a:ln>
          <a:effectLst/>
        </c:spPr>
      </c:pivotFmt>
      <c:pivotFmt>
        <c:idx val="26"/>
        <c:spPr>
          <a:solidFill>
            <a:srgbClr val="C6E0B4"/>
          </a:solidFill>
          <a:ln>
            <a:noFill/>
          </a:ln>
          <a:effectLst/>
        </c:spPr>
      </c:pivotFmt>
      <c:pivotFmt>
        <c:idx val="27"/>
        <c:spPr>
          <a:solidFill>
            <a:srgbClr val="E2EFDA"/>
          </a:solidFill>
          <a:ln>
            <a:noFill/>
          </a:ln>
          <a:effectLst/>
        </c:spPr>
      </c:pivotFmt>
      <c:pivotFmt>
        <c:idx val="28"/>
        <c:spPr>
          <a:solidFill>
            <a:srgbClr val="DDEBF7"/>
          </a:solidFill>
          <a:ln>
            <a:noFill/>
          </a:ln>
          <a:effectLst/>
        </c:spPr>
      </c:pivotFmt>
      <c:pivotFmt>
        <c:idx val="29"/>
        <c:spPr>
          <a:solidFill>
            <a:srgbClr val="BDD7EE"/>
          </a:solidFill>
          <a:ln>
            <a:noFill/>
          </a:ln>
          <a:effectLst/>
        </c:spPr>
      </c:pivotFmt>
      <c:pivotFmt>
        <c:idx val="30"/>
        <c:spPr>
          <a:solidFill>
            <a:srgbClr val="9BC2E6"/>
          </a:solidFill>
          <a:ln>
            <a:noFill/>
          </a:ln>
          <a:effectLst/>
        </c:spPr>
      </c:pivotFmt>
      <c:pivotFmt>
        <c:idx val="31"/>
        <c:spPr>
          <a:solidFill>
            <a:srgbClr val="2F75B5"/>
          </a:solidFill>
          <a:ln>
            <a:noFill/>
          </a:ln>
          <a:effectLst/>
        </c:spPr>
      </c:pivotFmt>
      <c:pivotFmt>
        <c:idx val="32"/>
        <c:spPr>
          <a:solidFill>
            <a:srgbClr val="D9D9D9"/>
          </a:solidFill>
          <a:ln>
            <a:noFill/>
          </a:ln>
          <a:effectLst/>
        </c:spPr>
      </c:pivotFmt>
      <c:pivotFmt>
        <c:idx val="33"/>
        <c:spPr>
          <a:solidFill>
            <a:srgbClr val="F2F2F2"/>
          </a:solidFill>
          <a:ln>
            <a:noFill/>
          </a:ln>
          <a:effectLst/>
        </c:spPr>
      </c:pivotFmt>
      <c:pivotFmt>
        <c:idx val="34"/>
        <c:spPr>
          <a:solidFill>
            <a:schemeClr val="accent1"/>
          </a:solidFill>
          <a:ln w="3175">
            <a:solidFill>
              <a:sysClr val="windowText" lastClr="000000">
                <a:lumMod val="50000"/>
                <a:lumOff val="50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5"/>
        <c:spPr>
          <a:solidFill>
            <a:srgbClr val="92D050"/>
          </a:solidFill>
          <a:ln>
            <a:noFill/>
          </a:ln>
          <a:effectLst/>
        </c:spPr>
      </c:pivotFmt>
      <c:pivotFmt>
        <c:idx val="36"/>
        <c:spPr>
          <a:solidFill>
            <a:srgbClr val="A9D08E"/>
          </a:solidFill>
          <a:ln>
            <a:noFill/>
          </a:ln>
          <a:effectLst/>
        </c:spPr>
      </c:pivotFmt>
      <c:pivotFmt>
        <c:idx val="37"/>
        <c:spPr>
          <a:solidFill>
            <a:srgbClr val="C6E0B4"/>
          </a:solidFill>
          <a:ln>
            <a:noFill/>
          </a:ln>
          <a:effectLst/>
        </c:spPr>
      </c:pivotFmt>
      <c:pivotFmt>
        <c:idx val="38"/>
        <c:spPr>
          <a:solidFill>
            <a:srgbClr val="E2EFDA"/>
          </a:solidFill>
          <a:ln>
            <a:noFill/>
          </a:ln>
          <a:effectLst/>
        </c:spPr>
      </c:pivotFmt>
      <c:pivotFmt>
        <c:idx val="39"/>
        <c:spPr>
          <a:solidFill>
            <a:srgbClr val="DDEBF7"/>
          </a:solidFill>
          <a:ln>
            <a:noFill/>
          </a:ln>
          <a:effectLst/>
        </c:spPr>
      </c:pivotFmt>
      <c:pivotFmt>
        <c:idx val="40"/>
        <c:spPr>
          <a:solidFill>
            <a:srgbClr val="BDD7EE"/>
          </a:solidFill>
          <a:ln>
            <a:noFill/>
          </a:ln>
          <a:effectLst/>
        </c:spPr>
      </c:pivotFmt>
      <c:pivotFmt>
        <c:idx val="41"/>
        <c:spPr>
          <a:solidFill>
            <a:srgbClr val="9BC2E6"/>
          </a:solidFill>
          <a:ln>
            <a:noFill/>
          </a:ln>
          <a:effectLst/>
        </c:spPr>
      </c:pivotFmt>
      <c:pivotFmt>
        <c:idx val="42"/>
        <c:spPr>
          <a:solidFill>
            <a:srgbClr val="2F75B5"/>
          </a:solidFill>
          <a:ln>
            <a:noFill/>
          </a:ln>
          <a:effectLst/>
        </c:spPr>
      </c:pivotFmt>
      <c:pivotFmt>
        <c:idx val="43"/>
        <c:spPr>
          <a:solidFill>
            <a:srgbClr val="D9D9D9"/>
          </a:solidFill>
          <a:ln>
            <a:noFill/>
          </a:ln>
          <a:effectLst/>
        </c:spPr>
      </c:pivotFmt>
      <c:pivotFmt>
        <c:idx val="44"/>
        <c:spPr>
          <a:solidFill>
            <a:srgbClr val="F2F2F2"/>
          </a:solidFill>
          <a:ln>
            <a:noFill/>
          </a:ln>
          <a:effectLst/>
        </c:spPr>
      </c:pivotFmt>
      <c:pivotFmt>
        <c:idx val="45"/>
        <c:spPr>
          <a:solidFill>
            <a:schemeClr val="accent1"/>
          </a:solidFill>
          <a:ln w="3175">
            <a:solidFill>
              <a:sysClr val="windowText" lastClr="000000">
                <a:lumMod val="50000"/>
                <a:lumOff val="50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6"/>
        <c:spPr>
          <a:solidFill>
            <a:srgbClr val="92D050"/>
          </a:solidFill>
          <a:ln w="3175">
            <a:solidFill>
              <a:sysClr val="windowText" lastClr="000000">
                <a:lumMod val="50000"/>
                <a:lumOff val="50000"/>
              </a:sysClr>
            </a:solidFill>
          </a:ln>
          <a:effectLst/>
        </c:spPr>
      </c:pivotFmt>
      <c:pivotFmt>
        <c:idx val="47"/>
        <c:spPr>
          <a:solidFill>
            <a:srgbClr val="A9D08E"/>
          </a:solidFill>
          <a:ln w="3175">
            <a:solidFill>
              <a:sysClr val="windowText" lastClr="000000">
                <a:lumMod val="50000"/>
                <a:lumOff val="50000"/>
              </a:sysClr>
            </a:solidFill>
          </a:ln>
          <a:effectLst/>
        </c:spPr>
      </c:pivotFmt>
      <c:pivotFmt>
        <c:idx val="48"/>
        <c:spPr>
          <a:solidFill>
            <a:srgbClr val="C6E0B4"/>
          </a:solidFill>
          <a:ln w="3175">
            <a:solidFill>
              <a:sysClr val="windowText" lastClr="000000">
                <a:lumMod val="50000"/>
                <a:lumOff val="50000"/>
              </a:sysClr>
            </a:solidFill>
          </a:ln>
          <a:effectLst/>
        </c:spPr>
      </c:pivotFmt>
      <c:pivotFmt>
        <c:idx val="49"/>
        <c:spPr>
          <a:solidFill>
            <a:srgbClr val="E2EFDA"/>
          </a:solidFill>
          <a:ln w="3175">
            <a:solidFill>
              <a:sysClr val="windowText" lastClr="000000">
                <a:lumMod val="50000"/>
                <a:lumOff val="50000"/>
              </a:sysClr>
            </a:solidFill>
          </a:ln>
          <a:effectLst/>
        </c:spPr>
      </c:pivotFmt>
      <c:pivotFmt>
        <c:idx val="50"/>
        <c:spPr>
          <a:solidFill>
            <a:srgbClr val="DDEBF7"/>
          </a:solidFill>
          <a:ln w="3175">
            <a:solidFill>
              <a:sysClr val="windowText" lastClr="000000">
                <a:lumMod val="50000"/>
                <a:lumOff val="50000"/>
              </a:sysClr>
            </a:solidFill>
          </a:ln>
          <a:effectLst/>
        </c:spPr>
      </c:pivotFmt>
      <c:pivotFmt>
        <c:idx val="51"/>
        <c:spPr>
          <a:solidFill>
            <a:srgbClr val="BDD7EE"/>
          </a:solidFill>
          <a:ln w="3175">
            <a:solidFill>
              <a:sysClr val="windowText" lastClr="000000">
                <a:lumMod val="50000"/>
                <a:lumOff val="50000"/>
              </a:sysClr>
            </a:solidFill>
          </a:ln>
          <a:effectLst/>
        </c:spPr>
      </c:pivotFmt>
      <c:pivotFmt>
        <c:idx val="52"/>
        <c:spPr>
          <a:solidFill>
            <a:srgbClr val="9BC2E6"/>
          </a:solidFill>
          <a:ln w="3175">
            <a:solidFill>
              <a:sysClr val="windowText" lastClr="000000">
                <a:lumMod val="50000"/>
                <a:lumOff val="50000"/>
              </a:sysClr>
            </a:solidFill>
          </a:ln>
          <a:effectLst/>
        </c:spPr>
      </c:pivotFmt>
      <c:pivotFmt>
        <c:idx val="53"/>
        <c:spPr>
          <a:solidFill>
            <a:srgbClr val="2F75B5"/>
          </a:solidFill>
          <a:ln w="3175">
            <a:solidFill>
              <a:sysClr val="windowText" lastClr="000000">
                <a:lumMod val="50000"/>
                <a:lumOff val="50000"/>
              </a:sysClr>
            </a:solidFill>
          </a:ln>
          <a:effectLst/>
        </c:spPr>
      </c:pivotFmt>
      <c:pivotFmt>
        <c:idx val="54"/>
        <c:spPr>
          <a:solidFill>
            <a:srgbClr val="D9D9D9"/>
          </a:solidFill>
          <a:ln w="3175">
            <a:solidFill>
              <a:sysClr val="windowText" lastClr="000000">
                <a:lumMod val="50000"/>
                <a:lumOff val="50000"/>
              </a:sysClr>
            </a:solidFill>
          </a:ln>
          <a:effectLst/>
        </c:spPr>
      </c:pivotFmt>
      <c:pivotFmt>
        <c:idx val="55"/>
        <c:spPr>
          <a:solidFill>
            <a:srgbClr val="F2F2F2"/>
          </a:solidFill>
          <a:ln w="3175">
            <a:solidFill>
              <a:sysClr val="windowText" lastClr="000000">
                <a:lumMod val="50000"/>
                <a:lumOff val="50000"/>
              </a:sysClr>
            </a:solidFill>
          </a:ln>
          <a:effectLst/>
        </c:spPr>
      </c:pivotFmt>
      <c:pivotFmt>
        <c:idx val="56"/>
        <c:spPr>
          <a:solidFill>
            <a:schemeClr val="accent1"/>
          </a:solidFill>
          <a:ln w="3175">
            <a:solidFill>
              <a:sysClr val="windowText" lastClr="000000">
                <a:lumMod val="50000"/>
                <a:lumOff val="50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57"/>
        <c:spPr>
          <a:solidFill>
            <a:srgbClr val="92D050"/>
          </a:solidFill>
          <a:ln w="3175">
            <a:solidFill>
              <a:sysClr val="windowText" lastClr="000000">
                <a:lumMod val="50000"/>
                <a:lumOff val="50000"/>
              </a:sysClr>
            </a:solidFill>
          </a:ln>
          <a:effectLst/>
        </c:spPr>
      </c:pivotFmt>
      <c:pivotFmt>
        <c:idx val="58"/>
        <c:spPr>
          <a:solidFill>
            <a:srgbClr val="A9D08E"/>
          </a:solidFill>
          <a:ln w="3175">
            <a:solidFill>
              <a:sysClr val="windowText" lastClr="000000">
                <a:lumMod val="50000"/>
                <a:lumOff val="50000"/>
              </a:sysClr>
            </a:solidFill>
          </a:ln>
          <a:effectLst/>
        </c:spPr>
      </c:pivotFmt>
      <c:pivotFmt>
        <c:idx val="59"/>
        <c:spPr>
          <a:solidFill>
            <a:srgbClr val="C6E0B4"/>
          </a:solidFill>
          <a:ln w="3175">
            <a:solidFill>
              <a:sysClr val="windowText" lastClr="000000">
                <a:lumMod val="50000"/>
                <a:lumOff val="50000"/>
              </a:sysClr>
            </a:solidFill>
          </a:ln>
          <a:effectLst/>
        </c:spPr>
      </c:pivotFmt>
      <c:pivotFmt>
        <c:idx val="60"/>
        <c:spPr>
          <a:solidFill>
            <a:srgbClr val="E2EFDA"/>
          </a:solidFill>
          <a:ln w="3175">
            <a:solidFill>
              <a:sysClr val="windowText" lastClr="000000">
                <a:lumMod val="50000"/>
                <a:lumOff val="50000"/>
              </a:sysClr>
            </a:solidFill>
          </a:ln>
          <a:effectLst/>
        </c:spPr>
      </c:pivotFmt>
      <c:pivotFmt>
        <c:idx val="61"/>
        <c:spPr>
          <a:solidFill>
            <a:srgbClr val="DDEBF7"/>
          </a:solidFill>
          <a:ln w="3175">
            <a:solidFill>
              <a:sysClr val="windowText" lastClr="000000">
                <a:lumMod val="50000"/>
                <a:lumOff val="50000"/>
              </a:sysClr>
            </a:solidFill>
          </a:ln>
          <a:effectLst/>
        </c:spPr>
      </c:pivotFmt>
      <c:pivotFmt>
        <c:idx val="62"/>
        <c:spPr>
          <a:solidFill>
            <a:srgbClr val="BDD7EE"/>
          </a:solidFill>
          <a:ln w="3175">
            <a:solidFill>
              <a:sysClr val="windowText" lastClr="000000">
                <a:lumMod val="50000"/>
                <a:lumOff val="50000"/>
              </a:sysClr>
            </a:solidFill>
          </a:ln>
          <a:effectLst/>
        </c:spPr>
      </c:pivotFmt>
      <c:pivotFmt>
        <c:idx val="63"/>
        <c:spPr>
          <a:solidFill>
            <a:srgbClr val="9BC2E6"/>
          </a:solidFill>
          <a:ln w="3175">
            <a:solidFill>
              <a:sysClr val="windowText" lastClr="000000">
                <a:lumMod val="50000"/>
                <a:lumOff val="50000"/>
              </a:sysClr>
            </a:solidFill>
          </a:ln>
          <a:effectLst/>
        </c:spPr>
      </c:pivotFmt>
      <c:pivotFmt>
        <c:idx val="64"/>
        <c:spPr>
          <a:solidFill>
            <a:srgbClr val="2F75B5"/>
          </a:solidFill>
          <a:ln w="3175">
            <a:solidFill>
              <a:sysClr val="windowText" lastClr="000000">
                <a:lumMod val="50000"/>
                <a:lumOff val="50000"/>
              </a:sysClr>
            </a:solidFill>
          </a:ln>
          <a:effectLst/>
        </c:spPr>
      </c:pivotFmt>
      <c:pivotFmt>
        <c:idx val="65"/>
        <c:spPr>
          <a:solidFill>
            <a:srgbClr val="D9D9D9"/>
          </a:solidFill>
          <a:ln w="3175">
            <a:solidFill>
              <a:sysClr val="windowText" lastClr="000000">
                <a:lumMod val="50000"/>
                <a:lumOff val="50000"/>
              </a:sysClr>
            </a:solidFill>
          </a:ln>
          <a:effectLst/>
        </c:spPr>
      </c:pivotFmt>
      <c:pivotFmt>
        <c:idx val="66"/>
        <c:spPr>
          <a:solidFill>
            <a:srgbClr val="F2F2F2"/>
          </a:solidFill>
          <a:ln w="3175">
            <a:solidFill>
              <a:sysClr val="windowText" lastClr="000000">
                <a:lumMod val="50000"/>
                <a:lumOff val="50000"/>
              </a:sysClr>
            </a:solidFill>
          </a:ln>
          <a:effectLst/>
        </c:spPr>
      </c:pivotFmt>
      <c:pivotFmt>
        <c:idx val="67"/>
        <c:spPr>
          <a:solidFill>
            <a:schemeClr val="accent1"/>
          </a:solidFill>
          <a:ln w="3175">
            <a:solidFill>
              <a:sysClr val="windowText" lastClr="000000">
                <a:lumMod val="50000"/>
                <a:lumOff val="50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8"/>
        <c:spPr>
          <a:solidFill>
            <a:srgbClr val="92D050"/>
          </a:solidFill>
          <a:ln w="3175">
            <a:solidFill>
              <a:sysClr val="windowText" lastClr="000000">
                <a:lumMod val="50000"/>
                <a:lumOff val="50000"/>
              </a:sysClr>
            </a:solidFill>
          </a:ln>
          <a:effectLst/>
        </c:spPr>
      </c:pivotFmt>
      <c:pivotFmt>
        <c:idx val="69"/>
        <c:spPr>
          <a:solidFill>
            <a:srgbClr val="A9D08E"/>
          </a:solidFill>
          <a:ln w="3175">
            <a:solidFill>
              <a:sysClr val="windowText" lastClr="000000">
                <a:lumMod val="50000"/>
                <a:lumOff val="50000"/>
              </a:sysClr>
            </a:solidFill>
          </a:ln>
          <a:effectLst/>
        </c:spPr>
      </c:pivotFmt>
      <c:pivotFmt>
        <c:idx val="70"/>
        <c:spPr>
          <a:solidFill>
            <a:srgbClr val="C6E0B4"/>
          </a:solidFill>
          <a:ln w="3175">
            <a:solidFill>
              <a:sysClr val="windowText" lastClr="000000">
                <a:lumMod val="50000"/>
                <a:lumOff val="50000"/>
              </a:sysClr>
            </a:solidFill>
          </a:ln>
          <a:effectLst/>
        </c:spPr>
      </c:pivotFmt>
      <c:pivotFmt>
        <c:idx val="71"/>
        <c:spPr>
          <a:solidFill>
            <a:srgbClr val="E2EFDA"/>
          </a:solidFill>
          <a:ln w="3175">
            <a:solidFill>
              <a:sysClr val="windowText" lastClr="000000">
                <a:lumMod val="50000"/>
                <a:lumOff val="50000"/>
              </a:sysClr>
            </a:solidFill>
          </a:ln>
          <a:effectLst/>
        </c:spPr>
      </c:pivotFmt>
      <c:pivotFmt>
        <c:idx val="72"/>
        <c:spPr>
          <a:solidFill>
            <a:srgbClr val="DDEBF7"/>
          </a:solidFill>
          <a:ln w="3175">
            <a:solidFill>
              <a:sysClr val="windowText" lastClr="000000">
                <a:lumMod val="50000"/>
                <a:lumOff val="50000"/>
              </a:sysClr>
            </a:solidFill>
          </a:ln>
          <a:effectLst/>
        </c:spPr>
      </c:pivotFmt>
      <c:pivotFmt>
        <c:idx val="73"/>
        <c:spPr>
          <a:solidFill>
            <a:srgbClr val="BDD7EE"/>
          </a:solidFill>
          <a:ln w="3175">
            <a:solidFill>
              <a:sysClr val="windowText" lastClr="000000">
                <a:lumMod val="50000"/>
                <a:lumOff val="50000"/>
              </a:sysClr>
            </a:solidFill>
          </a:ln>
          <a:effectLst/>
        </c:spPr>
      </c:pivotFmt>
      <c:pivotFmt>
        <c:idx val="74"/>
        <c:spPr>
          <a:solidFill>
            <a:srgbClr val="9BC2E6"/>
          </a:solidFill>
          <a:ln w="3175">
            <a:solidFill>
              <a:sysClr val="windowText" lastClr="000000">
                <a:lumMod val="50000"/>
                <a:lumOff val="50000"/>
              </a:sysClr>
            </a:solidFill>
          </a:ln>
          <a:effectLst/>
        </c:spPr>
      </c:pivotFmt>
      <c:pivotFmt>
        <c:idx val="75"/>
        <c:spPr>
          <a:solidFill>
            <a:srgbClr val="2F75B5"/>
          </a:solidFill>
          <a:ln w="3175">
            <a:solidFill>
              <a:sysClr val="windowText" lastClr="000000">
                <a:lumMod val="50000"/>
                <a:lumOff val="50000"/>
              </a:sysClr>
            </a:solidFill>
          </a:ln>
          <a:effectLst/>
        </c:spPr>
      </c:pivotFmt>
      <c:pivotFmt>
        <c:idx val="76"/>
        <c:spPr>
          <a:solidFill>
            <a:srgbClr val="D9D9D9"/>
          </a:solidFill>
          <a:ln w="3175">
            <a:solidFill>
              <a:sysClr val="windowText" lastClr="000000">
                <a:lumMod val="50000"/>
                <a:lumOff val="50000"/>
              </a:sysClr>
            </a:solidFill>
          </a:ln>
          <a:effectLst/>
        </c:spPr>
      </c:pivotFmt>
      <c:pivotFmt>
        <c:idx val="77"/>
        <c:spPr>
          <a:solidFill>
            <a:srgbClr val="F2F2F2"/>
          </a:solidFill>
          <a:ln w="3175">
            <a:solidFill>
              <a:sysClr val="windowText" lastClr="000000">
                <a:lumMod val="50000"/>
                <a:lumOff val="50000"/>
              </a:sysClr>
            </a:solidFill>
          </a:ln>
          <a:effectLst/>
        </c:spPr>
      </c:pivotFmt>
    </c:pivotFmts>
    <c:plotArea>
      <c:layout>
        <c:manualLayout>
          <c:layoutTarget val="inner"/>
          <c:xMode val="edge"/>
          <c:yMode val="edge"/>
          <c:x val="0.16353203703703703"/>
          <c:y val="0.18257527777777777"/>
          <c:w val="0.48949148148148147"/>
          <c:h val="0.73423722222222221"/>
        </c:manualLayout>
      </c:layout>
      <c:pieChart>
        <c:varyColors val="1"/>
        <c:ser>
          <c:idx val="0"/>
          <c:order val="0"/>
          <c:tx>
            <c:strRef>
              <c:f>DEP_14!$W$4</c:f>
              <c:strCache>
                <c:ptCount val="1"/>
                <c:pt idx="0">
                  <c:v>Total</c:v>
                </c:pt>
              </c:strCache>
            </c:strRef>
          </c:tx>
          <c:spPr>
            <a:ln w="3175">
              <a:solidFill>
                <a:sysClr val="windowText" lastClr="000000">
                  <a:lumMod val="50000"/>
                  <a:lumOff val="50000"/>
                </a:sysClr>
              </a:solidFill>
            </a:ln>
          </c:spPr>
          <c:dPt>
            <c:idx val="0"/>
            <c:bubble3D val="0"/>
            <c:spPr>
              <a:solidFill>
                <a:srgbClr val="92D050"/>
              </a:solidFill>
              <a:ln w="3175">
                <a:solidFill>
                  <a:sysClr val="windowText" lastClr="000000">
                    <a:lumMod val="50000"/>
                    <a:lumOff val="50000"/>
                  </a:sysClr>
                </a:solidFill>
              </a:ln>
              <a:effectLst/>
            </c:spPr>
            <c:extLst>
              <c:ext xmlns:c16="http://schemas.microsoft.com/office/drawing/2014/chart" uri="{C3380CC4-5D6E-409C-BE32-E72D297353CC}">
                <c16:uniqueId val="{00000001-82C7-4EA6-B060-11D429DDAA83}"/>
              </c:ext>
            </c:extLst>
          </c:dPt>
          <c:dPt>
            <c:idx val="1"/>
            <c:bubble3D val="0"/>
            <c:spPr>
              <a:solidFill>
                <a:srgbClr val="A9D08E"/>
              </a:solidFill>
              <a:ln w="3175">
                <a:solidFill>
                  <a:sysClr val="windowText" lastClr="000000">
                    <a:lumMod val="50000"/>
                    <a:lumOff val="50000"/>
                  </a:sysClr>
                </a:solidFill>
              </a:ln>
              <a:effectLst/>
            </c:spPr>
            <c:extLst>
              <c:ext xmlns:c16="http://schemas.microsoft.com/office/drawing/2014/chart" uri="{C3380CC4-5D6E-409C-BE32-E72D297353CC}">
                <c16:uniqueId val="{00000003-82C7-4EA6-B060-11D429DDAA83}"/>
              </c:ext>
            </c:extLst>
          </c:dPt>
          <c:dPt>
            <c:idx val="2"/>
            <c:bubble3D val="0"/>
            <c:spPr>
              <a:solidFill>
                <a:srgbClr val="C6E0B4"/>
              </a:solidFill>
              <a:ln w="3175">
                <a:solidFill>
                  <a:sysClr val="windowText" lastClr="000000">
                    <a:lumMod val="50000"/>
                    <a:lumOff val="50000"/>
                  </a:sysClr>
                </a:solidFill>
              </a:ln>
              <a:effectLst/>
            </c:spPr>
            <c:extLst>
              <c:ext xmlns:c16="http://schemas.microsoft.com/office/drawing/2014/chart" uri="{C3380CC4-5D6E-409C-BE32-E72D297353CC}">
                <c16:uniqueId val="{00000005-82C7-4EA6-B060-11D429DDAA83}"/>
              </c:ext>
            </c:extLst>
          </c:dPt>
          <c:dPt>
            <c:idx val="3"/>
            <c:bubble3D val="0"/>
            <c:spPr>
              <a:solidFill>
                <a:srgbClr val="E2EFDA"/>
              </a:solidFill>
              <a:ln w="3175">
                <a:solidFill>
                  <a:sysClr val="windowText" lastClr="000000">
                    <a:lumMod val="50000"/>
                    <a:lumOff val="50000"/>
                  </a:sysClr>
                </a:solidFill>
              </a:ln>
              <a:effectLst/>
            </c:spPr>
            <c:extLst>
              <c:ext xmlns:c16="http://schemas.microsoft.com/office/drawing/2014/chart" uri="{C3380CC4-5D6E-409C-BE32-E72D297353CC}">
                <c16:uniqueId val="{00000007-82C7-4EA6-B060-11D429DDAA83}"/>
              </c:ext>
            </c:extLst>
          </c:dPt>
          <c:dPt>
            <c:idx val="4"/>
            <c:bubble3D val="0"/>
            <c:spPr>
              <a:solidFill>
                <a:srgbClr val="DDEBF7"/>
              </a:solidFill>
              <a:ln w="3175">
                <a:solidFill>
                  <a:sysClr val="windowText" lastClr="000000">
                    <a:lumMod val="50000"/>
                    <a:lumOff val="50000"/>
                  </a:sysClr>
                </a:solidFill>
              </a:ln>
              <a:effectLst/>
            </c:spPr>
            <c:extLst>
              <c:ext xmlns:c16="http://schemas.microsoft.com/office/drawing/2014/chart" uri="{C3380CC4-5D6E-409C-BE32-E72D297353CC}">
                <c16:uniqueId val="{00000009-82C7-4EA6-B060-11D429DDAA83}"/>
              </c:ext>
            </c:extLst>
          </c:dPt>
          <c:dPt>
            <c:idx val="5"/>
            <c:bubble3D val="0"/>
            <c:spPr>
              <a:solidFill>
                <a:srgbClr val="BDD7EE"/>
              </a:solidFill>
              <a:ln w="3175">
                <a:solidFill>
                  <a:sysClr val="windowText" lastClr="000000">
                    <a:lumMod val="50000"/>
                    <a:lumOff val="50000"/>
                  </a:sysClr>
                </a:solidFill>
              </a:ln>
              <a:effectLst/>
            </c:spPr>
            <c:extLst>
              <c:ext xmlns:c16="http://schemas.microsoft.com/office/drawing/2014/chart" uri="{C3380CC4-5D6E-409C-BE32-E72D297353CC}">
                <c16:uniqueId val="{0000000B-82C7-4EA6-B060-11D429DDAA83}"/>
              </c:ext>
            </c:extLst>
          </c:dPt>
          <c:dPt>
            <c:idx val="6"/>
            <c:bubble3D val="0"/>
            <c:spPr>
              <a:solidFill>
                <a:srgbClr val="9BC2E6"/>
              </a:solidFill>
              <a:ln w="3175">
                <a:solidFill>
                  <a:sysClr val="windowText" lastClr="000000">
                    <a:lumMod val="50000"/>
                    <a:lumOff val="50000"/>
                  </a:sysClr>
                </a:solidFill>
              </a:ln>
              <a:effectLst/>
            </c:spPr>
            <c:extLst>
              <c:ext xmlns:c16="http://schemas.microsoft.com/office/drawing/2014/chart" uri="{C3380CC4-5D6E-409C-BE32-E72D297353CC}">
                <c16:uniqueId val="{0000000D-82C7-4EA6-B060-11D429DDAA83}"/>
              </c:ext>
            </c:extLst>
          </c:dPt>
          <c:dPt>
            <c:idx val="7"/>
            <c:bubble3D val="0"/>
            <c:spPr>
              <a:solidFill>
                <a:srgbClr val="2F75B5"/>
              </a:solidFill>
              <a:ln w="3175">
                <a:solidFill>
                  <a:sysClr val="windowText" lastClr="000000">
                    <a:lumMod val="50000"/>
                    <a:lumOff val="50000"/>
                  </a:sysClr>
                </a:solidFill>
              </a:ln>
              <a:effectLst/>
            </c:spPr>
            <c:extLst>
              <c:ext xmlns:c16="http://schemas.microsoft.com/office/drawing/2014/chart" uri="{C3380CC4-5D6E-409C-BE32-E72D297353CC}">
                <c16:uniqueId val="{0000000F-82C7-4EA6-B060-11D429DDAA83}"/>
              </c:ext>
            </c:extLst>
          </c:dPt>
          <c:dPt>
            <c:idx val="8"/>
            <c:bubble3D val="0"/>
            <c:spPr>
              <a:solidFill>
                <a:srgbClr val="D9D9D9"/>
              </a:solidFill>
              <a:ln w="3175">
                <a:solidFill>
                  <a:sysClr val="windowText" lastClr="000000">
                    <a:lumMod val="50000"/>
                    <a:lumOff val="50000"/>
                  </a:sysClr>
                </a:solidFill>
              </a:ln>
              <a:effectLst/>
            </c:spPr>
            <c:extLst>
              <c:ext xmlns:c16="http://schemas.microsoft.com/office/drawing/2014/chart" uri="{C3380CC4-5D6E-409C-BE32-E72D297353CC}">
                <c16:uniqueId val="{00000011-82C7-4EA6-B060-11D429DDAA83}"/>
              </c:ext>
            </c:extLst>
          </c:dPt>
          <c:dPt>
            <c:idx val="9"/>
            <c:bubble3D val="0"/>
            <c:spPr>
              <a:solidFill>
                <a:srgbClr val="F2F2F2"/>
              </a:solidFill>
              <a:ln w="3175">
                <a:solidFill>
                  <a:sysClr val="windowText" lastClr="000000">
                    <a:lumMod val="50000"/>
                    <a:lumOff val="50000"/>
                  </a:sysClr>
                </a:solidFill>
              </a:ln>
              <a:effectLst/>
            </c:spPr>
            <c:extLst>
              <c:ext xmlns:c16="http://schemas.microsoft.com/office/drawing/2014/chart" uri="{C3380CC4-5D6E-409C-BE32-E72D297353CC}">
                <c16:uniqueId val="{00000013-82C7-4EA6-B060-11D429DDAA83}"/>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DEP_14!$V$5:$V$15</c:f>
              <c:strCache>
                <c:ptCount val="10"/>
                <c:pt idx="0">
                  <c:v>CC</c:v>
                </c:pt>
                <c:pt idx="1">
                  <c:v>C</c:v>
                </c:pt>
                <c:pt idx="2">
                  <c:v>AC</c:v>
                </c:pt>
                <c:pt idx="3">
                  <c:v>PC</c:v>
                </c:pt>
                <c:pt idx="4">
                  <c:v>AR</c:v>
                </c:pt>
                <c:pt idx="5">
                  <c:v>R</c:v>
                </c:pt>
                <c:pt idx="6">
                  <c:v>RR</c:v>
                </c:pt>
                <c:pt idx="7">
                  <c:v>E</c:v>
                </c:pt>
                <c:pt idx="8">
                  <c:v>Abs</c:v>
                </c:pt>
                <c:pt idx="9">
                  <c:v>NR</c:v>
                </c:pt>
              </c:strCache>
            </c:strRef>
          </c:cat>
          <c:val>
            <c:numRef>
              <c:f>DEP_14!$W$5:$W$15</c:f>
              <c:numCache>
                <c:formatCode>General</c:formatCode>
                <c:ptCount val="10"/>
                <c:pt idx="0">
                  <c:v>20</c:v>
                </c:pt>
                <c:pt idx="1">
                  <c:v>11</c:v>
                </c:pt>
                <c:pt idx="2">
                  <c:v>8</c:v>
                </c:pt>
                <c:pt idx="3">
                  <c:v>6</c:v>
                </c:pt>
                <c:pt idx="4">
                  <c:v>9</c:v>
                </c:pt>
                <c:pt idx="5">
                  <c:v>4</c:v>
                </c:pt>
                <c:pt idx="6">
                  <c:v>7</c:v>
                </c:pt>
                <c:pt idx="7">
                  <c:v>5</c:v>
                </c:pt>
                <c:pt idx="8">
                  <c:v>16</c:v>
                </c:pt>
                <c:pt idx="9">
                  <c:v>13</c:v>
                </c:pt>
              </c:numCache>
            </c:numRef>
          </c:val>
          <c:extLst>
            <c:ext xmlns:c16="http://schemas.microsoft.com/office/drawing/2014/chart" uri="{C3380CC4-5D6E-409C-BE32-E72D297353CC}">
              <c16:uniqueId val="{00000014-82C7-4EA6-B060-11D429DDAA83}"/>
            </c:ext>
          </c:extLst>
        </c:ser>
        <c:dLbls>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82925425925925922"/>
          <c:y val="0.16965083333333333"/>
          <c:w val="0.11289870370370371"/>
          <c:h val="0.6987925000000000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[Référentiel_faune_normand_maj_2024.xlsx]DEP_14!Tableau croisé dynamique5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baseline="0">
                <a:effectLst/>
              </a:rPr>
              <a:t>Répartition par communautés écologiques</a:t>
            </a:r>
            <a:endParaRPr lang="fr-FR" sz="1400">
              <a:effectLst/>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6">
              <a:lumMod val="40000"/>
              <a:lumOff val="60000"/>
            </a:schemeClr>
          </a:solidFill>
          <a:ln>
            <a:noFill/>
          </a:ln>
          <a:effectLst/>
        </c:spPr>
      </c:pivotFmt>
      <c:pivotFmt>
        <c:idx val="2"/>
        <c:spPr>
          <a:solidFill>
            <a:schemeClr val="accent3">
              <a:lumMod val="60000"/>
              <a:lumOff val="40000"/>
            </a:schemeClr>
          </a:solidFill>
          <a:ln>
            <a:noFill/>
          </a:ln>
          <a:effectLst/>
        </c:spPr>
      </c:pivotFmt>
      <c:pivotFmt>
        <c:idx val="3"/>
        <c:spPr>
          <a:solidFill>
            <a:schemeClr val="accent4">
              <a:lumMod val="20000"/>
              <a:lumOff val="80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6">
              <a:lumMod val="75000"/>
            </a:schemeClr>
          </a:solidFill>
          <a:ln>
            <a:noFill/>
          </a:ln>
          <a:effectLst/>
        </c:spPr>
      </c:pivotFmt>
      <c:pivotFmt>
        <c:idx val="7"/>
        <c:spPr>
          <a:solidFill>
            <a:srgbClr val="CBBFF7"/>
          </a:solidFill>
          <a:ln>
            <a:noFill/>
          </a:ln>
          <a:effectLst/>
        </c:spPr>
      </c:pivotFmt>
      <c:pivotFmt>
        <c:idx val="8"/>
        <c:spPr>
          <a:solidFill>
            <a:schemeClr val="bg1"/>
          </a:solidFill>
          <a:ln w="3175">
            <a:solidFill>
              <a:schemeClr val="bg1">
                <a:lumMod val="65000"/>
              </a:schemeClr>
            </a:solidFill>
          </a:ln>
          <a:effectLst/>
        </c:spPr>
      </c:pivotFmt>
      <c:pivotFmt>
        <c:idx val="9"/>
        <c:spPr>
          <a:solidFill>
            <a:schemeClr val="accent1"/>
          </a:solidFill>
          <a:ln>
            <a:noFill/>
          </a:ln>
          <a:effectLst/>
        </c:spPr>
        <c:marker>
          <c:symbol val="none"/>
        </c:marker>
      </c:pivotFmt>
      <c:pivotFmt>
        <c:idx val="10"/>
        <c:spPr>
          <a:solidFill>
            <a:schemeClr val="accent6">
              <a:lumMod val="40000"/>
              <a:lumOff val="60000"/>
            </a:schemeClr>
          </a:solidFill>
          <a:ln>
            <a:noFill/>
          </a:ln>
          <a:effectLst/>
        </c:spPr>
      </c:pivotFmt>
      <c:pivotFmt>
        <c:idx val="11"/>
        <c:spPr>
          <a:solidFill>
            <a:schemeClr val="accent3">
              <a:lumMod val="60000"/>
              <a:lumOff val="40000"/>
            </a:schemeClr>
          </a:solidFill>
          <a:ln>
            <a:noFill/>
          </a:ln>
          <a:effectLst/>
        </c:spPr>
      </c:pivotFmt>
      <c:pivotFmt>
        <c:idx val="12"/>
        <c:spPr>
          <a:solidFill>
            <a:schemeClr val="accent4">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6">
              <a:lumMod val="75000"/>
            </a:schemeClr>
          </a:solidFill>
          <a:ln>
            <a:noFill/>
          </a:ln>
          <a:effectLst/>
        </c:spPr>
      </c:pivotFmt>
      <c:pivotFmt>
        <c:idx val="15"/>
        <c:spPr>
          <a:solidFill>
            <a:srgbClr val="CBBFF7"/>
          </a:solidFill>
          <a:ln>
            <a:noFill/>
          </a:ln>
          <a:effectLst/>
        </c:spPr>
      </c:pivotFmt>
      <c:pivotFmt>
        <c:idx val="16"/>
        <c:spPr>
          <a:solidFill>
            <a:schemeClr val="bg1"/>
          </a:solidFill>
          <a:ln w="3175">
            <a:solidFill>
              <a:schemeClr val="bg1">
                <a:lumMod val="65000"/>
              </a:schemeClr>
            </a:solidFill>
          </a:ln>
          <a:effectLst/>
        </c:spPr>
      </c:pivotFmt>
      <c:pivotFmt>
        <c:idx val="17"/>
        <c:spPr>
          <a:solidFill>
            <a:schemeClr val="accent4">
              <a:lumMod val="20000"/>
              <a:lumOff val="80000"/>
            </a:schemeClr>
          </a:solidFill>
          <a:ln>
            <a:noFill/>
          </a:ln>
          <a:effectLst/>
        </c:spPr>
      </c:pivotFmt>
      <c:pivotFmt>
        <c:idx val="18"/>
        <c:spPr>
          <a:solidFill>
            <a:schemeClr val="accent1"/>
          </a:solidFill>
          <a:ln>
            <a:noFill/>
          </a:ln>
          <a:effectLst/>
        </c:spPr>
        <c:marker>
          <c:symbol val="none"/>
        </c:marker>
      </c:pivotFmt>
      <c:pivotFmt>
        <c:idx val="19"/>
        <c:spPr>
          <a:solidFill>
            <a:schemeClr val="accent6">
              <a:lumMod val="40000"/>
              <a:lumOff val="60000"/>
            </a:schemeClr>
          </a:solidFill>
          <a:ln>
            <a:noFill/>
          </a:ln>
          <a:effectLst/>
        </c:spPr>
      </c:pivotFmt>
      <c:pivotFmt>
        <c:idx val="20"/>
        <c:spPr>
          <a:solidFill>
            <a:schemeClr val="accent3">
              <a:lumMod val="60000"/>
              <a:lumOff val="40000"/>
            </a:schemeClr>
          </a:solidFill>
          <a:ln>
            <a:noFill/>
          </a:ln>
          <a:effectLst/>
        </c:spPr>
      </c:pivotFmt>
      <c:pivotFmt>
        <c:idx val="21"/>
        <c:spPr>
          <a:solidFill>
            <a:schemeClr val="accent4">
              <a:lumMod val="60000"/>
              <a:lumOff val="40000"/>
            </a:schemeClr>
          </a:solidFill>
          <a:ln>
            <a:noFill/>
          </a:ln>
          <a:effectLst/>
        </c:spPr>
      </c:pivotFmt>
      <c:pivotFmt>
        <c:idx val="22"/>
        <c:spPr>
          <a:solidFill>
            <a:schemeClr val="accent5">
              <a:lumMod val="60000"/>
              <a:lumOff val="40000"/>
            </a:schemeClr>
          </a:solidFill>
          <a:ln>
            <a:noFill/>
          </a:ln>
          <a:effectLst/>
        </c:spPr>
      </c:pivotFmt>
      <c:pivotFmt>
        <c:idx val="23"/>
        <c:spPr>
          <a:solidFill>
            <a:schemeClr val="accent4">
              <a:lumMod val="20000"/>
              <a:lumOff val="80000"/>
            </a:schemeClr>
          </a:solidFill>
          <a:ln>
            <a:noFill/>
          </a:ln>
          <a:effectLst/>
        </c:spPr>
      </c:pivotFmt>
      <c:pivotFmt>
        <c:idx val="24"/>
        <c:spPr>
          <a:solidFill>
            <a:schemeClr val="accent6">
              <a:lumMod val="75000"/>
            </a:schemeClr>
          </a:solidFill>
          <a:ln>
            <a:noFill/>
          </a:ln>
          <a:effectLst/>
        </c:spPr>
      </c:pivotFmt>
      <c:pivotFmt>
        <c:idx val="25"/>
        <c:spPr>
          <a:solidFill>
            <a:srgbClr val="CBBFF7"/>
          </a:solidFill>
          <a:ln>
            <a:noFill/>
          </a:ln>
          <a:effectLst/>
        </c:spPr>
      </c:pivotFmt>
      <c:pivotFmt>
        <c:idx val="26"/>
        <c:spPr>
          <a:solidFill>
            <a:schemeClr val="bg1"/>
          </a:solidFill>
          <a:ln w="3175">
            <a:solidFill>
              <a:schemeClr val="bg1">
                <a:lumMod val="65000"/>
              </a:schemeClr>
            </a:solidFill>
          </a:ln>
          <a:effectLst/>
        </c:spPr>
      </c:pivotFmt>
      <c:pivotFmt>
        <c:idx val="27"/>
        <c:spPr>
          <a:solidFill>
            <a:schemeClr val="accent1"/>
          </a:solidFill>
          <a:ln>
            <a:noFill/>
          </a:ln>
          <a:effectLst/>
        </c:spPr>
        <c:marker>
          <c:symbol val="none"/>
        </c:marker>
      </c:pivotFmt>
      <c:pivotFmt>
        <c:idx val="28"/>
        <c:spPr>
          <a:solidFill>
            <a:schemeClr val="accent6">
              <a:lumMod val="40000"/>
              <a:lumOff val="60000"/>
            </a:schemeClr>
          </a:solidFill>
          <a:ln>
            <a:noFill/>
          </a:ln>
          <a:effectLst/>
        </c:spPr>
      </c:pivotFmt>
      <c:pivotFmt>
        <c:idx val="29"/>
        <c:spPr>
          <a:solidFill>
            <a:schemeClr val="accent3">
              <a:lumMod val="60000"/>
              <a:lumOff val="40000"/>
            </a:schemeClr>
          </a:solidFill>
          <a:ln>
            <a:noFill/>
          </a:ln>
          <a:effectLst/>
        </c:spPr>
      </c:pivotFmt>
      <c:pivotFmt>
        <c:idx val="30"/>
        <c:spPr>
          <a:solidFill>
            <a:schemeClr val="accent4">
              <a:lumMod val="20000"/>
              <a:lumOff val="80000"/>
            </a:schemeClr>
          </a:solidFill>
          <a:ln>
            <a:noFill/>
          </a:ln>
          <a:effectLst/>
        </c:spPr>
      </c:pivotFmt>
      <c:pivotFmt>
        <c:idx val="31"/>
        <c:spPr>
          <a:solidFill>
            <a:schemeClr val="accent4">
              <a:lumMod val="60000"/>
              <a:lumOff val="40000"/>
            </a:schemeClr>
          </a:solidFill>
          <a:ln>
            <a:noFill/>
          </a:ln>
          <a:effectLst/>
        </c:spPr>
      </c:pivotFmt>
      <c:pivotFmt>
        <c:idx val="32"/>
        <c:spPr>
          <a:solidFill>
            <a:schemeClr val="accent5">
              <a:lumMod val="60000"/>
              <a:lumOff val="40000"/>
            </a:schemeClr>
          </a:solidFill>
          <a:ln>
            <a:noFill/>
          </a:ln>
          <a:effectLst/>
        </c:spPr>
      </c:pivotFmt>
      <c:pivotFmt>
        <c:idx val="33"/>
        <c:spPr>
          <a:solidFill>
            <a:schemeClr val="accent6">
              <a:lumMod val="75000"/>
            </a:schemeClr>
          </a:solidFill>
          <a:ln>
            <a:noFill/>
          </a:ln>
          <a:effectLst/>
        </c:spPr>
      </c:pivotFmt>
      <c:pivotFmt>
        <c:idx val="34"/>
        <c:spPr>
          <a:solidFill>
            <a:srgbClr val="CBBFF7"/>
          </a:solidFill>
          <a:ln>
            <a:noFill/>
          </a:ln>
          <a:effectLst/>
        </c:spPr>
      </c:pivotFmt>
      <c:pivotFmt>
        <c:idx val="35"/>
        <c:spPr>
          <a:solidFill>
            <a:schemeClr val="bg1"/>
          </a:solidFill>
          <a:ln w="3175">
            <a:solidFill>
              <a:schemeClr val="bg1">
                <a:lumMod val="65000"/>
              </a:schemeClr>
            </a:solidFill>
          </a:ln>
          <a:effectLst/>
        </c:spPr>
      </c:pivotFmt>
      <c:pivotFmt>
        <c:idx val="36"/>
        <c:spPr>
          <a:solidFill>
            <a:schemeClr val="accent6"/>
          </a:solidFill>
          <a:ln>
            <a:noFill/>
          </a:ln>
          <a:effectLst/>
        </c:spPr>
      </c:pivotFmt>
      <c:pivotFmt>
        <c:idx val="37"/>
        <c:spPr>
          <a:solidFill>
            <a:srgbClr val="CC99FF"/>
          </a:solidFill>
          <a:ln>
            <a:noFill/>
          </a:ln>
          <a:effectLst/>
        </c:spPr>
      </c:pivotFmt>
      <c:pivotFmt>
        <c:idx val="38"/>
        <c:spPr>
          <a:solidFill>
            <a:schemeClr val="bg1"/>
          </a:solidFill>
          <a:ln>
            <a:solidFill>
              <a:schemeClr val="bg1">
                <a:lumMod val="65000"/>
              </a:schemeClr>
            </a:solidFill>
          </a:ln>
          <a:effectLst/>
        </c:spPr>
      </c:pivotFmt>
      <c:pivotFmt>
        <c:idx val="39"/>
        <c:spPr>
          <a:solidFill>
            <a:schemeClr val="accent4">
              <a:lumMod val="20000"/>
              <a:lumOff val="80000"/>
            </a:schemeClr>
          </a:solidFill>
          <a:ln>
            <a:noFill/>
          </a:ln>
          <a:effectLst/>
        </c:spPr>
      </c:pivotFmt>
      <c:pivotFmt>
        <c:idx val="40"/>
        <c:spPr>
          <a:solidFill>
            <a:schemeClr val="accent1"/>
          </a:solidFill>
          <a:ln>
            <a:noFill/>
          </a:ln>
          <a:effectLst/>
        </c:spPr>
        <c:marker>
          <c:symbol val="none"/>
        </c:marker>
      </c:pivotFmt>
      <c:pivotFmt>
        <c:idx val="41"/>
        <c:spPr>
          <a:solidFill>
            <a:schemeClr val="accent6">
              <a:lumMod val="40000"/>
              <a:lumOff val="60000"/>
            </a:schemeClr>
          </a:solidFill>
          <a:ln>
            <a:noFill/>
          </a:ln>
          <a:effectLst/>
        </c:spPr>
      </c:pivotFmt>
      <c:pivotFmt>
        <c:idx val="42"/>
        <c:spPr>
          <a:solidFill>
            <a:schemeClr val="accent3">
              <a:lumMod val="60000"/>
              <a:lumOff val="40000"/>
            </a:schemeClr>
          </a:solidFill>
          <a:ln>
            <a:noFill/>
          </a:ln>
          <a:effectLst/>
        </c:spPr>
      </c:pivotFmt>
      <c:pivotFmt>
        <c:idx val="43"/>
        <c:spPr>
          <a:solidFill>
            <a:schemeClr val="accent4">
              <a:lumMod val="60000"/>
              <a:lumOff val="40000"/>
            </a:schemeClr>
          </a:solidFill>
          <a:ln>
            <a:noFill/>
          </a:ln>
          <a:effectLst/>
        </c:spPr>
      </c:pivotFmt>
      <c:pivotFmt>
        <c:idx val="44"/>
        <c:spPr>
          <a:solidFill>
            <a:schemeClr val="accent5">
              <a:lumMod val="60000"/>
              <a:lumOff val="40000"/>
            </a:schemeClr>
          </a:solidFill>
          <a:ln>
            <a:noFill/>
          </a:ln>
          <a:effectLst/>
        </c:spPr>
      </c:pivotFmt>
      <c:pivotFmt>
        <c:idx val="45"/>
        <c:spPr>
          <a:solidFill>
            <a:schemeClr val="accent6"/>
          </a:solidFill>
          <a:ln>
            <a:noFill/>
          </a:ln>
          <a:effectLst/>
        </c:spPr>
      </c:pivotFmt>
      <c:pivotFmt>
        <c:idx val="46"/>
        <c:spPr>
          <a:solidFill>
            <a:srgbClr val="CC99FF"/>
          </a:solidFill>
          <a:ln>
            <a:noFill/>
          </a:ln>
          <a:effectLst/>
        </c:spPr>
      </c:pivotFmt>
      <c:pivotFmt>
        <c:idx val="47"/>
        <c:spPr>
          <a:solidFill>
            <a:schemeClr val="bg1"/>
          </a:solidFill>
          <a:ln>
            <a:solidFill>
              <a:schemeClr val="bg1">
                <a:lumMod val="65000"/>
              </a:schemeClr>
            </a:solidFill>
          </a:ln>
          <a:effectLst/>
        </c:spPr>
      </c:pivotFmt>
      <c:pivotFmt>
        <c:idx val="48"/>
        <c:spPr>
          <a:solidFill>
            <a:schemeClr val="accent4">
              <a:lumMod val="20000"/>
              <a:lumOff val="80000"/>
            </a:schemeClr>
          </a:solidFill>
          <a:ln>
            <a:noFill/>
          </a:ln>
          <a:effectLst/>
        </c:spPr>
      </c:pivotFmt>
      <c:pivotFmt>
        <c:idx val="49"/>
        <c:spPr>
          <a:solidFill>
            <a:schemeClr val="accent1"/>
          </a:solidFill>
          <a:ln>
            <a:noFill/>
          </a:ln>
          <a:effectLst/>
        </c:spPr>
        <c:marker>
          <c:symbol val="none"/>
        </c:marker>
      </c:pivotFmt>
      <c:pivotFmt>
        <c:idx val="50"/>
        <c:spPr>
          <a:solidFill>
            <a:schemeClr val="accent6">
              <a:lumMod val="40000"/>
              <a:lumOff val="60000"/>
            </a:schemeClr>
          </a:solidFill>
          <a:ln>
            <a:noFill/>
          </a:ln>
          <a:effectLst/>
        </c:spPr>
      </c:pivotFmt>
      <c:pivotFmt>
        <c:idx val="51"/>
        <c:spPr>
          <a:solidFill>
            <a:schemeClr val="accent3">
              <a:lumMod val="60000"/>
              <a:lumOff val="40000"/>
            </a:schemeClr>
          </a:solidFill>
          <a:ln>
            <a:noFill/>
          </a:ln>
          <a:effectLst/>
        </c:spPr>
      </c:pivotFmt>
      <c:pivotFmt>
        <c:idx val="52"/>
        <c:spPr>
          <a:solidFill>
            <a:schemeClr val="accent4">
              <a:lumMod val="60000"/>
              <a:lumOff val="40000"/>
            </a:schemeClr>
          </a:solidFill>
          <a:ln>
            <a:noFill/>
          </a:ln>
          <a:effectLst/>
        </c:spPr>
      </c:pivotFmt>
      <c:pivotFmt>
        <c:idx val="53"/>
        <c:spPr>
          <a:solidFill>
            <a:schemeClr val="accent5">
              <a:lumMod val="60000"/>
              <a:lumOff val="40000"/>
            </a:schemeClr>
          </a:solidFill>
          <a:ln>
            <a:noFill/>
          </a:ln>
          <a:effectLst/>
        </c:spPr>
      </c:pivotFmt>
      <c:pivotFmt>
        <c:idx val="54"/>
        <c:spPr>
          <a:solidFill>
            <a:schemeClr val="accent6"/>
          </a:solidFill>
          <a:ln>
            <a:noFill/>
          </a:ln>
          <a:effectLst/>
        </c:spPr>
      </c:pivotFmt>
      <c:pivotFmt>
        <c:idx val="55"/>
        <c:spPr>
          <a:solidFill>
            <a:srgbClr val="CC99FF"/>
          </a:solidFill>
          <a:ln>
            <a:noFill/>
          </a:ln>
          <a:effectLst/>
        </c:spPr>
      </c:pivotFmt>
      <c:pivotFmt>
        <c:idx val="56"/>
        <c:spPr>
          <a:solidFill>
            <a:schemeClr val="bg1"/>
          </a:solidFill>
          <a:ln>
            <a:solidFill>
              <a:schemeClr val="bg1">
                <a:lumMod val="65000"/>
              </a:schemeClr>
            </a:solidFill>
          </a:ln>
          <a:effectLst/>
        </c:spPr>
      </c:pivotFmt>
      <c:pivotFmt>
        <c:idx val="57"/>
        <c:spPr>
          <a:solidFill>
            <a:schemeClr val="accent4">
              <a:lumMod val="20000"/>
              <a:lumOff val="80000"/>
            </a:schemeClr>
          </a:solidFill>
          <a:ln>
            <a:noFill/>
          </a:ln>
          <a:effectLst/>
        </c:spPr>
      </c:pivotFmt>
      <c:pivotFmt>
        <c:idx val="58"/>
        <c:spPr>
          <a:solidFill>
            <a:schemeClr val="accent1"/>
          </a:solidFill>
          <a:ln>
            <a:noFill/>
          </a:ln>
          <a:effectLst/>
        </c:spPr>
        <c:marker>
          <c:symbol val="none"/>
        </c:marker>
      </c:pivotFmt>
      <c:pivotFmt>
        <c:idx val="59"/>
        <c:spPr>
          <a:solidFill>
            <a:schemeClr val="accent6">
              <a:lumMod val="40000"/>
              <a:lumOff val="60000"/>
            </a:schemeClr>
          </a:solidFill>
          <a:ln>
            <a:noFill/>
          </a:ln>
          <a:effectLst/>
        </c:spPr>
      </c:pivotFmt>
      <c:pivotFmt>
        <c:idx val="60"/>
        <c:spPr>
          <a:solidFill>
            <a:schemeClr val="accent3">
              <a:lumMod val="60000"/>
              <a:lumOff val="40000"/>
            </a:schemeClr>
          </a:solidFill>
          <a:ln>
            <a:noFill/>
          </a:ln>
          <a:effectLst/>
        </c:spPr>
      </c:pivotFmt>
      <c:pivotFmt>
        <c:idx val="61"/>
        <c:spPr>
          <a:solidFill>
            <a:schemeClr val="accent4">
              <a:lumMod val="60000"/>
              <a:lumOff val="40000"/>
            </a:schemeClr>
          </a:solidFill>
          <a:ln>
            <a:noFill/>
          </a:ln>
          <a:effectLst/>
        </c:spPr>
      </c:pivotFmt>
      <c:pivotFmt>
        <c:idx val="62"/>
        <c:spPr>
          <a:solidFill>
            <a:schemeClr val="accent5">
              <a:lumMod val="60000"/>
              <a:lumOff val="40000"/>
            </a:schemeClr>
          </a:solidFill>
          <a:ln>
            <a:noFill/>
          </a:ln>
          <a:effectLst/>
        </c:spPr>
      </c:pivotFmt>
      <c:pivotFmt>
        <c:idx val="63"/>
        <c:spPr>
          <a:solidFill>
            <a:schemeClr val="accent6"/>
          </a:solidFill>
          <a:ln>
            <a:noFill/>
          </a:ln>
          <a:effectLst/>
        </c:spPr>
      </c:pivotFmt>
      <c:pivotFmt>
        <c:idx val="64"/>
        <c:spPr>
          <a:solidFill>
            <a:srgbClr val="CC99FF"/>
          </a:solidFill>
          <a:ln>
            <a:noFill/>
          </a:ln>
          <a:effectLst/>
        </c:spPr>
      </c:pivotFmt>
      <c:pivotFmt>
        <c:idx val="65"/>
        <c:spPr>
          <a:solidFill>
            <a:schemeClr val="bg1"/>
          </a:solidFill>
          <a:ln>
            <a:solidFill>
              <a:schemeClr val="bg1">
                <a:lumMod val="65000"/>
              </a:schemeClr>
            </a:solidFill>
          </a:ln>
          <a:effectLst/>
        </c:spPr>
      </c:pivotFmt>
      <c:pivotFmt>
        <c:idx val="66"/>
        <c:spPr>
          <a:solidFill>
            <a:schemeClr val="accent4">
              <a:lumMod val="20000"/>
              <a:lumOff val="80000"/>
            </a:schemeClr>
          </a:solidFill>
          <a:ln>
            <a:noFill/>
          </a:ln>
          <a:effectLst/>
        </c:spPr>
      </c:pivotFmt>
      <c:pivotFmt>
        <c:idx val="67"/>
        <c:spPr>
          <a:solidFill>
            <a:schemeClr val="accent1"/>
          </a:solidFill>
          <a:ln w="3175">
            <a:solidFill>
              <a:sysClr val="window" lastClr="FFFFFF">
                <a:lumMod val="6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rgbClr val="70AD47">
              <a:lumMod val="40000"/>
              <a:lumOff val="60000"/>
            </a:srgbClr>
          </a:solidFill>
          <a:ln w="3175">
            <a:solidFill>
              <a:sysClr val="window" lastClr="FFFFFF">
                <a:lumMod val="65000"/>
              </a:sysClr>
            </a:solidFill>
          </a:ln>
          <a:effectLst/>
        </c:spPr>
      </c:pivotFmt>
      <c:pivotFmt>
        <c:idx val="69"/>
        <c:spPr>
          <a:solidFill>
            <a:srgbClr val="5B9BD5"/>
          </a:solidFill>
          <a:ln w="3175">
            <a:solidFill>
              <a:sysClr val="window" lastClr="FFFFFF">
                <a:lumMod val="65000"/>
              </a:sysClr>
            </a:solidFill>
          </a:ln>
          <a:effectLst/>
        </c:spPr>
      </c:pivotFmt>
      <c:pivotFmt>
        <c:idx val="70"/>
        <c:spPr>
          <a:solidFill>
            <a:srgbClr val="CC99FF"/>
          </a:solidFill>
          <a:ln w="3175">
            <a:solidFill>
              <a:sysClr val="window" lastClr="FFFFFF">
                <a:lumMod val="65000"/>
              </a:sysClr>
            </a:solidFill>
          </a:ln>
          <a:effectLst/>
        </c:spPr>
      </c:pivotFmt>
      <c:pivotFmt>
        <c:idx val="71"/>
        <c:spPr>
          <a:solidFill>
            <a:srgbClr val="FFC000">
              <a:lumMod val="40000"/>
              <a:lumOff val="60000"/>
            </a:srgbClr>
          </a:solidFill>
          <a:ln w="3175">
            <a:solidFill>
              <a:sysClr val="window" lastClr="FFFFFF">
                <a:lumMod val="65000"/>
              </a:sysClr>
            </a:solidFill>
          </a:ln>
          <a:effectLst/>
        </c:spPr>
      </c:pivotFmt>
      <c:pivotFmt>
        <c:idx val="72"/>
        <c:spPr>
          <a:solidFill>
            <a:sysClr val="window" lastClr="FFFFFF">
              <a:lumMod val="85000"/>
            </a:sysClr>
          </a:solidFill>
          <a:ln w="3175">
            <a:solidFill>
              <a:sysClr val="window" lastClr="FFFFFF">
                <a:lumMod val="65000"/>
              </a:sysClr>
            </a:solidFill>
          </a:ln>
          <a:effectLst/>
        </c:spPr>
      </c:pivotFmt>
      <c:pivotFmt>
        <c:idx val="73"/>
        <c:spPr>
          <a:solidFill>
            <a:sysClr val="window" lastClr="FFFFFF"/>
          </a:solidFill>
          <a:ln w="3175">
            <a:solidFill>
              <a:sysClr val="window" lastClr="FFFFFF">
                <a:lumMod val="65000"/>
              </a:sysClr>
            </a:solidFill>
          </a:ln>
          <a:effectLst/>
        </c:spPr>
      </c:pivotFmt>
      <c:pivotFmt>
        <c:idx val="74"/>
        <c:spPr>
          <a:solidFill>
            <a:srgbClr val="70AD47">
              <a:lumMod val="75000"/>
            </a:srgbClr>
          </a:solidFill>
          <a:ln w="3175">
            <a:solidFill>
              <a:sysClr val="window" lastClr="FFFFFF">
                <a:lumMod val="65000"/>
              </a:sysClr>
            </a:solidFill>
          </a:ln>
          <a:effectLst/>
        </c:spPr>
      </c:pivotFmt>
      <c:pivotFmt>
        <c:idx val="75"/>
        <c:spPr>
          <a:solidFill>
            <a:srgbClr val="FF9900"/>
          </a:solidFill>
          <a:ln w="3175">
            <a:solidFill>
              <a:sysClr val="window" lastClr="FFFFFF">
                <a:lumMod val="65000"/>
              </a:sysClr>
            </a:solidFill>
          </a:ln>
          <a:effectLst/>
        </c:spPr>
      </c:pivotFmt>
    </c:pivotFmts>
    <c:plotArea>
      <c:layout/>
      <c:barChart>
        <c:barDir val="col"/>
        <c:grouping val="clustered"/>
        <c:varyColors val="0"/>
        <c:ser>
          <c:idx val="0"/>
          <c:order val="0"/>
          <c:tx>
            <c:strRef>
              <c:f>DEP_14!$AL$4</c:f>
              <c:strCache>
                <c:ptCount val="1"/>
                <c:pt idx="0">
                  <c:v>Total</c:v>
                </c:pt>
              </c:strCache>
            </c:strRef>
          </c:tx>
          <c:spPr>
            <a:solidFill>
              <a:schemeClr val="accent1"/>
            </a:solidFill>
            <a:ln w="3175">
              <a:solidFill>
                <a:sysClr val="window" lastClr="FFFFFF">
                  <a:lumMod val="65000"/>
                </a:sysClr>
              </a:solidFill>
            </a:ln>
            <a:effectLst/>
          </c:spPr>
          <c:invertIfNegative val="0"/>
          <c:dPt>
            <c:idx val="0"/>
            <c:invertIfNegative val="0"/>
            <c:bubble3D val="0"/>
            <c:spPr>
              <a:solidFill>
                <a:srgbClr val="FF9900"/>
              </a:solidFill>
              <a:ln w="3175">
                <a:solidFill>
                  <a:sysClr val="window" lastClr="FFFFFF">
                    <a:lumMod val="65000"/>
                  </a:sysClr>
                </a:solidFill>
              </a:ln>
              <a:effectLst/>
            </c:spPr>
            <c:extLst>
              <c:ext xmlns:c16="http://schemas.microsoft.com/office/drawing/2014/chart" uri="{C3380CC4-5D6E-409C-BE32-E72D297353CC}">
                <c16:uniqueId val="{00000001-DFA6-47B0-919C-FC03DE1D4B44}"/>
              </c:ext>
            </c:extLst>
          </c:dPt>
          <c:dPt>
            <c:idx val="1"/>
            <c:invertIfNegative val="0"/>
            <c:bubble3D val="0"/>
            <c:spPr>
              <a:solidFill>
                <a:srgbClr val="70AD47">
                  <a:lumMod val="40000"/>
                  <a:lumOff val="60000"/>
                </a:srgbClr>
              </a:solidFill>
              <a:ln w="3175">
                <a:solidFill>
                  <a:sysClr val="window" lastClr="FFFFFF">
                    <a:lumMod val="65000"/>
                  </a:sysClr>
                </a:solidFill>
              </a:ln>
              <a:effectLst/>
            </c:spPr>
            <c:extLst>
              <c:ext xmlns:c16="http://schemas.microsoft.com/office/drawing/2014/chart" uri="{C3380CC4-5D6E-409C-BE32-E72D297353CC}">
                <c16:uniqueId val="{00000003-DFA6-47B0-919C-FC03DE1D4B44}"/>
              </c:ext>
            </c:extLst>
          </c:dPt>
          <c:dPt>
            <c:idx val="2"/>
            <c:invertIfNegative val="0"/>
            <c:bubble3D val="0"/>
            <c:spPr>
              <a:solidFill>
                <a:srgbClr val="5B9BD5"/>
              </a:solidFill>
              <a:ln w="3175">
                <a:solidFill>
                  <a:sysClr val="window" lastClr="FFFFFF">
                    <a:lumMod val="65000"/>
                  </a:sysClr>
                </a:solidFill>
              </a:ln>
              <a:effectLst/>
            </c:spPr>
            <c:extLst>
              <c:ext xmlns:c16="http://schemas.microsoft.com/office/drawing/2014/chart" uri="{C3380CC4-5D6E-409C-BE32-E72D297353CC}">
                <c16:uniqueId val="{00000005-DFA6-47B0-919C-FC03DE1D4B44}"/>
              </c:ext>
            </c:extLst>
          </c:dPt>
          <c:dPt>
            <c:idx val="3"/>
            <c:invertIfNegative val="0"/>
            <c:bubble3D val="0"/>
            <c:spPr>
              <a:solidFill>
                <a:srgbClr val="FFC000">
                  <a:lumMod val="40000"/>
                  <a:lumOff val="60000"/>
                </a:srgbClr>
              </a:solidFill>
              <a:ln w="3175">
                <a:solidFill>
                  <a:sysClr val="window" lastClr="FFFFFF">
                    <a:lumMod val="65000"/>
                  </a:sysClr>
                </a:solidFill>
              </a:ln>
              <a:effectLst/>
            </c:spPr>
            <c:extLst>
              <c:ext xmlns:c16="http://schemas.microsoft.com/office/drawing/2014/chart" uri="{C3380CC4-5D6E-409C-BE32-E72D297353CC}">
                <c16:uniqueId val="{00000007-DFA6-47B0-919C-FC03DE1D4B44}"/>
              </c:ext>
            </c:extLst>
          </c:dPt>
          <c:dPt>
            <c:idx val="4"/>
            <c:invertIfNegative val="0"/>
            <c:bubble3D val="0"/>
            <c:spPr>
              <a:solidFill>
                <a:srgbClr val="70AD47">
                  <a:lumMod val="75000"/>
                </a:srgbClr>
              </a:solidFill>
              <a:ln w="3175">
                <a:solidFill>
                  <a:sysClr val="window" lastClr="FFFFFF">
                    <a:lumMod val="65000"/>
                  </a:sysClr>
                </a:solidFill>
              </a:ln>
              <a:effectLst/>
            </c:spPr>
            <c:extLst>
              <c:ext xmlns:c16="http://schemas.microsoft.com/office/drawing/2014/chart" uri="{C3380CC4-5D6E-409C-BE32-E72D297353CC}">
                <c16:uniqueId val="{00000009-DFA6-47B0-919C-FC03DE1D4B44}"/>
              </c:ext>
            </c:extLst>
          </c:dPt>
          <c:dPt>
            <c:idx val="5"/>
            <c:invertIfNegative val="0"/>
            <c:bubble3D val="0"/>
            <c:spPr>
              <a:solidFill>
                <a:sysClr val="window" lastClr="FFFFFF">
                  <a:lumMod val="85000"/>
                </a:sysClr>
              </a:solidFill>
              <a:ln w="3175">
                <a:solidFill>
                  <a:sysClr val="window" lastClr="FFFFFF">
                    <a:lumMod val="65000"/>
                  </a:sysClr>
                </a:solidFill>
              </a:ln>
              <a:effectLst/>
            </c:spPr>
            <c:extLst>
              <c:ext xmlns:c16="http://schemas.microsoft.com/office/drawing/2014/chart" uri="{C3380CC4-5D6E-409C-BE32-E72D297353CC}">
                <c16:uniqueId val="{0000000B-DFA6-47B0-919C-FC03DE1D4B44}"/>
              </c:ext>
            </c:extLst>
          </c:dPt>
          <c:dPt>
            <c:idx val="6"/>
            <c:invertIfNegative val="0"/>
            <c:bubble3D val="0"/>
            <c:spPr>
              <a:solidFill>
                <a:srgbClr val="CC99FF"/>
              </a:solidFill>
              <a:ln w="3175">
                <a:solidFill>
                  <a:sysClr val="window" lastClr="FFFFFF">
                    <a:lumMod val="65000"/>
                  </a:sysClr>
                </a:solidFill>
              </a:ln>
              <a:effectLst/>
            </c:spPr>
            <c:extLst>
              <c:ext xmlns:c16="http://schemas.microsoft.com/office/drawing/2014/chart" uri="{C3380CC4-5D6E-409C-BE32-E72D297353CC}">
                <c16:uniqueId val="{0000000D-DFA6-47B0-919C-FC03DE1D4B44}"/>
              </c:ext>
            </c:extLst>
          </c:dPt>
          <c:dPt>
            <c:idx val="7"/>
            <c:invertIfNegative val="0"/>
            <c:bubble3D val="0"/>
            <c:spPr>
              <a:solidFill>
                <a:sysClr val="window" lastClr="FFFFFF"/>
              </a:solidFill>
              <a:ln w="3175">
                <a:solidFill>
                  <a:sysClr val="window" lastClr="FFFFFF">
                    <a:lumMod val="65000"/>
                  </a:sysClr>
                </a:solidFill>
              </a:ln>
              <a:effectLst/>
            </c:spPr>
            <c:extLst>
              <c:ext xmlns:c16="http://schemas.microsoft.com/office/drawing/2014/chart" uri="{C3380CC4-5D6E-409C-BE32-E72D297353CC}">
                <c16:uniqueId val="{0000000F-DFA6-47B0-919C-FC03DE1D4B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DEP_14!$AK$5:$AK$13</c:f>
              <c:strCache>
                <c:ptCount val="8"/>
                <c:pt idx="0">
                  <c:v>Espèce des milieux chauds et secs</c:v>
                </c:pt>
                <c:pt idx="1">
                  <c:v>Espèce des prairies mésophiles</c:v>
                </c:pt>
                <c:pt idx="2">
                  <c:v>Espèce des zones humides</c:v>
                </c:pt>
                <c:pt idx="3">
                  <c:v>Espèce des landes </c:v>
                </c:pt>
                <c:pt idx="4">
                  <c:v>Espèce des lisières et boisements</c:v>
                </c:pt>
                <c:pt idx="5">
                  <c:v>Espèce ubiquiste</c:v>
                </c:pt>
                <c:pt idx="6">
                  <c:v>Espèce migratrice</c:v>
                </c:pt>
                <c:pt idx="7">
                  <c:v>Non renseignée</c:v>
                </c:pt>
              </c:strCache>
            </c:strRef>
          </c:cat>
          <c:val>
            <c:numRef>
              <c:f>DEP_14!$AL$5:$AL$13</c:f>
              <c:numCache>
                <c:formatCode>General</c:formatCode>
                <c:ptCount val="8"/>
                <c:pt idx="0">
                  <c:v>29</c:v>
                </c:pt>
                <c:pt idx="1">
                  <c:v>13</c:v>
                </c:pt>
                <c:pt idx="2">
                  <c:v>8</c:v>
                </c:pt>
                <c:pt idx="3">
                  <c:v>2</c:v>
                </c:pt>
                <c:pt idx="4">
                  <c:v>17</c:v>
                </c:pt>
                <c:pt idx="5">
                  <c:v>11</c:v>
                </c:pt>
                <c:pt idx="6">
                  <c:v>7</c:v>
                </c:pt>
                <c:pt idx="7">
                  <c:v>1</c:v>
                </c:pt>
              </c:numCache>
            </c:numRef>
          </c:val>
          <c:extLst>
            <c:ext xmlns:c16="http://schemas.microsoft.com/office/drawing/2014/chart" uri="{C3380CC4-5D6E-409C-BE32-E72D297353CC}">
              <c16:uniqueId val="{00000010-DFA6-47B0-919C-FC03DE1D4B44}"/>
            </c:ext>
          </c:extLst>
        </c:ser>
        <c:dLbls>
          <c:showLegendKey val="0"/>
          <c:showVal val="0"/>
          <c:showCatName val="0"/>
          <c:showSerName val="0"/>
          <c:showPercent val="0"/>
          <c:showBubbleSize val="0"/>
        </c:dLbls>
        <c:gapWidth val="100"/>
        <c:axId val="329059967"/>
        <c:axId val="329045407"/>
      </c:barChart>
      <c:catAx>
        <c:axId val="329059967"/>
        <c:scaling>
          <c:orientation val="minMax"/>
        </c:scaling>
        <c:delete val="1"/>
        <c:axPos val="b"/>
        <c:numFmt formatCode="General" sourceLinked="1"/>
        <c:majorTickMark val="none"/>
        <c:minorTickMark val="none"/>
        <c:tickLblPos val="nextTo"/>
        <c:crossAx val="329045407"/>
        <c:crosses val="autoZero"/>
        <c:auto val="1"/>
        <c:lblAlgn val="ctr"/>
        <c:lblOffset val="100"/>
        <c:noMultiLvlLbl val="0"/>
      </c:catAx>
      <c:valAx>
        <c:axId val="329045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29059967"/>
        <c:crosses val="autoZero"/>
        <c:crossBetween val="between"/>
      </c:valAx>
      <c:spPr>
        <a:noFill/>
        <a:ln>
          <a:noFill/>
        </a:ln>
        <a:effectLst/>
      </c:spPr>
    </c:plotArea>
    <c:legend>
      <c:legendPos val="r"/>
      <c:layout>
        <c:manualLayout>
          <c:xMode val="edge"/>
          <c:yMode val="edge"/>
          <c:x val="0.65659208223971999"/>
          <c:y val="0.11768190434529015"/>
          <c:w val="0.32674125109361329"/>
          <c:h val="0.82986767279090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[Référentiel_faune_normand_maj_2024.xlsx]DEP_14!Tableau croisé dynamique5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baseline="0">
                <a:effectLst/>
              </a:rPr>
              <a:t>Répartition par communautés écologiques</a:t>
            </a:r>
            <a:endParaRPr lang="fr-FR" sz="1400">
              <a:effectLst/>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6">
              <a:lumMod val="40000"/>
              <a:lumOff val="60000"/>
            </a:schemeClr>
          </a:solidFill>
          <a:ln>
            <a:noFill/>
          </a:ln>
          <a:effectLst/>
        </c:spPr>
      </c:pivotFmt>
      <c:pivotFmt>
        <c:idx val="2"/>
        <c:spPr>
          <a:solidFill>
            <a:schemeClr val="accent3">
              <a:lumMod val="60000"/>
              <a:lumOff val="40000"/>
            </a:schemeClr>
          </a:solidFill>
          <a:ln>
            <a:noFill/>
          </a:ln>
          <a:effectLst/>
        </c:spPr>
      </c:pivotFmt>
      <c:pivotFmt>
        <c:idx val="3"/>
        <c:spPr>
          <a:solidFill>
            <a:schemeClr val="accent4">
              <a:lumMod val="20000"/>
              <a:lumOff val="80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6">
              <a:lumMod val="75000"/>
            </a:schemeClr>
          </a:solidFill>
          <a:ln>
            <a:noFill/>
          </a:ln>
          <a:effectLst/>
        </c:spPr>
      </c:pivotFmt>
      <c:pivotFmt>
        <c:idx val="7"/>
        <c:spPr>
          <a:solidFill>
            <a:srgbClr val="CBBFF7"/>
          </a:solidFill>
          <a:ln>
            <a:noFill/>
          </a:ln>
          <a:effectLst/>
        </c:spPr>
      </c:pivotFmt>
      <c:pivotFmt>
        <c:idx val="8"/>
        <c:spPr>
          <a:solidFill>
            <a:schemeClr val="bg1"/>
          </a:solidFill>
          <a:ln w="3175">
            <a:solidFill>
              <a:schemeClr val="bg1">
                <a:lumMod val="65000"/>
              </a:schemeClr>
            </a:solidFill>
          </a:ln>
          <a:effectLst/>
        </c:spPr>
      </c:pivotFmt>
      <c:pivotFmt>
        <c:idx val="9"/>
        <c:spPr>
          <a:solidFill>
            <a:schemeClr val="accent1"/>
          </a:solidFill>
          <a:ln>
            <a:noFill/>
          </a:ln>
          <a:effectLst/>
        </c:spPr>
        <c:marker>
          <c:symbol val="none"/>
        </c:marker>
      </c:pivotFmt>
      <c:pivotFmt>
        <c:idx val="10"/>
        <c:spPr>
          <a:solidFill>
            <a:schemeClr val="accent6">
              <a:lumMod val="40000"/>
              <a:lumOff val="60000"/>
            </a:schemeClr>
          </a:solidFill>
          <a:ln>
            <a:noFill/>
          </a:ln>
          <a:effectLst/>
        </c:spPr>
      </c:pivotFmt>
      <c:pivotFmt>
        <c:idx val="11"/>
        <c:spPr>
          <a:solidFill>
            <a:schemeClr val="accent3">
              <a:lumMod val="60000"/>
              <a:lumOff val="40000"/>
            </a:schemeClr>
          </a:solidFill>
          <a:ln>
            <a:noFill/>
          </a:ln>
          <a:effectLst/>
        </c:spPr>
      </c:pivotFmt>
      <c:pivotFmt>
        <c:idx val="12"/>
        <c:spPr>
          <a:solidFill>
            <a:schemeClr val="accent4">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6">
              <a:lumMod val="75000"/>
            </a:schemeClr>
          </a:solidFill>
          <a:ln>
            <a:noFill/>
          </a:ln>
          <a:effectLst/>
        </c:spPr>
      </c:pivotFmt>
      <c:pivotFmt>
        <c:idx val="15"/>
        <c:spPr>
          <a:solidFill>
            <a:srgbClr val="CBBFF7"/>
          </a:solidFill>
          <a:ln>
            <a:noFill/>
          </a:ln>
          <a:effectLst/>
        </c:spPr>
      </c:pivotFmt>
      <c:pivotFmt>
        <c:idx val="16"/>
        <c:spPr>
          <a:solidFill>
            <a:schemeClr val="bg1"/>
          </a:solidFill>
          <a:ln w="3175">
            <a:solidFill>
              <a:schemeClr val="bg1">
                <a:lumMod val="65000"/>
              </a:schemeClr>
            </a:solidFill>
          </a:ln>
          <a:effectLst/>
        </c:spPr>
      </c:pivotFmt>
      <c:pivotFmt>
        <c:idx val="17"/>
        <c:spPr>
          <a:solidFill>
            <a:schemeClr val="accent4">
              <a:lumMod val="20000"/>
              <a:lumOff val="80000"/>
            </a:schemeClr>
          </a:solidFill>
          <a:ln>
            <a:noFill/>
          </a:ln>
          <a:effectLst/>
        </c:spPr>
      </c:pivotFmt>
      <c:pivotFmt>
        <c:idx val="18"/>
        <c:spPr>
          <a:solidFill>
            <a:schemeClr val="accent1"/>
          </a:solidFill>
          <a:ln>
            <a:noFill/>
          </a:ln>
          <a:effectLst/>
        </c:spPr>
        <c:marker>
          <c:symbol val="none"/>
        </c:marker>
      </c:pivotFmt>
      <c:pivotFmt>
        <c:idx val="19"/>
        <c:spPr>
          <a:solidFill>
            <a:schemeClr val="accent6">
              <a:lumMod val="40000"/>
              <a:lumOff val="60000"/>
            </a:schemeClr>
          </a:solidFill>
          <a:ln>
            <a:noFill/>
          </a:ln>
          <a:effectLst/>
        </c:spPr>
      </c:pivotFmt>
      <c:pivotFmt>
        <c:idx val="20"/>
        <c:spPr>
          <a:solidFill>
            <a:schemeClr val="accent3">
              <a:lumMod val="60000"/>
              <a:lumOff val="40000"/>
            </a:schemeClr>
          </a:solidFill>
          <a:ln>
            <a:noFill/>
          </a:ln>
          <a:effectLst/>
        </c:spPr>
      </c:pivotFmt>
      <c:pivotFmt>
        <c:idx val="21"/>
        <c:spPr>
          <a:solidFill>
            <a:schemeClr val="accent4">
              <a:lumMod val="60000"/>
              <a:lumOff val="40000"/>
            </a:schemeClr>
          </a:solidFill>
          <a:ln>
            <a:noFill/>
          </a:ln>
          <a:effectLst/>
        </c:spPr>
      </c:pivotFmt>
      <c:pivotFmt>
        <c:idx val="22"/>
        <c:spPr>
          <a:solidFill>
            <a:schemeClr val="accent5">
              <a:lumMod val="60000"/>
              <a:lumOff val="40000"/>
            </a:schemeClr>
          </a:solidFill>
          <a:ln>
            <a:noFill/>
          </a:ln>
          <a:effectLst/>
        </c:spPr>
      </c:pivotFmt>
      <c:pivotFmt>
        <c:idx val="23"/>
        <c:spPr>
          <a:solidFill>
            <a:schemeClr val="accent4">
              <a:lumMod val="20000"/>
              <a:lumOff val="80000"/>
            </a:schemeClr>
          </a:solidFill>
          <a:ln>
            <a:noFill/>
          </a:ln>
          <a:effectLst/>
        </c:spPr>
      </c:pivotFmt>
      <c:pivotFmt>
        <c:idx val="24"/>
        <c:spPr>
          <a:solidFill>
            <a:schemeClr val="accent6">
              <a:lumMod val="75000"/>
            </a:schemeClr>
          </a:solidFill>
          <a:ln>
            <a:noFill/>
          </a:ln>
          <a:effectLst/>
        </c:spPr>
      </c:pivotFmt>
      <c:pivotFmt>
        <c:idx val="25"/>
        <c:spPr>
          <a:solidFill>
            <a:srgbClr val="CBBFF7"/>
          </a:solidFill>
          <a:ln>
            <a:noFill/>
          </a:ln>
          <a:effectLst/>
        </c:spPr>
      </c:pivotFmt>
      <c:pivotFmt>
        <c:idx val="26"/>
        <c:spPr>
          <a:solidFill>
            <a:schemeClr val="bg1"/>
          </a:solidFill>
          <a:ln w="3175">
            <a:solidFill>
              <a:schemeClr val="bg1">
                <a:lumMod val="65000"/>
              </a:schemeClr>
            </a:solidFill>
          </a:ln>
          <a:effectLst/>
        </c:spPr>
      </c:pivotFmt>
      <c:pivotFmt>
        <c:idx val="27"/>
        <c:spPr>
          <a:solidFill>
            <a:schemeClr val="accent1"/>
          </a:solidFill>
          <a:ln>
            <a:noFill/>
          </a:ln>
          <a:effectLst/>
        </c:spPr>
        <c:marker>
          <c:symbol val="none"/>
        </c:marker>
      </c:pivotFmt>
      <c:pivotFmt>
        <c:idx val="28"/>
        <c:spPr>
          <a:solidFill>
            <a:schemeClr val="accent6">
              <a:lumMod val="40000"/>
              <a:lumOff val="60000"/>
            </a:schemeClr>
          </a:solidFill>
          <a:ln>
            <a:noFill/>
          </a:ln>
          <a:effectLst/>
        </c:spPr>
      </c:pivotFmt>
      <c:pivotFmt>
        <c:idx val="29"/>
        <c:spPr>
          <a:solidFill>
            <a:schemeClr val="accent3">
              <a:lumMod val="60000"/>
              <a:lumOff val="40000"/>
            </a:schemeClr>
          </a:solidFill>
          <a:ln>
            <a:noFill/>
          </a:ln>
          <a:effectLst/>
        </c:spPr>
      </c:pivotFmt>
      <c:pivotFmt>
        <c:idx val="30"/>
        <c:spPr>
          <a:solidFill>
            <a:schemeClr val="accent4">
              <a:lumMod val="20000"/>
              <a:lumOff val="80000"/>
            </a:schemeClr>
          </a:solidFill>
          <a:ln>
            <a:noFill/>
          </a:ln>
          <a:effectLst/>
        </c:spPr>
      </c:pivotFmt>
      <c:pivotFmt>
        <c:idx val="31"/>
        <c:spPr>
          <a:solidFill>
            <a:schemeClr val="accent4">
              <a:lumMod val="60000"/>
              <a:lumOff val="40000"/>
            </a:schemeClr>
          </a:solidFill>
          <a:ln>
            <a:noFill/>
          </a:ln>
          <a:effectLst/>
        </c:spPr>
      </c:pivotFmt>
      <c:pivotFmt>
        <c:idx val="32"/>
        <c:spPr>
          <a:solidFill>
            <a:schemeClr val="accent5">
              <a:lumMod val="60000"/>
              <a:lumOff val="40000"/>
            </a:schemeClr>
          </a:solidFill>
          <a:ln>
            <a:noFill/>
          </a:ln>
          <a:effectLst/>
        </c:spPr>
      </c:pivotFmt>
      <c:pivotFmt>
        <c:idx val="33"/>
        <c:spPr>
          <a:solidFill>
            <a:schemeClr val="accent6">
              <a:lumMod val="75000"/>
            </a:schemeClr>
          </a:solidFill>
          <a:ln>
            <a:noFill/>
          </a:ln>
          <a:effectLst/>
        </c:spPr>
      </c:pivotFmt>
      <c:pivotFmt>
        <c:idx val="34"/>
        <c:spPr>
          <a:solidFill>
            <a:srgbClr val="CBBFF7"/>
          </a:solidFill>
          <a:ln>
            <a:noFill/>
          </a:ln>
          <a:effectLst/>
        </c:spPr>
      </c:pivotFmt>
      <c:pivotFmt>
        <c:idx val="35"/>
        <c:spPr>
          <a:solidFill>
            <a:schemeClr val="bg1"/>
          </a:solidFill>
          <a:ln w="3175">
            <a:solidFill>
              <a:schemeClr val="bg1">
                <a:lumMod val="65000"/>
              </a:schemeClr>
            </a:solidFill>
          </a:ln>
          <a:effectLst/>
        </c:spPr>
      </c:pivotFmt>
      <c:pivotFmt>
        <c:idx val="36"/>
        <c:spPr>
          <a:solidFill>
            <a:schemeClr val="accent6"/>
          </a:solidFill>
          <a:ln>
            <a:noFill/>
          </a:ln>
          <a:effectLst/>
        </c:spPr>
      </c:pivotFmt>
      <c:pivotFmt>
        <c:idx val="37"/>
        <c:spPr>
          <a:solidFill>
            <a:srgbClr val="CC99FF"/>
          </a:solidFill>
          <a:ln>
            <a:noFill/>
          </a:ln>
          <a:effectLst/>
        </c:spPr>
      </c:pivotFmt>
      <c:pivotFmt>
        <c:idx val="38"/>
        <c:spPr>
          <a:solidFill>
            <a:schemeClr val="bg1"/>
          </a:solidFill>
          <a:ln>
            <a:solidFill>
              <a:schemeClr val="bg1">
                <a:lumMod val="65000"/>
              </a:schemeClr>
            </a:solidFill>
          </a:ln>
          <a:effectLst/>
        </c:spPr>
      </c:pivotFmt>
      <c:pivotFmt>
        <c:idx val="39"/>
        <c:spPr>
          <a:solidFill>
            <a:schemeClr val="accent4">
              <a:lumMod val="20000"/>
              <a:lumOff val="80000"/>
            </a:schemeClr>
          </a:solidFill>
          <a:ln>
            <a:noFill/>
          </a:ln>
          <a:effectLst/>
        </c:spPr>
      </c:pivotFmt>
      <c:pivotFmt>
        <c:idx val="40"/>
        <c:spPr>
          <a:solidFill>
            <a:schemeClr val="accent1"/>
          </a:solidFill>
          <a:ln>
            <a:noFill/>
          </a:ln>
          <a:effectLst/>
        </c:spPr>
        <c:marker>
          <c:symbol val="none"/>
        </c:marker>
      </c:pivotFmt>
      <c:pivotFmt>
        <c:idx val="41"/>
        <c:spPr>
          <a:solidFill>
            <a:schemeClr val="accent6">
              <a:lumMod val="40000"/>
              <a:lumOff val="60000"/>
            </a:schemeClr>
          </a:solidFill>
          <a:ln>
            <a:noFill/>
          </a:ln>
          <a:effectLst/>
        </c:spPr>
      </c:pivotFmt>
      <c:pivotFmt>
        <c:idx val="42"/>
        <c:spPr>
          <a:solidFill>
            <a:schemeClr val="accent3">
              <a:lumMod val="60000"/>
              <a:lumOff val="40000"/>
            </a:schemeClr>
          </a:solidFill>
          <a:ln>
            <a:noFill/>
          </a:ln>
          <a:effectLst/>
        </c:spPr>
      </c:pivotFmt>
      <c:pivotFmt>
        <c:idx val="43"/>
        <c:spPr>
          <a:solidFill>
            <a:schemeClr val="accent4">
              <a:lumMod val="60000"/>
              <a:lumOff val="40000"/>
            </a:schemeClr>
          </a:solidFill>
          <a:ln>
            <a:noFill/>
          </a:ln>
          <a:effectLst/>
        </c:spPr>
      </c:pivotFmt>
      <c:pivotFmt>
        <c:idx val="44"/>
        <c:spPr>
          <a:solidFill>
            <a:schemeClr val="accent5">
              <a:lumMod val="60000"/>
              <a:lumOff val="40000"/>
            </a:schemeClr>
          </a:solidFill>
          <a:ln>
            <a:noFill/>
          </a:ln>
          <a:effectLst/>
        </c:spPr>
      </c:pivotFmt>
      <c:pivotFmt>
        <c:idx val="45"/>
        <c:spPr>
          <a:solidFill>
            <a:schemeClr val="accent6"/>
          </a:solidFill>
          <a:ln>
            <a:noFill/>
          </a:ln>
          <a:effectLst/>
        </c:spPr>
      </c:pivotFmt>
      <c:pivotFmt>
        <c:idx val="46"/>
        <c:spPr>
          <a:solidFill>
            <a:srgbClr val="CC99FF"/>
          </a:solidFill>
          <a:ln>
            <a:noFill/>
          </a:ln>
          <a:effectLst/>
        </c:spPr>
      </c:pivotFmt>
      <c:pivotFmt>
        <c:idx val="47"/>
        <c:spPr>
          <a:solidFill>
            <a:schemeClr val="bg1"/>
          </a:solidFill>
          <a:ln>
            <a:solidFill>
              <a:schemeClr val="bg1">
                <a:lumMod val="65000"/>
              </a:schemeClr>
            </a:solidFill>
          </a:ln>
          <a:effectLst/>
        </c:spPr>
      </c:pivotFmt>
      <c:pivotFmt>
        <c:idx val="48"/>
        <c:spPr>
          <a:solidFill>
            <a:schemeClr val="accent4">
              <a:lumMod val="20000"/>
              <a:lumOff val="80000"/>
            </a:schemeClr>
          </a:solidFill>
          <a:ln>
            <a:noFill/>
          </a:ln>
          <a:effectLst/>
        </c:spPr>
      </c:pivotFmt>
      <c:pivotFmt>
        <c:idx val="49"/>
        <c:spPr>
          <a:solidFill>
            <a:schemeClr val="accent1"/>
          </a:solidFill>
          <a:ln>
            <a:noFill/>
          </a:ln>
          <a:effectLst/>
        </c:spPr>
        <c:marker>
          <c:symbol val="none"/>
        </c:marker>
      </c:pivotFmt>
      <c:pivotFmt>
        <c:idx val="50"/>
        <c:spPr>
          <a:solidFill>
            <a:schemeClr val="accent6">
              <a:lumMod val="40000"/>
              <a:lumOff val="60000"/>
            </a:schemeClr>
          </a:solidFill>
          <a:ln>
            <a:noFill/>
          </a:ln>
          <a:effectLst/>
        </c:spPr>
      </c:pivotFmt>
      <c:pivotFmt>
        <c:idx val="51"/>
        <c:spPr>
          <a:solidFill>
            <a:schemeClr val="accent3">
              <a:lumMod val="60000"/>
              <a:lumOff val="40000"/>
            </a:schemeClr>
          </a:solidFill>
          <a:ln>
            <a:noFill/>
          </a:ln>
          <a:effectLst/>
        </c:spPr>
      </c:pivotFmt>
      <c:pivotFmt>
        <c:idx val="52"/>
        <c:spPr>
          <a:solidFill>
            <a:schemeClr val="accent4">
              <a:lumMod val="60000"/>
              <a:lumOff val="40000"/>
            </a:schemeClr>
          </a:solidFill>
          <a:ln>
            <a:noFill/>
          </a:ln>
          <a:effectLst/>
        </c:spPr>
      </c:pivotFmt>
      <c:pivotFmt>
        <c:idx val="53"/>
        <c:spPr>
          <a:solidFill>
            <a:schemeClr val="accent5">
              <a:lumMod val="60000"/>
              <a:lumOff val="40000"/>
            </a:schemeClr>
          </a:solidFill>
          <a:ln>
            <a:noFill/>
          </a:ln>
          <a:effectLst/>
        </c:spPr>
      </c:pivotFmt>
      <c:pivotFmt>
        <c:idx val="54"/>
        <c:spPr>
          <a:solidFill>
            <a:schemeClr val="accent6"/>
          </a:solidFill>
          <a:ln>
            <a:noFill/>
          </a:ln>
          <a:effectLst/>
        </c:spPr>
      </c:pivotFmt>
      <c:pivotFmt>
        <c:idx val="55"/>
        <c:spPr>
          <a:solidFill>
            <a:srgbClr val="CC99FF"/>
          </a:solidFill>
          <a:ln>
            <a:noFill/>
          </a:ln>
          <a:effectLst/>
        </c:spPr>
      </c:pivotFmt>
      <c:pivotFmt>
        <c:idx val="56"/>
        <c:spPr>
          <a:solidFill>
            <a:schemeClr val="bg1"/>
          </a:solidFill>
          <a:ln>
            <a:solidFill>
              <a:schemeClr val="bg1">
                <a:lumMod val="65000"/>
              </a:schemeClr>
            </a:solidFill>
          </a:ln>
          <a:effectLst/>
        </c:spPr>
      </c:pivotFmt>
      <c:pivotFmt>
        <c:idx val="57"/>
        <c:spPr>
          <a:solidFill>
            <a:schemeClr val="accent4">
              <a:lumMod val="20000"/>
              <a:lumOff val="80000"/>
            </a:schemeClr>
          </a:solidFill>
          <a:ln>
            <a:noFill/>
          </a:ln>
          <a:effectLst/>
        </c:spPr>
      </c:pivotFmt>
      <c:pivotFmt>
        <c:idx val="58"/>
        <c:spPr>
          <a:solidFill>
            <a:schemeClr val="accent1"/>
          </a:solidFill>
          <a:ln>
            <a:noFill/>
          </a:ln>
          <a:effectLst/>
        </c:spPr>
        <c:marker>
          <c:symbol val="none"/>
        </c:marker>
      </c:pivotFmt>
      <c:pivotFmt>
        <c:idx val="59"/>
        <c:spPr>
          <a:solidFill>
            <a:schemeClr val="accent6">
              <a:lumMod val="40000"/>
              <a:lumOff val="60000"/>
            </a:schemeClr>
          </a:solidFill>
          <a:ln>
            <a:noFill/>
          </a:ln>
          <a:effectLst/>
        </c:spPr>
      </c:pivotFmt>
      <c:pivotFmt>
        <c:idx val="60"/>
        <c:spPr>
          <a:solidFill>
            <a:schemeClr val="accent3">
              <a:lumMod val="60000"/>
              <a:lumOff val="40000"/>
            </a:schemeClr>
          </a:solidFill>
          <a:ln>
            <a:noFill/>
          </a:ln>
          <a:effectLst/>
        </c:spPr>
      </c:pivotFmt>
      <c:pivotFmt>
        <c:idx val="61"/>
        <c:spPr>
          <a:solidFill>
            <a:schemeClr val="accent4">
              <a:lumMod val="60000"/>
              <a:lumOff val="40000"/>
            </a:schemeClr>
          </a:solidFill>
          <a:ln>
            <a:noFill/>
          </a:ln>
          <a:effectLst/>
        </c:spPr>
      </c:pivotFmt>
      <c:pivotFmt>
        <c:idx val="62"/>
        <c:spPr>
          <a:solidFill>
            <a:schemeClr val="accent5">
              <a:lumMod val="60000"/>
              <a:lumOff val="40000"/>
            </a:schemeClr>
          </a:solidFill>
          <a:ln>
            <a:noFill/>
          </a:ln>
          <a:effectLst/>
        </c:spPr>
      </c:pivotFmt>
      <c:pivotFmt>
        <c:idx val="63"/>
        <c:spPr>
          <a:solidFill>
            <a:schemeClr val="accent6"/>
          </a:solidFill>
          <a:ln>
            <a:noFill/>
          </a:ln>
          <a:effectLst/>
        </c:spPr>
      </c:pivotFmt>
      <c:pivotFmt>
        <c:idx val="64"/>
        <c:spPr>
          <a:solidFill>
            <a:srgbClr val="CC99FF"/>
          </a:solidFill>
          <a:ln>
            <a:noFill/>
          </a:ln>
          <a:effectLst/>
        </c:spPr>
      </c:pivotFmt>
      <c:pivotFmt>
        <c:idx val="65"/>
        <c:spPr>
          <a:solidFill>
            <a:schemeClr val="bg1"/>
          </a:solidFill>
          <a:ln>
            <a:solidFill>
              <a:schemeClr val="bg1">
                <a:lumMod val="65000"/>
              </a:schemeClr>
            </a:solidFill>
          </a:ln>
          <a:effectLst/>
        </c:spPr>
      </c:pivotFmt>
      <c:pivotFmt>
        <c:idx val="66"/>
        <c:spPr>
          <a:solidFill>
            <a:schemeClr val="accent4">
              <a:lumMod val="20000"/>
              <a:lumOff val="80000"/>
            </a:schemeClr>
          </a:solidFill>
          <a:ln>
            <a:noFill/>
          </a:ln>
          <a:effectLst/>
        </c:spPr>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rgbClr val="70AD47">
              <a:lumMod val="40000"/>
              <a:lumOff val="60000"/>
            </a:srgbClr>
          </a:solidFill>
          <a:ln>
            <a:noFill/>
          </a:ln>
          <a:effectLst/>
        </c:spPr>
      </c:pivotFmt>
      <c:pivotFmt>
        <c:idx val="69"/>
        <c:spPr>
          <a:solidFill>
            <a:srgbClr val="5B9BD5"/>
          </a:solidFill>
          <a:ln>
            <a:noFill/>
          </a:ln>
          <a:effectLst/>
        </c:spPr>
      </c:pivotFmt>
      <c:pivotFmt>
        <c:idx val="70"/>
        <c:spPr>
          <a:solidFill>
            <a:srgbClr val="CC99FF"/>
          </a:solidFill>
          <a:ln>
            <a:noFill/>
          </a:ln>
          <a:effectLst/>
        </c:spPr>
      </c:pivotFmt>
      <c:pivotFmt>
        <c:idx val="71"/>
        <c:spPr>
          <a:solidFill>
            <a:srgbClr val="FFC000">
              <a:lumMod val="40000"/>
              <a:lumOff val="60000"/>
            </a:srgbClr>
          </a:solidFill>
          <a:ln>
            <a:noFill/>
          </a:ln>
          <a:effectLst/>
        </c:spPr>
      </c:pivotFmt>
      <c:pivotFmt>
        <c:idx val="72"/>
        <c:spPr>
          <a:solidFill>
            <a:sysClr val="window" lastClr="FFFFFF">
              <a:lumMod val="85000"/>
            </a:sysClr>
          </a:solidFill>
          <a:ln>
            <a:noFill/>
          </a:ln>
          <a:effectLst/>
        </c:spPr>
      </c:pivotFmt>
      <c:pivotFmt>
        <c:idx val="73"/>
        <c:spPr>
          <a:solidFill>
            <a:sysClr val="window" lastClr="FFFFFF"/>
          </a:solidFill>
          <a:ln>
            <a:noFill/>
          </a:ln>
          <a:effectLst/>
        </c:spPr>
      </c:pivotFmt>
      <c:pivotFmt>
        <c:idx val="74"/>
        <c:spPr>
          <a:solidFill>
            <a:srgbClr val="70AD47">
              <a:lumMod val="75000"/>
            </a:srgbClr>
          </a:solidFill>
          <a:ln>
            <a:solidFill>
              <a:schemeClr val="bg1">
                <a:lumMod val="65000"/>
              </a:schemeClr>
            </a:solidFill>
          </a:ln>
          <a:effectLst/>
        </c:spPr>
      </c:pivotFmt>
      <c:pivotFmt>
        <c:idx val="75"/>
        <c:spPr>
          <a:solidFill>
            <a:srgbClr val="FF9900"/>
          </a:solidFill>
          <a:ln>
            <a:noFill/>
          </a:ln>
          <a:effectLst/>
        </c:spPr>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rgbClr val="FF9900"/>
          </a:solidFill>
          <a:ln>
            <a:noFill/>
          </a:ln>
          <a:effectLst/>
        </c:spPr>
      </c:pivotFmt>
      <c:pivotFmt>
        <c:idx val="78"/>
        <c:spPr>
          <a:solidFill>
            <a:srgbClr val="70AD47">
              <a:lumMod val="40000"/>
              <a:lumOff val="60000"/>
            </a:srgbClr>
          </a:solidFill>
          <a:ln>
            <a:noFill/>
          </a:ln>
          <a:effectLst/>
        </c:spPr>
      </c:pivotFmt>
      <c:pivotFmt>
        <c:idx val="79"/>
        <c:spPr>
          <a:solidFill>
            <a:srgbClr val="5B9BD5"/>
          </a:solidFill>
          <a:ln>
            <a:noFill/>
          </a:ln>
          <a:effectLst/>
        </c:spPr>
      </c:pivotFmt>
      <c:pivotFmt>
        <c:idx val="80"/>
        <c:spPr>
          <a:solidFill>
            <a:srgbClr val="FFC000">
              <a:lumMod val="40000"/>
              <a:lumOff val="60000"/>
            </a:srgbClr>
          </a:solidFill>
          <a:ln>
            <a:noFill/>
          </a:ln>
          <a:effectLst/>
        </c:spPr>
      </c:pivotFmt>
      <c:pivotFmt>
        <c:idx val="81"/>
        <c:spPr>
          <a:solidFill>
            <a:srgbClr val="70AD47">
              <a:lumMod val="75000"/>
            </a:srgbClr>
          </a:solidFill>
          <a:ln>
            <a:solidFill>
              <a:schemeClr val="bg1">
                <a:lumMod val="65000"/>
              </a:schemeClr>
            </a:solidFill>
          </a:ln>
          <a:effectLst/>
        </c:spPr>
      </c:pivotFmt>
      <c:pivotFmt>
        <c:idx val="82"/>
        <c:spPr>
          <a:solidFill>
            <a:sysClr val="window" lastClr="FFFFFF">
              <a:lumMod val="85000"/>
            </a:sysClr>
          </a:solidFill>
          <a:ln>
            <a:noFill/>
          </a:ln>
          <a:effectLst/>
        </c:spPr>
      </c:pivotFmt>
      <c:pivotFmt>
        <c:idx val="83"/>
        <c:spPr>
          <a:solidFill>
            <a:srgbClr val="CC99FF"/>
          </a:solidFill>
          <a:ln>
            <a:noFill/>
          </a:ln>
          <a:effectLst/>
        </c:spPr>
      </c:pivotFmt>
      <c:pivotFmt>
        <c:idx val="84"/>
        <c:spPr>
          <a:solidFill>
            <a:sysClr val="window" lastClr="FFFFFF"/>
          </a:solidFill>
          <a:ln>
            <a:noFill/>
          </a:ln>
          <a:effectLst/>
        </c:spPr>
      </c:pivotFmt>
      <c:pivotFmt>
        <c:idx val="85"/>
        <c:spPr>
          <a:solidFill>
            <a:schemeClr val="accent1"/>
          </a:solidFill>
          <a:ln w="3175">
            <a:solidFill>
              <a:sysClr val="window" lastClr="FFFFFF">
                <a:lumMod val="6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86"/>
        <c:spPr>
          <a:solidFill>
            <a:srgbClr val="FF9900"/>
          </a:solidFill>
          <a:ln w="3175">
            <a:solidFill>
              <a:sysClr val="window" lastClr="FFFFFF">
                <a:lumMod val="65000"/>
              </a:sysClr>
            </a:solidFill>
          </a:ln>
          <a:effectLst/>
        </c:spPr>
      </c:pivotFmt>
      <c:pivotFmt>
        <c:idx val="87"/>
        <c:spPr>
          <a:solidFill>
            <a:srgbClr val="70AD47">
              <a:lumMod val="40000"/>
              <a:lumOff val="60000"/>
            </a:srgbClr>
          </a:solidFill>
          <a:ln w="3175">
            <a:solidFill>
              <a:sysClr val="window" lastClr="FFFFFF">
                <a:lumMod val="65000"/>
              </a:sysClr>
            </a:solidFill>
          </a:ln>
          <a:effectLst/>
        </c:spPr>
      </c:pivotFmt>
      <c:pivotFmt>
        <c:idx val="88"/>
        <c:spPr>
          <a:solidFill>
            <a:srgbClr val="5B9BD5"/>
          </a:solidFill>
          <a:ln w="3175">
            <a:solidFill>
              <a:sysClr val="window" lastClr="FFFFFF">
                <a:lumMod val="65000"/>
              </a:sysClr>
            </a:solidFill>
          </a:ln>
          <a:effectLst/>
        </c:spPr>
      </c:pivotFmt>
      <c:pivotFmt>
        <c:idx val="89"/>
        <c:spPr>
          <a:solidFill>
            <a:srgbClr val="FFC000">
              <a:lumMod val="40000"/>
              <a:lumOff val="60000"/>
            </a:srgbClr>
          </a:solidFill>
          <a:ln w="3175">
            <a:solidFill>
              <a:sysClr val="window" lastClr="FFFFFF">
                <a:lumMod val="65000"/>
              </a:sysClr>
            </a:solidFill>
          </a:ln>
          <a:effectLst/>
        </c:spPr>
      </c:pivotFmt>
      <c:pivotFmt>
        <c:idx val="90"/>
        <c:spPr>
          <a:solidFill>
            <a:srgbClr val="70AD47">
              <a:lumMod val="75000"/>
            </a:srgbClr>
          </a:solidFill>
          <a:ln w="3175">
            <a:solidFill>
              <a:sysClr val="window" lastClr="FFFFFF">
                <a:lumMod val="65000"/>
              </a:sysClr>
            </a:solidFill>
          </a:ln>
          <a:effectLst/>
        </c:spPr>
      </c:pivotFmt>
      <c:pivotFmt>
        <c:idx val="91"/>
        <c:spPr>
          <a:solidFill>
            <a:sysClr val="window" lastClr="FFFFFF">
              <a:lumMod val="85000"/>
            </a:sysClr>
          </a:solidFill>
          <a:ln w="3175">
            <a:solidFill>
              <a:sysClr val="window" lastClr="FFFFFF">
                <a:lumMod val="65000"/>
              </a:sysClr>
            </a:solidFill>
          </a:ln>
          <a:effectLst/>
        </c:spPr>
      </c:pivotFmt>
      <c:pivotFmt>
        <c:idx val="92"/>
        <c:spPr>
          <a:solidFill>
            <a:srgbClr val="CC99FF"/>
          </a:solidFill>
          <a:ln w="3175">
            <a:solidFill>
              <a:sysClr val="window" lastClr="FFFFFF">
                <a:lumMod val="65000"/>
              </a:sysClr>
            </a:solidFill>
          </a:ln>
          <a:effectLst/>
        </c:spPr>
      </c:pivotFmt>
      <c:pivotFmt>
        <c:idx val="93"/>
        <c:spPr>
          <a:solidFill>
            <a:sysClr val="window" lastClr="FFFFFF"/>
          </a:solidFill>
          <a:ln w="3175">
            <a:solidFill>
              <a:sysClr val="window" lastClr="FFFFFF">
                <a:lumMod val="65000"/>
              </a:sysClr>
            </a:solidFill>
          </a:ln>
          <a:effectLst/>
        </c:spPr>
      </c:pivotFmt>
    </c:pivotFmts>
    <c:plotArea>
      <c:layout/>
      <c:pieChart>
        <c:varyColors val="1"/>
        <c:ser>
          <c:idx val="0"/>
          <c:order val="0"/>
          <c:tx>
            <c:strRef>
              <c:f>DEP_14!$AL$4</c:f>
              <c:strCache>
                <c:ptCount val="1"/>
                <c:pt idx="0">
                  <c:v>Total</c:v>
                </c:pt>
              </c:strCache>
            </c:strRef>
          </c:tx>
          <c:spPr>
            <a:ln w="3175">
              <a:solidFill>
                <a:sysClr val="window" lastClr="FFFFFF">
                  <a:lumMod val="65000"/>
                </a:sysClr>
              </a:solidFill>
            </a:ln>
          </c:spPr>
          <c:dPt>
            <c:idx val="0"/>
            <c:bubble3D val="0"/>
            <c:spPr>
              <a:solidFill>
                <a:srgbClr val="FF9900"/>
              </a:solidFill>
              <a:ln w="3175">
                <a:solidFill>
                  <a:sysClr val="window" lastClr="FFFFFF">
                    <a:lumMod val="65000"/>
                  </a:sysClr>
                </a:solidFill>
              </a:ln>
              <a:effectLst/>
            </c:spPr>
            <c:extLst>
              <c:ext xmlns:c16="http://schemas.microsoft.com/office/drawing/2014/chart" uri="{C3380CC4-5D6E-409C-BE32-E72D297353CC}">
                <c16:uniqueId val="{00000001-C4D9-4205-96ED-B63288DF5624}"/>
              </c:ext>
            </c:extLst>
          </c:dPt>
          <c:dPt>
            <c:idx val="1"/>
            <c:bubble3D val="0"/>
            <c:spPr>
              <a:solidFill>
                <a:srgbClr val="70AD47">
                  <a:lumMod val="40000"/>
                  <a:lumOff val="60000"/>
                </a:srgbClr>
              </a:solidFill>
              <a:ln w="3175">
                <a:solidFill>
                  <a:sysClr val="window" lastClr="FFFFFF">
                    <a:lumMod val="65000"/>
                  </a:sysClr>
                </a:solidFill>
              </a:ln>
              <a:effectLst/>
            </c:spPr>
            <c:extLst>
              <c:ext xmlns:c16="http://schemas.microsoft.com/office/drawing/2014/chart" uri="{C3380CC4-5D6E-409C-BE32-E72D297353CC}">
                <c16:uniqueId val="{00000003-C4D9-4205-96ED-B63288DF5624}"/>
              </c:ext>
            </c:extLst>
          </c:dPt>
          <c:dPt>
            <c:idx val="2"/>
            <c:bubble3D val="0"/>
            <c:spPr>
              <a:solidFill>
                <a:srgbClr val="5B9BD5"/>
              </a:solidFill>
              <a:ln w="3175">
                <a:solidFill>
                  <a:sysClr val="window" lastClr="FFFFFF">
                    <a:lumMod val="65000"/>
                  </a:sysClr>
                </a:solidFill>
              </a:ln>
              <a:effectLst/>
            </c:spPr>
            <c:extLst>
              <c:ext xmlns:c16="http://schemas.microsoft.com/office/drawing/2014/chart" uri="{C3380CC4-5D6E-409C-BE32-E72D297353CC}">
                <c16:uniqueId val="{00000005-C4D9-4205-96ED-B63288DF5624}"/>
              </c:ext>
            </c:extLst>
          </c:dPt>
          <c:dPt>
            <c:idx val="3"/>
            <c:bubble3D val="0"/>
            <c:spPr>
              <a:solidFill>
                <a:srgbClr val="FFC000">
                  <a:lumMod val="40000"/>
                  <a:lumOff val="60000"/>
                </a:srgbClr>
              </a:solidFill>
              <a:ln w="3175">
                <a:solidFill>
                  <a:sysClr val="window" lastClr="FFFFFF">
                    <a:lumMod val="65000"/>
                  </a:sysClr>
                </a:solidFill>
              </a:ln>
              <a:effectLst/>
            </c:spPr>
            <c:extLst>
              <c:ext xmlns:c16="http://schemas.microsoft.com/office/drawing/2014/chart" uri="{C3380CC4-5D6E-409C-BE32-E72D297353CC}">
                <c16:uniqueId val="{00000007-C4D9-4205-96ED-B63288DF5624}"/>
              </c:ext>
            </c:extLst>
          </c:dPt>
          <c:dPt>
            <c:idx val="4"/>
            <c:bubble3D val="0"/>
            <c:spPr>
              <a:solidFill>
                <a:srgbClr val="70AD47">
                  <a:lumMod val="75000"/>
                </a:srgbClr>
              </a:solidFill>
              <a:ln w="3175">
                <a:solidFill>
                  <a:sysClr val="window" lastClr="FFFFFF">
                    <a:lumMod val="65000"/>
                  </a:sysClr>
                </a:solidFill>
              </a:ln>
              <a:effectLst/>
            </c:spPr>
            <c:extLst>
              <c:ext xmlns:c16="http://schemas.microsoft.com/office/drawing/2014/chart" uri="{C3380CC4-5D6E-409C-BE32-E72D297353CC}">
                <c16:uniqueId val="{00000009-C4D9-4205-96ED-B63288DF5624}"/>
              </c:ext>
            </c:extLst>
          </c:dPt>
          <c:dPt>
            <c:idx val="5"/>
            <c:bubble3D val="0"/>
            <c:spPr>
              <a:solidFill>
                <a:sysClr val="window" lastClr="FFFFFF">
                  <a:lumMod val="85000"/>
                </a:sysClr>
              </a:solidFill>
              <a:ln w="3175">
                <a:solidFill>
                  <a:sysClr val="window" lastClr="FFFFFF">
                    <a:lumMod val="65000"/>
                  </a:sysClr>
                </a:solidFill>
              </a:ln>
              <a:effectLst/>
            </c:spPr>
            <c:extLst>
              <c:ext xmlns:c16="http://schemas.microsoft.com/office/drawing/2014/chart" uri="{C3380CC4-5D6E-409C-BE32-E72D297353CC}">
                <c16:uniqueId val="{0000000B-C4D9-4205-96ED-B63288DF5624}"/>
              </c:ext>
            </c:extLst>
          </c:dPt>
          <c:dPt>
            <c:idx val="6"/>
            <c:bubble3D val="0"/>
            <c:spPr>
              <a:solidFill>
                <a:srgbClr val="CC99FF"/>
              </a:solidFill>
              <a:ln w="3175">
                <a:solidFill>
                  <a:sysClr val="window" lastClr="FFFFFF">
                    <a:lumMod val="65000"/>
                  </a:sysClr>
                </a:solidFill>
              </a:ln>
              <a:effectLst/>
            </c:spPr>
            <c:extLst>
              <c:ext xmlns:c16="http://schemas.microsoft.com/office/drawing/2014/chart" uri="{C3380CC4-5D6E-409C-BE32-E72D297353CC}">
                <c16:uniqueId val="{0000000D-C4D9-4205-96ED-B63288DF5624}"/>
              </c:ext>
            </c:extLst>
          </c:dPt>
          <c:dPt>
            <c:idx val="7"/>
            <c:bubble3D val="0"/>
            <c:spPr>
              <a:solidFill>
                <a:sysClr val="window" lastClr="FFFFFF"/>
              </a:solidFill>
              <a:ln w="3175">
                <a:solidFill>
                  <a:sysClr val="window" lastClr="FFFFFF">
                    <a:lumMod val="65000"/>
                  </a:sysClr>
                </a:solidFill>
              </a:ln>
              <a:effectLst/>
            </c:spPr>
            <c:extLst>
              <c:ext xmlns:c16="http://schemas.microsoft.com/office/drawing/2014/chart" uri="{C3380CC4-5D6E-409C-BE32-E72D297353CC}">
                <c16:uniqueId val="{0000000F-C4D9-4205-96ED-B63288DF56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DEP_14!$AK$5:$AK$13</c:f>
              <c:strCache>
                <c:ptCount val="8"/>
                <c:pt idx="0">
                  <c:v>Espèce des milieux chauds et secs</c:v>
                </c:pt>
                <c:pt idx="1">
                  <c:v>Espèce des prairies mésophiles</c:v>
                </c:pt>
                <c:pt idx="2">
                  <c:v>Espèce des zones humides</c:v>
                </c:pt>
                <c:pt idx="3">
                  <c:v>Espèce des landes </c:v>
                </c:pt>
                <c:pt idx="4">
                  <c:v>Espèce des lisières et boisements</c:v>
                </c:pt>
                <c:pt idx="5">
                  <c:v>Espèce ubiquiste</c:v>
                </c:pt>
                <c:pt idx="6">
                  <c:v>Espèce migratrice</c:v>
                </c:pt>
                <c:pt idx="7">
                  <c:v>Non renseignée</c:v>
                </c:pt>
              </c:strCache>
            </c:strRef>
          </c:cat>
          <c:val>
            <c:numRef>
              <c:f>DEP_14!$AL$5:$AL$13</c:f>
              <c:numCache>
                <c:formatCode>General</c:formatCode>
                <c:ptCount val="8"/>
                <c:pt idx="0">
                  <c:v>29</c:v>
                </c:pt>
                <c:pt idx="1">
                  <c:v>13</c:v>
                </c:pt>
                <c:pt idx="2">
                  <c:v>8</c:v>
                </c:pt>
                <c:pt idx="3">
                  <c:v>2</c:v>
                </c:pt>
                <c:pt idx="4">
                  <c:v>17</c:v>
                </c:pt>
                <c:pt idx="5">
                  <c:v>11</c:v>
                </c:pt>
                <c:pt idx="6">
                  <c:v>7</c:v>
                </c:pt>
                <c:pt idx="7">
                  <c:v>1</c:v>
                </c:pt>
              </c:numCache>
            </c:numRef>
          </c:val>
          <c:extLst>
            <c:ext xmlns:c16="http://schemas.microsoft.com/office/drawing/2014/chart" uri="{C3380CC4-5D6E-409C-BE32-E72D297353CC}">
              <c16:uniqueId val="{00000010-C4D9-4205-96ED-B63288DF562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415919540229883"/>
          <c:y val="0.30107304137786178"/>
          <c:w val="0.3392189655172414"/>
          <c:h val="0.45014492753623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[Référentiel_faune_normand_maj_2024.xlsx]DEP_27!TDC_27_LR</c:name>
    <c:fmtId val="14"/>
  </c:pivotSource>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r>
              <a:rPr lang="fr-FR" sz="800"/>
              <a:t>Répartition par statuts de menace régionale</a:t>
            </a:r>
          </a:p>
        </c:rich>
      </c:tx>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rgbClr val="5A1A63"/>
          </a:solidFill>
          <a:ln>
            <a:noFill/>
          </a:ln>
          <a:effectLst/>
        </c:spPr>
      </c:pivotFmt>
      <c:pivotFmt>
        <c:idx val="2"/>
        <c:spPr>
          <a:solidFill>
            <a:srgbClr val="D3001B"/>
          </a:solidFill>
          <a:ln>
            <a:noFill/>
          </a:ln>
          <a:effectLst/>
        </c:spPr>
      </c:pivotFmt>
      <c:pivotFmt>
        <c:idx val="3"/>
        <c:spPr>
          <a:solidFill>
            <a:srgbClr val="FBBF00"/>
          </a:solidFill>
          <a:ln>
            <a:noFill/>
          </a:ln>
          <a:effectLst/>
        </c:spPr>
      </c:pivotFmt>
      <c:pivotFmt>
        <c:idx val="4"/>
        <c:spPr>
          <a:solidFill>
            <a:srgbClr val="FFED00"/>
          </a:solidFill>
          <a:ln>
            <a:noFill/>
          </a:ln>
          <a:effectLst/>
        </c:spPr>
      </c:pivotFmt>
      <c:pivotFmt>
        <c:idx val="5"/>
        <c:spPr>
          <a:solidFill>
            <a:srgbClr val="FBF2CA"/>
          </a:solidFill>
          <a:ln>
            <a:noFill/>
          </a:ln>
          <a:effectLst/>
        </c:spPr>
      </c:pivotFmt>
      <c:pivotFmt>
        <c:idx val="6"/>
        <c:spPr>
          <a:solidFill>
            <a:srgbClr val="78B74A"/>
          </a:solidFill>
          <a:ln>
            <a:noFill/>
          </a:ln>
          <a:effectLst/>
        </c:spPr>
      </c:pivotFmt>
      <c:pivotFmt>
        <c:idx val="7"/>
        <c:spPr>
          <a:solidFill>
            <a:srgbClr val="D3D4D5"/>
          </a:solidFill>
          <a:ln>
            <a:noFill/>
          </a:ln>
          <a:effectLst/>
        </c:spPr>
      </c:pivotFmt>
      <c:pivotFmt>
        <c:idx val="8"/>
        <c:spPr>
          <a:solidFill>
            <a:schemeClr val="bg1"/>
          </a:solidFill>
          <a:ln w="3175">
            <a:solidFill>
              <a:schemeClr val="bg1">
                <a:lumMod val="65000"/>
              </a:schemeClr>
            </a:solidFill>
          </a:ln>
          <a:effectLst/>
        </c:spPr>
      </c:pivotFmt>
      <c:pivotFmt>
        <c:idx val="9"/>
        <c:spPr>
          <a:solidFill>
            <a:schemeClr val="accent1"/>
          </a:solidFill>
          <a:ln>
            <a:noFill/>
          </a:ln>
          <a:effectLst/>
        </c:spPr>
        <c:marker>
          <c:symbol val="none"/>
        </c:marker>
      </c:pivotFmt>
      <c:pivotFmt>
        <c:idx val="10"/>
        <c:spPr>
          <a:solidFill>
            <a:srgbClr val="5A1A63"/>
          </a:solidFill>
          <a:ln>
            <a:noFill/>
          </a:ln>
          <a:effectLst/>
        </c:spPr>
      </c:pivotFmt>
      <c:pivotFmt>
        <c:idx val="11"/>
        <c:spPr>
          <a:solidFill>
            <a:srgbClr val="D3001B"/>
          </a:solidFill>
          <a:ln>
            <a:noFill/>
          </a:ln>
          <a:effectLst/>
        </c:spPr>
      </c:pivotFmt>
      <c:pivotFmt>
        <c:idx val="12"/>
        <c:spPr>
          <a:solidFill>
            <a:srgbClr val="FBBF00"/>
          </a:solidFill>
          <a:ln>
            <a:noFill/>
          </a:ln>
          <a:effectLst/>
        </c:spPr>
      </c:pivotFmt>
      <c:pivotFmt>
        <c:idx val="13"/>
        <c:spPr>
          <a:solidFill>
            <a:srgbClr val="FFED00"/>
          </a:solidFill>
          <a:ln>
            <a:noFill/>
          </a:ln>
          <a:effectLst/>
        </c:spPr>
      </c:pivotFmt>
      <c:pivotFmt>
        <c:idx val="14"/>
        <c:spPr>
          <a:solidFill>
            <a:srgbClr val="FBF2CA"/>
          </a:solidFill>
          <a:ln>
            <a:noFill/>
          </a:ln>
          <a:effectLst/>
        </c:spPr>
      </c:pivotFmt>
      <c:pivotFmt>
        <c:idx val="15"/>
        <c:spPr>
          <a:solidFill>
            <a:srgbClr val="78B74A"/>
          </a:solidFill>
          <a:ln>
            <a:noFill/>
          </a:ln>
          <a:effectLst/>
        </c:spPr>
      </c:pivotFmt>
      <c:pivotFmt>
        <c:idx val="16"/>
        <c:spPr>
          <a:solidFill>
            <a:srgbClr val="D3D4D5"/>
          </a:solidFill>
          <a:ln>
            <a:noFill/>
          </a:ln>
          <a:effectLst/>
        </c:spPr>
      </c:pivotFmt>
      <c:pivotFmt>
        <c:idx val="17"/>
        <c:spPr>
          <a:solidFill>
            <a:schemeClr val="bg1"/>
          </a:solidFill>
          <a:ln w="3175">
            <a:solidFill>
              <a:schemeClr val="bg1">
                <a:lumMod val="65000"/>
              </a:schemeClr>
            </a:solidFill>
          </a:ln>
          <a:effectLst/>
        </c:spPr>
      </c:pivotFmt>
      <c:pivotFmt>
        <c:idx val="18"/>
        <c:spPr>
          <a:solidFill>
            <a:schemeClr val="accent1"/>
          </a:solidFill>
          <a:ln>
            <a:noFill/>
          </a:ln>
          <a:effectLst/>
        </c:spPr>
        <c:marker>
          <c:symbol val="none"/>
        </c:marker>
      </c:pivotFmt>
      <c:pivotFmt>
        <c:idx val="19"/>
        <c:spPr>
          <a:solidFill>
            <a:srgbClr val="FFED00"/>
          </a:solidFill>
          <a:ln>
            <a:noFill/>
          </a:ln>
          <a:effectLst/>
        </c:spPr>
      </c:pivotFmt>
      <c:pivotFmt>
        <c:idx val="20"/>
        <c:spPr>
          <a:solidFill>
            <a:srgbClr val="FBF2CA"/>
          </a:solidFill>
          <a:ln>
            <a:noFill/>
          </a:ln>
          <a:effectLst/>
        </c:spPr>
      </c:pivotFmt>
      <c:pivotFmt>
        <c:idx val="21"/>
        <c:spPr>
          <a:solidFill>
            <a:srgbClr val="78B74A"/>
          </a:solidFill>
          <a:ln>
            <a:noFill/>
          </a:ln>
          <a:effectLst/>
        </c:spPr>
      </c:pivotFmt>
      <c:pivotFmt>
        <c:idx val="22"/>
        <c:spPr>
          <a:solidFill>
            <a:schemeClr val="bg1"/>
          </a:solidFill>
          <a:ln w="3175">
            <a:solidFill>
              <a:schemeClr val="bg1">
                <a:lumMod val="65000"/>
              </a:schemeClr>
            </a:solidFill>
          </a:ln>
          <a:effectLst/>
        </c:spPr>
      </c:pivotFmt>
      <c:pivotFmt>
        <c:idx val="23"/>
        <c:spPr>
          <a:solidFill>
            <a:srgbClr val="D3D4D5"/>
          </a:solidFill>
          <a:ln>
            <a:noFill/>
          </a:ln>
          <a:effectLst/>
        </c:spPr>
      </c:pivotFmt>
      <c:pivotFmt>
        <c:idx val="24"/>
        <c:spPr>
          <a:solidFill>
            <a:srgbClr val="5A1A63"/>
          </a:solidFill>
          <a:ln>
            <a:noFill/>
          </a:ln>
          <a:effectLst/>
        </c:spPr>
      </c:pivotFmt>
      <c:pivotFmt>
        <c:idx val="25"/>
        <c:spPr>
          <a:solidFill>
            <a:srgbClr val="D3001B"/>
          </a:solidFill>
          <a:ln>
            <a:noFill/>
          </a:ln>
          <a:effectLst/>
        </c:spPr>
      </c:pivotFmt>
      <c:pivotFmt>
        <c:idx val="26"/>
        <c:spPr>
          <a:solidFill>
            <a:srgbClr val="FBBF00"/>
          </a:solidFill>
          <a:ln>
            <a:noFill/>
          </a:ln>
          <a:effectLst/>
        </c:spPr>
      </c:pivotFmt>
      <c:pivotFmt>
        <c:idx val="27"/>
        <c:spPr>
          <a:solidFill>
            <a:schemeClr val="accent1"/>
          </a:solidFill>
          <a:ln>
            <a:noFill/>
          </a:ln>
          <a:effectLst/>
        </c:spPr>
        <c:marker>
          <c:symbol val="none"/>
        </c:marker>
      </c:pivotFmt>
      <c:pivotFmt>
        <c:idx val="28"/>
        <c:spPr>
          <a:solidFill>
            <a:srgbClr val="5A1A63"/>
          </a:solidFill>
          <a:ln>
            <a:noFill/>
          </a:ln>
          <a:effectLst/>
        </c:spPr>
      </c:pivotFmt>
      <c:pivotFmt>
        <c:idx val="29"/>
        <c:spPr>
          <a:solidFill>
            <a:srgbClr val="D3001B"/>
          </a:solidFill>
          <a:ln>
            <a:noFill/>
          </a:ln>
          <a:effectLst/>
        </c:spPr>
      </c:pivotFmt>
      <c:pivotFmt>
        <c:idx val="30"/>
        <c:spPr>
          <a:solidFill>
            <a:srgbClr val="FBBF00"/>
          </a:solidFill>
          <a:ln>
            <a:noFill/>
          </a:ln>
          <a:effectLst/>
        </c:spPr>
      </c:pivotFmt>
      <c:pivotFmt>
        <c:idx val="31"/>
        <c:spPr>
          <a:solidFill>
            <a:srgbClr val="FFED00"/>
          </a:solidFill>
          <a:ln>
            <a:noFill/>
          </a:ln>
          <a:effectLst/>
        </c:spPr>
      </c:pivotFmt>
      <c:pivotFmt>
        <c:idx val="32"/>
        <c:spPr>
          <a:solidFill>
            <a:srgbClr val="FBF2CA"/>
          </a:solidFill>
          <a:ln>
            <a:noFill/>
          </a:ln>
          <a:effectLst/>
        </c:spPr>
      </c:pivotFmt>
      <c:pivotFmt>
        <c:idx val="33"/>
        <c:spPr>
          <a:solidFill>
            <a:srgbClr val="78B74A"/>
          </a:solidFill>
          <a:ln>
            <a:noFill/>
          </a:ln>
          <a:effectLst/>
        </c:spPr>
      </c:pivotFmt>
      <c:pivotFmt>
        <c:idx val="34"/>
        <c:spPr>
          <a:solidFill>
            <a:srgbClr val="D3D4D5"/>
          </a:solidFill>
          <a:ln>
            <a:noFill/>
          </a:ln>
          <a:effectLst/>
        </c:spPr>
      </c:pivotFmt>
      <c:pivotFmt>
        <c:idx val="35"/>
        <c:spPr>
          <a:solidFill>
            <a:schemeClr val="bg1"/>
          </a:solidFill>
          <a:ln w="3175">
            <a:solidFill>
              <a:schemeClr val="bg1">
                <a:lumMod val="65000"/>
              </a:schemeClr>
            </a:solidFill>
          </a:ln>
          <a:effectLst/>
        </c:spPr>
      </c:pivotFmt>
      <c:pivotFmt>
        <c:idx val="36"/>
        <c:spPr>
          <a:solidFill>
            <a:schemeClr val="accent1"/>
          </a:solidFill>
          <a:ln>
            <a:noFill/>
          </a:ln>
          <a:effectLst/>
        </c:spPr>
        <c:marker>
          <c:symbol val="none"/>
        </c:marker>
      </c:pivotFmt>
      <c:pivotFmt>
        <c:idx val="37"/>
        <c:spPr>
          <a:solidFill>
            <a:srgbClr val="5A1A63"/>
          </a:solidFill>
          <a:ln>
            <a:noFill/>
          </a:ln>
          <a:effectLst/>
        </c:spPr>
      </c:pivotFmt>
      <c:pivotFmt>
        <c:idx val="38"/>
        <c:spPr>
          <a:solidFill>
            <a:srgbClr val="D3001B"/>
          </a:solidFill>
          <a:ln>
            <a:noFill/>
          </a:ln>
          <a:effectLst/>
        </c:spPr>
      </c:pivotFmt>
      <c:pivotFmt>
        <c:idx val="39"/>
        <c:spPr>
          <a:solidFill>
            <a:srgbClr val="FBBF00"/>
          </a:solidFill>
          <a:ln>
            <a:noFill/>
          </a:ln>
          <a:effectLst/>
        </c:spPr>
      </c:pivotFmt>
      <c:pivotFmt>
        <c:idx val="40"/>
        <c:spPr>
          <a:solidFill>
            <a:srgbClr val="FFED00"/>
          </a:solidFill>
          <a:ln>
            <a:noFill/>
          </a:ln>
          <a:effectLst/>
        </c:spPr>
      </c:pivotFmt>
      <c:pivotFmt>
        <c:idx val="41"/>
        <c:spPr>
          <a:solidFill>
            <a:srgbClr val="FBF2CA"/>
          </a:solidFill>
          <a:ln>
            <a:noFill/>
          </a:ln>
          <a:effectLst/>
        </c:spPr>
      </c:pivotFmt>
      <c:pivotFmt>
        <c:idx val="42"/>
        <c:spPr>
          <a:solidFill>
            <a:srgbClr val="78B74A"/>
          </a:solidFill>
          <a:ln>
            <a:noFill/>
          </a:ln>
          <a:effectLst/>
        </c:spPr>
      </c:pivotFmt>
      <c:pivotFmt>
        <c:idx val="43"/>
        <c:spPr>
          <a:solidFill>
            <a:srgbClr val="D3D4D5"/>
          </a:solidFill>
          <a:ln>
            <a:noFill/>
          </a:ln>
          <a:effectLst/>
        </c:spPr>
      </c:pivotFmt>
      <c:pivotFmt>
        <c:idx val="44"/>
        <c:spPr>
          <a:solidFill>
            <a:schemeClr val="bg1"/>
          </a:solidFill>
          <a:ln w="3175">
            <a:solidFill>
              <a:schemeClr val="bg1">
                <a:lumMod val="65000"/>
              </a:schemeClr>
            </a:solidFill>
          </a:ln>
          <a:effectLst/>
        </c:spPr>
      </c:pivotFmt>
      <c:pivotFmt>
        <c:idx val="45"/>
        <c:spPr>
          <a:solidFill>
            <a:schemeClr val="accent1"/>
          </a:solidFill>
          <a:ln>
            <a:noFill/>
          </a:ln>
          <a:effectLst/>
        </c:spPr>
        <c:marker>
          <c:symbol val="none"/>
        </c:marker>
      </c:pivotFmt>
      <c:pivotFmt>
        <c:idx val="46"/>
        <c:spPr>
          <a:solidFill>
            <a:srgbClr val="5A1A63"/>
          </a:solidFill>
          <a:ln>
            <a:noFill/>
          </a:ln>
          <a:effectLst/>
        </c:spPr>
      </c:pivotFmt>
      <c:pivotFmt>
        <c:idx val="47"/>
        <c:spPr>
          <a:solidFill>
            <a:srgbClr val="D3001B"/>
          </a:solidFill>
          <a:ln>
            <a:noFill/>
          </a:ln>
          <a:effectLst/>
        </c:spPr>
      </c:pivotFmt>
      <c:pivotFmt>
        <c:idx val="48"/>
        <c:spPr>
          <a:solidFill>
            <a:srgbClr val="FBBF00"/>
          </a:solidFill>
          <a:ln>
            <a:noFill/>
          </a:ln>
          <a:effectLst/>
        </c:spPr>
      </c:pivotFmt>
      <c:pivotFmt>
        <c:idx val="49"/>
        <c:spPr>
          <a:solidFill>
            <a:srgbClr val="FFED00"/>
          </a:solidFill>
          <a:ln>
            <a:noFill/>
          </a:ln>
          <a:effectLst/>
        </c:spPr>
      </c:pivotFmt>
      <c:pivotFmt>
        <c:idx val="50"/>
        <c:spPr>
          <a:solidFill>
            <a:srgbClr val="FBF2CA"/>
          </a:solidFill>
          <a:ln>
            <a:noFill/>
          </a:ln>
          <a:effectLst/>
        </c:spPr>
      </c:pivotFmt>
      <c:pivotFmt>
        <c:idx val="51"/>
        <c:spPr>
          <a:solidFill>
            <a:srgbClr val="78B74A"/>
          </a:solidFill>
          <a:ln>
            <a:noFill/>
          </a:ln>
          <a:effectLst/>
        </c:spPr>
      </c:pivotFmt>
      <c:pivotFmt>
        <c:idx val="52"/>
        <c:spPr>
          <a:solidFill>
            <a:srgbClr val="D3D4D5"/>
          </a:solidFill>
          <a:ln>
            <a:noFill/>
          </a:ln>
          <a:effectLst/>
        </c:spPr>
      </c:pivotFmt>
      <c:pivotFmt>
        <c:idx val="53"/>
        <c:spPr>
          <a:solidFill>
            <a:schemeClr val="bg1"/>
          </a:solidFill>
          <a:ln w="3175">
            <a:solidFill>
              <a:schemeClr val="bg1">
                <a:lumMod val="65000"/>
              </a:schemeClr>
            </a:solidFill>
          </a:ln>
          <a:effectLst/>
        </c:spPr>
      </c:pivotFmt>
      <c:pivotFmt>
        <c:idx val="54"/>
        <c:spPr>
          <a:solidFill>
            <a:schemeClr val="accent1"/>
          </a:solidFill>
          <a:ln>
            <a:noFill/>
          </a:ln>
          <a:effectLst/>
        </c:spPr>
        <c:marker>
          <c:symbol val="none"/>
        </c:marker>
      </c:pivotFmt>
      <c:pivotFmt>
        <c:idx val="55"/>
        <c:spPr>
          <a:solidFill>
            <a:srgbClr val="5A1A63"/>
          </a:solidFill>
          <a:ln>
            <a:noFill/>
          </a:ln>
          <a:effectLst/>
        </c:spPr>
      </c:pivotFmt>
      <c:pivotFmt>
        <c:idx val="56"/>
        <c:spPr>
          <a:solidFill>
            <a:srgbClr val="D3001B"/>
          </a:solidFill>
          <a:ln>
            <a:noFill/>
          </a:ln>
          <a:effectLst/>
        </c:spPr>
      </c:pivotFmt>
      <c:pivotFmt>
        <c:idx val="57"/>
        <c:spPr>
          <a:solidFill>
            <a:srgbClr val="FBBF00"/>
          </a:solidFill>
          <a:ln>
            <a:noFill/>
          </a:ln>
          <a:effectLst/>
        </c:spPr>
      </c:pivotFmt>
      <c:pivotFmt>
        <c:idx val="58"/>
        <c:spPr>
          <a:solidFill>
            <a:srgbClr val="FFED00"/>
          </a:solidFill>
          <a:ln>
            <a:noFill/>
          </a:ln>
          <a:effectLst/>
        </c:spPr>
      </c:pivotFmt>
      <c:pivotFmt>
        <c:idx val="59"/>
        <c:spPr>
          <a:solidFill>
            <a:srgbClr val="FBF2CA"/>
          </a:solidFill>
          <a:ln>
            <a:noFill/>
          </a:ln>
          <a:effectLst/>
        </c:spPr>
      </c:pivotFmt>
      <c:pivotFmt>
        <c:idx val="60"/>
        <c:spPr>
          <a:solidFill>
            <a:srgbClr val="78B74A"/>
          </a:solidFill>
          <a:ln>
            <a:noFill/>
          </a:ln>
          <a:effectLst/>
        </c:spPr>
      </c:pivotFmt>
      <c:pivotFmt>
        <c:idx val="61"/>
        <c:spPr>
          <a:solidFill>
            <a:srgbClr val="D3D4D5"/>
          </a:solidFill>
          <a:ln>
            <a:noFill/>
          </a:ln>
          <a:effectLst/>
        </c:spPr>
      </c:pivotFmt>
      <c:pivotFmt>
        <c:idx val="62"/>
        <c:spPr>
          <a:solidFill>
            <a:schemeClr val="bg1"/>
          </a:solidFill>
          <a:ln w="3175">
            <a:solidFill>
              <a:schemeClr val="bg1">
                <a:lumMod val="65000"/>
              </a:schemeClr>
            </a:solidFill>
          </a:ln>
          <a:effectLst/>
        </c:spPr>
      </c:pivotFmt>
    </c:pivotFmts>
    <c:plotArea>
      <c:layout/>
      <c:barChart>
        <c:barDir val="col"/>
        <c:grouping val="clustered"/>
        <c:varyColors val="0"/>
        <c:ser>
          <c:idx val="0"/>
          <c:order val="0"/>
          <c:tx>
            <c:strRef>
              <c:f>DEP_27!$AC$4</c:f>
              <c:strCache>
                <c:ptCount val="1"/>
                <c:pt idx="0">
                  <c:v>Total</c:v>
                </c:pt>
              </c:strCache>
            </c:strRef>
          </c:tx>
          <c:spPr>
            <a:solidFill>
              <a:schemeClr val="accent1"/>
            </a:solidFill>
            <a:ln>
              <a:noFill/>
            </a:ln>
            <a:effectLst/>
          </c:spPr>
          <c:invertIfNegative val="0"/>
          <c:dPt>
            <c:idx val="0"/>
            <c:invertIfNegative val="0"/>
            <c:bubble3D val="0"/>
            <c:spPr>
              <a:solidFill>
                <a:srgbClr val="5A1A63"/>
              </a:solidFill>
              <a:ln>
                <a:noFill/>
              </a:ln>
              <a:effectLst/>
            </c:spPr>
            <c:extLst>
              <c:ext xmlns:c16="http://schemas.microsoft.com/office/drawing/2014/chart" uri="{C3380CC4-5D6E-409C-BE32-E72D297353CC}">
                <c16:uniqueId val="{00000001-50E2-43D6-8422-6D044A5BD694}"/>
              </c:ext>
            </c:extLst>
          </c:dPt>
          <c:dPt>
            <c:idx val="1"/>
            <c:invertIfNegative val="0"/>
            <c:bubble3D val="0"/>
            <c:spPr>
              <a:solidFill>
                <a:srgbClr val="D3001B"/>
              </a:solidFill>
              <a:ln>
                <a:noFill/>
              </a:ln>
              <a:effectLst/>
            </c:spPr>
            <c:extLst>
              <c:ext xmlns:c16="http://schemas.microsoft.com/office/drawing/2014/chart" uri="{C3380CC4-5D6E-409C-BE32-E72D297353CC}">
                <c16:uniqueId val="{00000003-50E2-43D6-8422-6D044A5BD694}"/>
              </c:ext>
            </c:extLst>
          </c:dPt>
          <c:dPt>
            <c:idx val="2"/>
            <c:invertIfNegative val="0"/>
            <c:bubble3D val="0"/>
            <c:spPr>
              <a:solidFill>
                <a:srgbClr val="FBBF00"/>
              </a:solidFill>
              <a:ln>
                <a:noFill/>
              </a:ln>
              <a:effectLst/>
            </c:spPr>
            <c:extLst>
              <c:ext xmlns:c16="http://schemas.microsoft.com/office/drawing/2014/chart" uri="{C3380CC4-5D6E-409C-BE32-E72D297353CC}">
                <c16:uniqueId val="{00000005-50E2-43D6-8422-6D044A5BD694}"/>
              </c:ext>
            </c:extLst>
          </c:dPt>
          <c:dPt>
            <c:idx val="3"/>
            <c:invertIfNegative val="0"/>
            <c:bubble3D val="0"/>
            <c:spPr>
              <a:solidFill>
                <a:srgbClr val="FFED00"/>
              </a:solidFill>
              <a:ln>
                <a:noFill/>
              </a:ln>
              <a:effectLst/>
            </c:spPr>
            <c:extLst>
              <c:ext xmlns:c16="http://schemas.microsoft.com/office/drawing/2014/chart" uri="{C3380CC4-5D6E-409C-BE32-E72D297353CC}">
                <c16:uniqueId val="{00000007-50E2-43D6-8422-6D044A5BD694}"/>
              </c:ext>
            </c:extLst>
          </c:dPt>
          <c:dPt>
            <c:idx val="4"/>
            <c:invertIfNegative val="0"/>
            <c:bubble3D val="0"/>
            <c:spPr>
              <a:solidFill>
                <a:srgbClr val="FBF2CA"/>
              </a:solidFill>
              <a:ln>
                <a:noFill/>
              </a:ln>
              <a:effectLst/>
            </c:spPr>
            <c:extLst>
              <c:ext xmlns:c16="http://schemas.microsoft.com/office/drawing/2014/chart" uri="{C3380CC4-5D6E-409C-BE32-E72D297353CC}">
                <c16:uniqueId val="{00000009-50E2-43D6-8422-6D044A5BD694}"/>
              </c:ext>
            </c:extLst>
          </c:dPt>
          <c:dPt>
            <c:idx val="5"/>
            <c:invertIfNegative val="0"/>
            <c:bubble3D val="0"/>
            <c:spPr>
              <a:solidFill>
                <a:srgbClr val="78B74A"/>
              </a:solidFill>
              <a:ln>
                <a:noFill/>
              </a:ln>
              <a:effectLst/>
            </c:spPr>
            <c:extLst>
              <c:ext xmlns:c16="http://schemas.microsoft.com/office/drawing/2014/chart" uri="{C3380CC4-5D6E-409C-BE32-E72D297353CC}">
                <c16:uniqueId val="{0000000B-50E2-43D6-8422-6D044A5BD694}"/>
              </c:ext>
            </c:extLst>
          </c:dPt>
          <c:dPt>
            <c:idx val="6"/>
            <c:invertIfNegative val="0"/>
            <c:bubble3D val="0"/>
            <c:spPr>
              <a:solidFill>
                <a:srgbClr val="D3D4D5"/>
              </a:solidFill>
              <a:ln>
                <a:noFill/>
              </a:ln>
              <a:effectLst/>
            </c:spPr>
            <c:extLst>
              <c:ext xmlns:c16="http://schemas.microsoft.com/office/drawing/2014/chart" uri="{C3380CC4-5D6E-409C-BE32-E72D297353CC}">
                <c16:uniqueId val="{0000000D-50E2-43D6-8422-6D044A5BD694}"/>
              </c:ext>
            </c:extLst>
          </c:dPt>
          <c:dPt>
            <c:idx val="7"/>
            <c:invertIfNegative val="0"/>
            <c:bubble3D val="0"/>
            <c:spPr>
              <a:solidFill>
                <a:schemeClr val="bg1"/>
              </a:solidFill>
              <a:ln w="3175">
                <a:solidFill>
                  <a:schemeClr val="bg1">
                    <a:lumMod val="65000"/>
                  </a:schemeClr>
                </a:solidFill>
              </a:ln>
              <a:effectLst/>
            </c:spPr>
            <c:extLst>
              <c:ext xmlns:c16="http://schemas.microsoft.com/office/drawing/2014/chart" uri="{C3380CC4-5D6E-409C-BE32-E72D297353CC}">
                <c16:uniqueId val="{0000000F-50E2-43D6-8422-6D044A5BD694}"/>
              </c:ext>
            </c:extLst>
          </c:dPt>
          <c:cat>
            <c:strRef>
              <c:f>DEP_27!$AB$5:$AB$13</c:f>
              <c:strCache>
                <c:ptCount val="8"/>
                <c:pt idx="0">
                  <c:v>RE</c:v>
                </c:pt>
                <c:pt idx="1">
                  <c:v>CR</c:v>
                </c:pt>
                <c:pt idx="2">
                  <c:v>EN</c:v>
                </c:pt>
                <c:pt idx="3">
                  <c:v>VU</c:v>
                </c:pt>
                <c:pt idx="4">
                  <c:v>NT</c:v>
                </c:pt>
                <c:pt idx="5">
                  <c:v>LC</c:v>
                </c:pt>
                <c:pt idx="6">
                  <c:v>DD</c:v>
                </c:pt>
                <c:pt idx="7">
                  <c:v>NA</c:v>
                </c:pt>
              </c:strCache>
            </c:strRef>
          </c:cat>
          <c:val>
            <c:numRef>
              <c:f>DEP_27!$AC$5:$AC$13</c:f>
              <c:numCache>
                <c:formatCode>General</c:formatCode>
                <c:ptCount val="8"/>
                <c:pt idx="0">
                  <c:v>8</c:v>
                </c:pt>
                <c:pt idx="1">
                  <c:v>3</c:v>
                </c:pt>
                <c:pt idx="2">
                  <c:v>6</c:v>
                </c:pt>
                <c:pt idx="3">
                  <c:v>6</c:v>
                </c:pt>
                <c:pt idx="4">
                  <c:v>8</c:v>
                </c:pt>
                <c:pt idx="5">
                  <c:v>56</c:v>
                </c:pt>
                <c:pt idx="6">
                  <c:v>7</c:v>
                </c:pt>
                <c:pt idx="7">
                  <c:v>5</c:v>
                </c:pt>
              </c:numCache>
            </c:numRef>
          </c:val>
          <c:extLst>
            <c:ext xmlns:c16="http://schemas.microsoft.com/office/drawing/2014/chart" uri="{C3380CC4-5D6E-409C-BE32-E72D297353CC}">
              <c16:uniqueId val="{00000010-50E2-43D6-8422-6D044A5BD694}"/>
            </c:ext>
          </c:extLst>
        </c:ser>
        <c:dLbls>
          <c:showLegendKey val="0"/>
          <c:showVal val="0"/>
          <c:showCatName val="0"/>
          <c:showSerName val="0"/>
          <c:showPercent val="0"/>
          <c:showBubbleSize val="0"/>
        </c:dLbls>
        <c:gapWidth val="100"/>
        <c:axId val="329045407"/>
        <c:axId val="329048319"/>
      </c:barChart>
      <c:catAx>
        <c:axId val="329045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fr-FR"/>
          </a:p>
        </c:txPr>
        <c:crossAx val="329048319"/>
        <c:crosses val="autoZero"/>
        <c:auto val="1"/>
        <c:lblAlgn val="ctr"/>
        <c:lblOffset val="100"/>
        <c:noMultiLvlLbl val="0"/>
      </c:catAx>
      <c:valAx>
        <c:axId val="329048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2904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[Référentiel_faune_normand_maj_2024.xlsx]DEP_27!TDC_27_LR</c:name>
    <c:fmtId val="15"/>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Répartition par statuts de menace régionale</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FFED00"/>
          </a:solidFill>
          <a:ln w="3175">
            <a:solidFill>
              <a:sysClr val="window" lastClr="FFFFFF">
                <a:lumMod val="75000"/>
              </a:sysClr>
            </a:solidFill>
          </a:ln>
          <a:effectLst/>
        </c:spPr>
      </c:pivotFmt>
      <c:pivotFmt>
        <c:idx val="11"/>
        <c:spPr>
          <a:solidFill>
            <a:srgbClr val="FBF2CA"/>
          </a:solidFill>
          <a:ln w="3175">
            <a:solidFill>
              <a:sysClr val="window" lastClr="FFFFFF">
                <a:lumMod val="75000"/>
              </a:sysClr>
            </a:solidFill>
          </a:ln>
          <a:effectLst/>
        </c:spPr>
      </c:pivotFmt>
      <c:pivotFmt>
        <c:idx val="12"/>
        <c:spPr>
          <a:solidFill>
            <a:srgbClr val="78B74A"/>
          </a:solidFill>
          <a:ln w="3175">
            <a:solidFill>
              <a:sysClr val="window" lastClr="FFFFFF">
                <a:lumMod val="75000"/>
              </a:sysClr>
            </a:solidFill>
          </a:ln>
          <a:effectLst/>
        </c:spPr>
      </c:pivotFmt>
      <c:pivotFmt>
        <c:idx val="13"/>
        <c:spPr>
          <a:solidFill>
            <a:schemeClr val="bg1"/>
          </a:solidFill>
          <a:ln w="3175">
            <a:solidFill>
              <a:sysClr val="window" lastClr="FFFFFF">
                <a:lumMod val="75000"/>
              </a:sysClr>
            </a:solidFill>
          </a:ln>
          <a:effectLst/>
        </c:spPr>
      </c:pivotFmt>
      <c:pivotFmt>
        <c:idx val="14"/>
        <c:spPr>
          <a:solidFill>
            <a:srgbClr val="D3D4D5"/>
          </a:solidFill>
          <a:ln w="3175">
            <a:solidFill>
              <a:sysClr val="window" lastClr="FFFFFF">
                <a:lumMod val="75000"/>
              </a:sysClr>
            </a:solidFill>
          </a:ln>
          <a:effectLst/>
        </c:spPr>
      </c:pivotFmt>
      <c:pivotFmt>
        <c:idx val="15"/>
        <c:spPr>
          <a:solidFill>
            <a:srgbClr val="5A1A63"/>
          </a:solidFill>
          <a:ln w="3175">
            <a:solidFill>
              <a:sysClr val="window" lastClr="FFFFFF">
                <a:lumMod val="75000"/>
              </a:sysClr>
            </a:solidFill>
          </a:ln>
          <a:effectLst/>
        </c:spPr>
      </c:pivotFmt>
      <c:pivotFmt>
        <c:idx val="16"/>
        <c:spPr>
          <a:solidFill>
            <a:srgbClr val="D3001B"/>
          </a:solidFill>
          <a:ln w="3175">
            <a:solidFill>
              <a:sysClr val="window" lastClr="FFFFFF">
                <a:lumMod val="75000"/>
              </a:sysClr>
            </a:solidFill>
          </a:ln>
          <a:effectLst/>
        </c:spPr>
      </c:pivotFmt>
      <c:pivotFmt>
        <c:idx val="17"/>
        <c:spPr>
          <a:solidFill>
            <a:srgbClr val="FBBF00"/>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rgbClr val="5A1A63"/>
          </a:solidFill>
          <a:ln w="3175">
            <a:solidFill>
              <a:sysClr val="window" lastClr="FFFFFF">
                <a:lumMod val="75000"/>
              </a:sysClr>
            </a:solidFill>
          </a:ln>
          <a:effectLst/>
        </c:spPr>
      </c:pivotFmt>
      <c:pivotFmt>
        <c:idx val="20"/>
        <c:spPr>
          <a:solidFill>
            <a:srgbClr val="D3001B"/>
          </a:solidFill>
          <a:ln w="3175">
            <a:solidFill>
              <a:sysClr val="window" lastClr="FFFFFF">
                <a:lumMod val="75000"/>
              </a:sysClr>
            </a:solidFill>
          </a:ln>
          <a:effectLst/>
        </c:spPr>
      </c:pivotFmt>
      <c:pivotFmt>
        <c:idx val="21"/>
        <c:spPr>
          <a:solidFill>
            <a:srgbClr val="FBBF00"/>
          </a:solidFill>
          <a:ln w="3175">
            <a:solidFill>
              <a:sysClr val="window" lastClr="FFFFFF">
                <a:lumMod val="75000"/>
              </a:sysClr>
            </a:solidFill>
          </a:ln>
          <a:effectLst/>
        </c:spPr>
      </c:pivotFmt>
      <c:pivotFmt>
        <c:idx val="22"/>
        <c:spPr>
          <a:solidFill>
            <a:srgbClr val="FFED00"/>
          </a:solidFill>
          <a:ln w="3175">
            <a:solidFill>
              <a:sysClr val="window" lastClr="FFFFFF">
                <a:lumMod val="75000"/>
              </a:sysClr>
            </a:solidFill>
          </a:ln>
          <a:effectLst/>
        </c:spPr>
      </c:pivotFmt>
      <c:pivotFmt>
        <c:idx val="23"/>
        <c:spPr>
          <a:solidFill>
            <a:srgbClr val="FBF2CA"/>
          </a:solidFill>
          <a:ln w="3175">
            <a:solidFill>
              <a:sysClr val="window" lastClr="FFFFFF">
                <a:lumMod val="75000"/>
              </a:sysClr>
            </a:solidFill>
          </a:ln>
          <a:effectLst/>
        </c:spPr>
      </c:pivotFmt>
      <c:pivotFmt>
        <c:idx val="24"/>
        <c:spPr>
          <a:solidFill>
            <a:srgbClr val="78B74A"/>
          </a:solidFill>
          <a:ln w="3175">
            <a:solidFill>
              <a:sysClr val="window" lastClr="FFFFFF">
                <a:lumMod val="75000"/>
              </a:sysClr>
            </a:solidFill>
          </a:ln>
          <a:effectLst/>
        </c:spPr>
      </c:pivotFmt>
      <c:pivotFmt>
        <c:idx val="25"/>
        <c:spPr>
          <a:solidFill>
            <a:srgbClr val="D3D4D5"/>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rgbClr val="5A1A63"/>
          </a:solidFill>
          <a:ln w="3175">
            <a:solidFill>
              <a:sysClr val="window" lastClr="FFFFFF">
                <a:lumMod val="75000"/>
              </a:sysClr>
            </a:solidFill>
          </a:ln>
          <a:effectLst/>
        </c:spPr>
      </c:pivotFmt>
      <c:pivotFmt>
        <c:idx val="29"/>
        <c:spPr>
          <a:solidFill>
            <a:srgbClr val="D3001B"/>
          </a:solidFill>
          <a:ln w="3175">
            <a:solidFill>
              <a:sysClr val="window" lastClr="FFFFFF">
                <a:lumMod val="75000"/>
              </a:sysClr>
            </a:solidFill>
          </a:ln>
          <a:effectLst/>
        </c:spPr>
      </c:pivotFmt>
      <c:pivotFmt>
        <c:idx val="30"/>
        <c:spPr>
          <a:solidFill>
            <a:srgbClr val="FBBF00"/>
          </a:solidFill>
          <a:ln w="3175">
            <a:solidFill>
              <a:sysClr val="window" lastClr="FFFFFF">
                <a:lumMod val="75000"/>
              </a:sysClr>
            </a:solidFill>
          </a:ln>
          <a:effectLst/>
        </c:spPr>
      </c:pivotFmt>
      <c:pivotFmt>
        <c:idx val="31"/>
        <c:spPr>
          <a:solidFill>
            <a:srgbClr val="FFED00"/>
          </a:solidFill>
          <a:ln w="3175">
            <a:solidFill>
              <a:sysClr val="window" lastClr="FFFFFF">
                <a:lumMod val="75000"/>
              </a:sysClr>
            </a:solidFill>
          </a:ln>
          <a:effectLst/>
        </c:spPr>
      </c:pivotFmt>
      <c:pivotFmt>
        <c:idx val="32"/>
        <c:spPr>
          <a:solidFill>
            <a:srgbClr val="FBF2CA"/>
          </a:solidFill>
          <a:ln w="3175">
            <a:solidFill>
              <a:sysClr val="window" lastClr="FFFFFF">
                <a:lumMod val="75000"/>
              </a:sysClr>
            </a:solidFill>
          </a:ln>
          <a:effectLst/>
        </c:spPr>
      </c:pivotFmt>
      <c:pivotFmt>
        <c:idx val="33"/>
        <c:spPr>
          <a:solidFill>
            <a:srgbClr val="78B74A"/>
          </a:solidFill>
          <a:ln w="3175">
            <a:solidFill>
              <a:sysClr val="window" lastClr="FFFFFF">
                <a:lumMod val="75000"/>
              </a:sysClr>
            </a:solidFill>
          </a:ln>
          <a:effectLst/>
        </c:spPr>
      </c:pivotFmt>
      <c:pivotFmt>
        <c:idx val="34"/>
        <c:spPr>
          <a:solidFill>
            <a:srgbClr val="D3D4D5"/>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37"/>
        <c:spPr>
          <a:solidFill>
            <a:srgbClr val="5A1A63"/>
          </a:solidFill>
          <a:ln w="3175">
            <a:solidFill>
              <a:sysClr val="window" lastClr="FFFFFF">
                <a:lumMod val="75000"/>
              </a:sysClr>
            </a:solidFill>
          </a:ln>
          <a:effectLst/>
        </c:spPr>
      </c:pivotFmt>
      <c:pivotFmt>
        <c:idx val="38"/>
        <c:spPr>
          <a:solidFill>
            <a:srgbClr val="D3001B"/>
          </a:solidFill>
          <a:ln w="3175">
            <a:solidFill>
              <a:sysClr val="window" lastClr="FFFFFF">
                <a:lumMod val="75000"/>
              </a:sysClr>
            </a:solidFill>
          </a:ln>
          <a:effectLst/>
        </c:spPr>
      </c:pivotFmt>
      <c:pivotFmt>
        <c:idx val="39"/>
        <c:spPr>
          <a:solidFill>
            <a:srgbClr val="FBBF00"/>
          </a:solidFill>
          <a:ln w="3175">
            <a:solidFill>
              <a:sysClr val="window" lastClr="FFFFFF">
                <a:lumMod val="75000"/>
              </a:sysClr>
            </a:solidFill>
          </a:ln>
          <a:effectLst/>
        </c:spPr>
      </c:pivotFmt>
      <c:pivotFmt>
        <c:idx val="40"/>
        <c:spPr>
          <a:solidFill>
            <a:srgbClr val="FFED00"/>
          </a:solidFill>
          <a:ln w="3175">
            <a:solidFill>
              <a:sysClr val="window" lastClr="FFFFFF">
                <a:lumMod val="75000"/>
              </a:sysClr>
            </a:solidFill>
          </a:ln>
          <a:effectLst/>
        </c:spPr>
      </c:pivotFmt>
      <c:pivotFmt>
        <c:idx val="41"/>
        <c:spPr>
          <a:solidFill>
            <a:srgbClr val="FBF2CA"/>
          </a:solidFill>
          <a:ln w="3175">
            <a:solidFill>
              <a:sysClr val="window" lastClr="FFFFFF">
                <a:lumMod val="75000"/>
              </a:sysClr>
            </a:solidFill>
          </a:ln>
          <a:effectLst/>
        </c:spPr>
      </c:pivotFmt>
      <c:pivotFmt>
        <c:idx val="42"/>
        <c:spPr>
          <a:solidFill>
            <a:srgbClr val="78B74A"/>
          </a:solidFill>
          <a:ln w="3175">
            <a:solidFill>
              <a:sysClr val="window" lastClr="FFFFFF">
                <a:lumMod val="75000"/>
              </a:sysClr>
            </a:solidFill>
          </a:ln>
          <a:effectLst/>
        </c:spPr>
      </c:pivotFmt>
      <c:pivotFmt>
        <c:idx val="43"/>
        <c:spPr>
          <a:solidFill>
            <a:srgbClr val="D3D4D5"/>
          </a:solidFill>
          <a:ln w="3175">
            <a:solidFill>
              <a:sysClr val="window" lastClr="FFFFFF">
                <a:lumMod val="75000"/>
              </a:sysClr>
            </a:solidFill>
          </a:ln>
          <a:effectLst/>
        </c:spPr>
      </c:pivotFmt>
      <c:pivotFmt>
        <c:idx val="44"/>
        <c:spPr>
          <a:solidFill>
            <a:schemeClr val="bg1"/>
          </a:solidFill>
          <a:ln w="3175">
            <a:solidFill>
              <a:sysClr val="window" lastClr="FFFFFF">
                <a:lumMod val="75000"/>
              </a:sysClr>
            </a:solidFill>
          </a:ln>
          <a:effectLst/>
        </c:spPr>
      </c:pivotFmt>
      <c:pivotFmt>
        <c:idx val="45"/>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6"/>
        <c:spPr>
          <a:solidFill>
            <a:srgbClr val="5A1A63"/>
          </a:solidFill>
          <a:ln w="3175">
            <a:solidFill>
              <a:sysClr val="window" lastClr="FFFFFF">
                <a:lumMod val="75000"/>
              </a:sysClr>
            </a:solidFill>
          </a:ln>
          <a:effectLst/>
        </c:spPr>
      </c:pivotFmt>
      <c:pivotFmt>
        <c:idx val="47"/>
        <c:spPr>
          <a:solidFill>
            <a:srgbClr val="D3001B"/>
          </a:solidFill>
          <a:ln w="3175">
            <a:solidFill>
              <a:sysClr val="window" lastClr="FFFFFF">
                <a:lumMod val="75000"/>
              </a:sysClr>
            </a:solidFill>
          </a:ln>
          <a:effectLst/>
        </c:spPr>
      </c:pivotFmt>
      <c:pivotFmt>
        <c:idx val="48"/>
        <c:spPr>
          <a:solidFill>
            <a:srgbClr val="FBBF00"/>
          </a:solidFill>
          <a:ln w="3175">
            <a:solidFill>
              <a:sysClr val="window" lastClr="FFFFFF">
                <a:lumMod val="75000"/>
              </a:sysClr>
            </a:solidFill>
          </a:ln>
          <a:effectLst/>
        </c:spPr>
      </c:pivotFmt>
      <c:pivotFmt>
        <c:idx val="49"/>
        <c:spPr>
          <a:solidFill>
            <a:srgbClr val="FFED00"/>
          </a:solidFill>
          <a:ln w="3175">
            <a:solidFill>
              <a:sysClr val="window" lastClr="FFFFFF">
                <a:lumMod val="75000"/>
              </a:sysClr>
            </a:solidFill>
          </a:ln>
          <a:effectLst/>
        </c:spPr>
      </c:pivotFmt>
      <c:pivotFmt>
        <c:idx val="50"/>
        <c:spPr>
          <a:solidFill>
            <a:srgbClr val="FBF2CA"/>
          </a:solidFill>
          <a:ln w="3175">
            <a:solidFill>
              <a:sysClr val="window" lastClr="FFFFFF">
                <a:lumMod val="75000"/>
              </a:sysClr>
            </a:solidFill>
          </a:ln>
          <a:effectLst/>
        </c:spPr>
      </c:pivotFmt>
      <c:pivotFmt>
        <c:idx val="51"/>
        <c:spPr>
          <a:solidFill>
            <a:srgbClr val="78B74A"/>
          </a:solidFill>
          <a:ln w="3175">
            <a:solidFill>
              <a:sysClr val="window" lastClr="FFFFFF">
                <a:lumMod val="75000"/>
              </a:sysClr>
            </a:solidFill>
          </a:ln>
          <a:effectLst/>
        </c:spPr>
      </c:pivotFmt>
      <c:pivotFmt>
        <c:idx val="52"/>
        <c:spPr>
          <a:solidFill>
            <a:srgbClr val="D3D4D5"/>
          </a:solidFill>
          <a:ln w="3175">
            <a:solidFill>
              <a:sysClr val="window" lastClr="FFFFFF">
                <a:lumMod val="75000"/>
              </a:sysClr>
            </a:solidFill>
          </a:ln>
          <a:effectLst/>
        </c:spPr>
      </c:pivotFmt>
      <c:pivotFmt>
        <c:idx val="53"/>
        <c:spPr>
          <a:solidFill>
            <a:schemeClr val="bg1"/>
          </a:solidFill>
          <a:ln w="3175">
            <a:solidFill>
              <a:sysClr val="window" lastClr="FFFFFF">
                <a:lumMod val="75000"/>
              </a:sysClr>
            </a:solidFill>
          </a:ln>
          <a:effectLst/>
        </c:spPr>
      </c:pivotFmt>
      <c:pivotFmt>
        <c:idx val="54"/>
        <c:spPr>
          <a:solidFill>
            <a:schemeClr val="accent1"/>
          </a:solidFill>
          <a:ln w="3175">
            <a:solidFill>
              <a:sysClr val="window" lastClr="FFFFFF">
                <a:lumMod val="75000"/>
              </a:sysClr>
            </a:solidFill>
          </a:ln>
          <a:effectLst/>
        </c:spPr>
      </c:pivotFmt>
      <c:pivotFmt>
        <c:idx val="55"/>
        <c:spPr>
          <a:solidFill>
            <a:schemeClr val="accent1"/>
          </a:solidFill>
          <a:ln w="3175">
            <a:solidFill>
              <a:sysClr val="window" lastClr="FFFFFF">
                <a:lumMod val="75000"/>
              </a:sysClr>
            </a:solidFill>
          </a:ln>
          <a:effectLst/>
        </c:spPr>
      </c:pivotFmt>
      <c:pivotFmt>
        <c:idx val="56"/>
        <c:spPr>
          <a:solidFill>
            <a:schemeClr val="accent1"/>
          </a:solidFill>
          <a:ln w="3175">
            <a:solidFill>
              <a:sysClr val="window" lastClr="FFFFFF">
                <a:lumMod val="75000"/>
              </a:sysClr>
            </a:solidFill>
          </a:ln>
          <a:effectLst/>
        </c:spPr>
      </c:pivotFmt>
      <c:pivotFmt>
        <c:idx val="57"/>
        <c:spPr>
          <a:solidFill>
            <a:schemeClr val="accent1"/>
          </a:solidFill>
          <a:ln w="3175">
            <a:solidFill>
              <a:sysClr val="window" lastClr="FFFFFF">
                <a:lumMod val="75000"/>
              </a:sysClr>
            </a:solidFill>
          </a:ln>
          <a:effectLst/>
        </c:spPr>
      </c:pivotFmt>
      <c:pivotFmt>
        <c:idx val="58"/>
        <c:spPr>
          <a:solidFill>
            <a:schemeClr val="accent1"/>
          </a:solidFill>
          <a:ln w="3175">
            <a:solidFill>
              <a:sysClr val="window" lastClr="FFFFFF">
                <a:lumMod val="75000"/>
              </a:sysClr>
            </a:solidFill>
          </a:ln>
          <a:effectLst/>
        </c:spPr>
      </c:pivotFmt>
      <c:pivotFmt>
        <c:idx val="59"/>
        <c:spPr>
          <a:solidFill>
            <a:schemeClr val="accent1"/>
          </a:solidFill>
          <a:ln w="3175">
            <a:solidFill>
              <a:sysClr val="window" lastClr="FFFFFF">
                <a:lumMod val="75000"/>
              </a:sysClr>
            </a:solidFill>
          </a:ln>
          <a:effectLst/>
        </c:spPr>
      </c:pivotFmt>
    </c:pivotFmts>
    <c:plotArea>
      <c:layout/>
      <c:pieChart>
        <c:varyColors val="1"/>
        <c:ser>
          <c:idx val="0"/>
          <c:order val="0"/>
          <c:tx>
            <c:strRef>
              <c:f>DEP_27!$AC$4</c:f>
              <c:strCache>
                <c:ptCount val="1"/>
                <c:pt idx="0">
                  <c:v>Total</c:v>
                </c:pt>
              </c:strCache>
            </c:strRef>
          </c:tx>
          <c:spPr>
            <a:ln w="3175">
              <a:solidFill>
                <a:sysClr val="window" lastClr="FFFFFF">
                  <a:lumMod val="75000"/>
                </a:sysClr>
              </a:solidFill>
            </a:ln>
          </c:spPr>
          <c:dPt>
            <c:idx val="0"/>
            <c:bubble3D val="0"/>
            <c:spPr>
              <a:solidFill>
                <a:schemeClr val="accent1"/>
              </a:solidFill>
              <a:ln w="3175">
                <a:solidFill>
                  <a:sysClr val="window" lastClr="FFFFFF">
                    <a:lumMod val="75000"/>
                  </a:sysClr>
                </a:solidFill>
              </a:ln>
              <a:effectLst/>
            </c:spPr>
            <c:extLst>
              <c:ext xmlns:c16="http://schemas.microsoft.com/office/drawing/2014/chart" uri="{C3380CC4-5D6E-409C-BE32-E72D297353CC}">
                <c16:uniqueId val="{00000001-8FA9-45B1-9EBD-0B1CFE490FD1}"/>
              </c:ext>
            </c:extLst>
          </c:dPt>
          <c:dPt>
            <c:idx val="1"/>
            <c:bubble3D val="0"/>
            <c:spPr>
              <a:solidFill>
                <a:schemeClr val="accent2"/>
              </a:solidFill>
              <a:ln w="3175">
                <a:solidFill>
                  <a:sysClr val="window" lastClr="FFFFFF">
                    <a:lumMod val="75000"/>
                  </a:sysClr>
                </a:solidFill>
              </a:ln>
              <a:effectLst/>
            </c:spPr>
            <c:extLst>
              <c:ext xmlns:c16="http://schemas.microsoft.com/office/drawing/2014/chart" uri="{C3380CC4-5D6E-409C-BE32-E72D297353CC}">
                <c16:uniqueId val="{00000003-8FA9-45B1-9EBD-0B1CFE490FD1}"/>
              </c:ext>
            </c:extLst>
          </c:dPt>
          <c:dPt>
            <c:idx val="2"/>
            <c:bubble3D val="0"/>
            <c:spPr>
              <a:solidFill>
                <a:schemeClr val="accent3"/>
              </a:solidFill>
              <a:ln w="3175">
                <a:solidFill>
                  <a:sysClr val="window" lastClr="FFFFFF">
                    <a:lumMod val="75000"/>
                  </a:sysClr>
                </a:solidFill>
              </a:ln>
              <a:effectLst/>
            </c:spPr>
            <c:extLst>
              <c:ext xmlns:c16="http://schemas.microsoft.com/office/drawing/2014/chart" uri="{C3380CC4-5D6E-409C-BE32-E72D297353CC}">
                <c16:uniqueId val="{00000005-8FA9-45B1-9EBD-0B1CFE490FD1}"/>
              </c:ext>
            </c:extLst>
          </c:dPt>
          <c:dPt>
            <c:idx val="3"/>
            <c:bubble3D val="0"/>
            <c:spPr>
              <a:solidFill>
                <a:schemeClr val="accent4"/>
              </a:solidFill>
              <a:ln w="3175">
                <a:solidFill>
                  <a:sysClr val="window" lastClr="FFFFFF">
                    <a:lumMod val="75000"/>
                  </a:sysClr>
                </a:solidFill>
              </a:ln>
              <a:effectLst/>
            </c:spPr>
            <c:extLst>
              <c:ext xmlns:c16="http://schemas.microsoft.com/office/drawing/2014/chart" uri="{C3380CC4-5D6E-409C-BE32-E72D297353CC}">
                <c16:uniqueId val="{00000007-8FA9-45B1-9EBD-0B1CFE490FD1}"/>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09-8FA9-45B1-9EBD-0B1CFE490FD1}"/>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0B-8FA9-45B1-9EBD-0B1CFE490FD1}"/>
              </c:ext>
            </c:extLst>
          </c:dPt>
          <c:dPt>
            <c:idx val="6"/>
            <c:bubble3D val="0"/>
            <c:spPr>
              <a:solidFill>
                <a:schemeClr val="accent1">
                  <a:lumMod val="60000"/>
                </a:schemeClr>
              </a:solidFill>
              <a:ln w="3175">
                <a:solidFill>
                  <a:sysClr val="window" lastClr="FFFFFF">
                    <a:lumMod val="75000"/>
                  </a:sysClr>
                </a:solidFill>
              </a:ln>
              <a:effectLst/>
            </c:spPr>
            <c:extLst>
              <c:ext xmlns:c16="http://schemas.microsoft.com/office/drawing/2014/chart" uri="{C3380CC4-5D6E-409C-BE32-E72D297353CC}">
                <c16:uniqueId val="{0000000D-8FA9-45B1-9EBD-0B1CFE490FD1}"/>
              </c:ext>
            </c:extLst>
          </c:dPt>
          <c:dPt>
            <c:idx val="7"/>
            <c:bubble3D val="0"/>
            <c:spPr>
              <a:solidFill>
                <a:schemeClr val="accent2">
                  <a:lumMod val="60000"/>
                </a:schemeClr>
              </a:solidFill>
              <a:ln w="3175">
                <a:solidFill>
                  <a:sysClr val="window" lastClr="FFFFFF">
                    <a:lumMod val="75000"/>
                  </a:sysClr>
                </a:solidFill>
              </a:ln>
              <a:effectLst/>
            </c:spPr>
            <c:extLst>
              <c:ext xmlns:c16="http://schemas.microsoft.com/office/drawing/2014/chart" uri="{C3380CC4-5D6E-409C-BE32-E72D297353CC}">
                <c16:uniqueId val="{0000000F-8FA9-45B1-9EBD-0B1CFE490F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DEP_27!$AB$5:$AB$13</c:f>
              <c:strCache>
                <c:ptCount val="8"/>
                <c:pt idx="0">
                  <c:v>RE</c:v>
                </c:pt>
                <c:pt idx="1">
                  <c:v>CR</c:v>
                </c:pt>
                <c:pt idx="2">
                  <c:v>EN</c:v>
                </c:pt>
                <c:pt idx="3">
                  <c:v>VU</c:v>
                </c:pt>
                <c:pt idx="4">
                  <c:v>NT</c:v>
                </c:pt>
                <c:pt idx="5">
                  <c:v>LC</c:v>
                </c:pt>
                <c:pt idx="6">
                  <c:v>DD</c:v>
                </c:pt>
                <c:pt idx="7">
                  <c:v>NA</c:v>
                </c:pt>
              </c:strCache>
            </c:strRef>
          </c:cat>
          <c:val>
            <c:numRef>
              <c:f>DEP_27!$AC$5:$AC$13</c:f>
              <c:numCache>
                <c:formatCode>General</c:formatCode>
                <c:ptCount val="8"/>
                <c:pt idx="0">
                  <c:v>8</c:v>
                </c:pt>
                <c:pt idx="1">
                  <c:v>3</c:v>
                </c:pt>
                <c:pt idx="2">
                  <c:v>6</c:v>
                </c:pt>
                <c:pt idx="3">
                  <c:v>6</c:v>
                </c:pt>
                <c:pt idx="4">
                  <c:v>8</c:v>
                </c:pt>
                <c:pt idx="5">
                  <c:v>56</c:v>
                </c:pt>
                <c:pt idx="6">
                  <c:v>7</c:v>
                </c:pt>
                <c:pt idx="7">
                  <c:v>5</c:v>
                </c:pt>
              </c:numCache>
            </c:numRef>
          </c:val>
          <c:extLst>
            <c:ext xmlns:c16="http://schemas.microsoft.com/office/drawing/2014/chart" uri="{C3380CC4-5D6E-409C-BE32-E72D297353CC}">
              <c16:uniqueId val="{00000010-8FA9-45B1-9EBD-0B1CFE490FD1}"/>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[Référentiel_faune_normand_maj_2024.xlsx]DEP_27!TDC_27_steno</c:name>
    <c:fmtId val="25"/>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b="1"/>
              <a:t>Répartition par communautés écologiques</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3175">
            <a:solidFill>
              <a:sysClr val="window" lastClr="FFFFFF">
                <a:lumMod val="75000"/>
              </a:sysClr>
            </a:solidFill>
          </a:ln>
          <a:effectLst/>
        </c:spPr>
      </c:pivotFmt>
      <c:pivotFmt>
        <c:idx val="2"/>
        <c:spPr>
          <a:solidFill>
            <a:schemeClr val="accent6">
              <a:lumMod val="60000"/>
              <a:lumOff val="40000"/>
            </a:schemeClr>
          </a:solidFill>
          <a:ln w="3175">
            <a:solidFill>
              <a:sysClr val="window" lastClr="FFFFFF">
                <a:lumMod val="75000"/>
              </a:sysClr>
            </a:solidFill>
          </a:ln>
          <a:effectLst/>
        </c:spPr>
      </c:pivotFmt>
      <c:pivotFmt>
        <c:idx val="3"/>
        <c:spPr>
          <a:solidFill>
            <a:schemeClr val="accent4">
              <a:lumMod val="20000"/>
              <a:lumOff val="80000"/>
            </a:schemeClr>
          </a:solidFill>
          <a:ln w="3175">
            <a:solidFill>
              <a:sysClr val="window" lastClr="FFFFFF">
                <a:lumMod val="75000"/>
              </a:sysClr>
            </a:solidFill>
          </a:ln>
          <a:effectLst/>
        </c:spPr>
      </c:pivotFmt>
      <c:pivotFmt>
        <c:idx val="4"/>
        <c:spPr>
          <a:solidFill>
            <a:schemeClr val="accent4">
              <a:lumMod val="60000"/>
              <a:lumOff val="40000"/>
            </a:schemeClr>
          </a:solidFill>
          <a:ln w="3175">
            <a:solidFill>
              <a:sysClr val="window" lastClr="FFFFFF">
                <a:lumMod val="75000"/>
              </a:sysClr>
            </a:solidFill>
          </a:ln>
          <a:effectLst/>
        </c:spPr>
      </c:pivotFmt>
      <c:pivotFmt>
        <c:idx val="5"/>
        <c:spPr>
          <a:solidFill>
            <a:schemeClr val="accent5">
              <a:lumMod val="60000"/>
              <a:lumOff val="40000"/>
            </a:schemeClr>
          </a:solidFill>
          <a:ln w="3175">
            <a:solidFill>
              <a:sysClr val="window" lastClr="FFFFFF">
                <a:lumMod val="75000"/>
              </a:sysClr>
            </a:solidFill>
          </a:ln>
          <a:effectLst/>
        </c:spPr>
      </c:pivotFmt>
      <c:pivotFmt>
        <c:idx val="6"/>
        <c:spPr>
          <a:solidFill>
            <a:schemeClr val="accent6">
              <a:lumMod val="75000"/>
            </a:schemeClr>
          </a:solidFill>
          <a:ln w="3175">
            <a:solidFill>
              <a:sysClr val="window" lastClr="FFFFFF">
                <a:lumMod val="75000"/>
              </a:sysClr>
            </a:solidFill>
          </a:ln>
          <a:effectLst/>
        </c:spPr>
      </c:pivotFmt>
      <c:pivotFmt>
        <c:idx val="7"/>
        <c:spPr>
          <a:solidFill>
            <a:schemeClr val="bg1"/>
          </a:solidFill>
          <a:ln w="3175">
            <a:solidFill>
              <a:sysClr val="window" lastClr="FFFFFF">
                <a:lumMod val="75000"/>
              </a:sysClr>
            </a:solidFill>
          </a:ln>
          <a:effectLst/>
        </c:spPr>
      </c:pivotFmt>
      <c:pivotFmt>
        <c:idx val="8"/>
        <c:spPr>
          <a:solidFill>
            <a:srgbClr val="CBBFF7"/>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3175">
            <a:solidFill>
              <a:sysClr val="window" lastClr="FFFFFF">
                <a:lumMod val="75000"/>
              </a:sysClr>
            </a:solidFill>
          </a:ln>
          <a:effectLst/>
        </c:spPr>
      </c:pivotFmt>
      <c:pivotFmt>
        <c:idx val="11"/>
        <c:spPr>
          <a:solidFill>
            <a:schemeClr val="bg1">
              <a:lumMod val="75000"/>
            </a:schemeClr>
          </a:solidFill>
          <a:ln w="3175">
            <a:solidFill>
              <a:sysClr val="window" lastClr="FFFFFF">
                <a:lumMod val="75000"/>
              </a:sysClr>
            </a:solidFill>
          </a:ln>
          <a:effectLst/>
        </c:spPr>
      </c:pivotFmt>
      <c:pivotFmt>
        <c:idx val="12"/>
        <c:spPr>
          <a:solidFill>
            <a:schemeClr val="accent4">
              <a:lumMod val="60000"/>
              <a:lumOff val="40000"/>
            </a:schemeClr>
          </a:solidFill>
          <a:ln w="3175">
            <a:solidFill>
              <a:sysClr val="window" lastClr="FFFFFF">
                <a:lumMod val="75000"/>
              </a:sysClr>
            </a:solidFill>
          </a:ln>
          <a:effectLst/>
        </c:spPr>
      </c:pivotFmt>
      <c:pivotFmt>
        <c:idx val="13"/>
        <c:spPr>
          <a:solidFill>
            <a:schemeClr val="accent5">
              <a:lumMod val="60000"/>
              <a:lumOff val="40000"/>
            </a:schemeClr>
          </a:solidFill>
          <a:ln w="3175">
            <a:solidFill>
              <a:sysClr val="window" lastClr="FFFFFF">
                <a:lumMod val="75000"/>
              </a:sysClr>
            </a:solidFill>
          </a:ln>
          <a:effectLst/>
        </c:spPr>
      </c:pivotFmt>
      <c:pivotFmt>
        <c:idx val="14"/>
        <c:spPr>
          <a:solidFill>
            <a:schemeClr val="accent6">
              <a:lumMod val="75000"/>
            </a:schemeClr>
          </a:solidFill>
          <a:ln w="3175">
            <a:solidFill>
              <a:sysClr val="window" lastClr="FFFFFF">
                <a:lumMod val="75000"/>
              </a:sysClr>
            </a:solidFill>
          </a:ln>
          <a:effectLst/>
        </c:spPr>
      </c:pivotFmt>
      <c:pivotFmt>
        <c:idx val="15"/>
        <c:spPr>
          <a:solidFill>
            <a:srgbClr val="CBBFF7"/>
          </a:solidFill>
          <a:ln w="3175">
            <a:solidFill>
              <a:sysClr val="window" lastClr="FFFFFF">
                <a:lumMod val="75000"/>
              </a:sysClr>
            </a:solidFill>
          </a:ln>
          <a:effectLst/>
        </c:spPr>
      </c:pivotFmt>
      <c:pivotFmt>
        <c:idx val="16"/>
        <c:spPr>
          <a:solidFill>
            <a:schemeClr val="bg1"/>
          </a:solidFill>
          <a:ln w="3175">
            <a:solidFill>
              <a:sysClr val="window" lastClr="FFFFFF">
                <a:lumMod val="75000"/>
              </a:sysClr>
            </a:solidFill>
          </a:ln>
          <a:effectLst/>
        </c:spPr>
      </c:pivotFmt>
      <c:pivotFmt>
        <c:idx val="17"/>
        <c:spPr>
          <a:solidFill>
            <a:schemeClr val="accent4">
              <a:lumMod val="20000"/>
              <a:lumOff val="80000"/>
            </a:schemeClr>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3175">
            <a:solidFill>
              <a:sysClr val="window" lastClr="FFFFFF">
                <a:lumMod val="75000"/>
              </a:sysClr>
            </a:solidFill>
          </a:ln>
          <a:effectLst/>
        </c:spPr>
      </c:pivotFmt>
      <c:pivotFmt>
        <c:idx val="20"/>
        <c:spPr>
          <a:solidFill>
            <a:schemeClr val="bg1">
              <a:lumMod val="75000"/>
            </a:schemeClr>
          </a:solidFill>
          <a:ln w="3175">
            <a:solidFill>
              <a:sysClr val="window" lastClr="FFFFFF">
                <a:lumMod val="75000"/>
              </a:sysClr>
            </a:solidFill>
          </a:ln>
          <a:effectLst/>
        </c:spPr>
      </c:pivotFmt>
      <c:pivotFmt>
        <c:idx val="21"/>
        <c:spPr>
          <a:solidFill>
            <a:schemeClr val="accent4">
              <a:lumMod val="60000"/>
              <a:lumOff val="40000"/>
            </a:schemeClr>
          </a:solidFill>
          <a:ln w="3175">
            <a:solidFill>
              <a:sysClr val="window" lastClr="FFFFFF">
                <a:lumMod val="75000"/>
              </a:sysClr>
            </a:solidFill>
          </a:ln>
          <a:effectLst/>
        </c:spPr>
      </c:pivotFmt>
      <c:pivotFmt>
        <c:idx val="22"/>
        <c:spPr>
          <a:solidFill>
            <a:schemeClr val="accent5">
              <a:lumMod val="60000"/>
              <a:lumOff val="40000"/>
            </a:schemeClr>
          </a:solidFill>
          <a:ln w="3175">
            <a:solidFill>
              <a:sysClr val="window" lastClr="FFFFFF">
                <a:lumMod val="75000"/>
              </a:sysClr>
            </a:solidFill>
          </a:ln>
          <a:effectLst/>
        </c:spPr>
      </c:pivotFmt>
      <c:pivotFmt>
        <c:idx val="23"/>
        <c:spPr>
          <a:solidFill>
            <a:schemeClr val="accent4">
              <a:lumMod val="20000"/>
              <a:lumOff val="80000"/>
            </a:schemeClr>
          </a:solidFill>
          <a:ln w="3175">
            <a:solidFill>
              <a:sysClr val="window" lastClr="FFFFFF">
                <a:lumMod val="75000"/>
              </a:sysClr>
            </a:solidFill>
          </a:ln>
          <a:effectLst/>
        </c:spPr>
      </c:pivotFmt>
      <c:pivotFmt>
        <c:idx val="24"/>
        <c:spPr>
          <a:solidFill>
            <a:schemeClr val="accent6">
              <a:lumMod val="75000"/>
            </a:schemeClr>
          </a:solidFill>
          <a:ln w="3175">
            <a:solidFill>
              <a:sysClr val="window" lastClr="FFFFFF">
                <a:lumMod val="75000"/>
              </a:sysClr>
            </a:solidFill>
          </a:ln>
          <a:effectLst/>
        </c:spPr>
      </c:pivotFmt>
      <c:pivotFmt>
        <c:idx val="25"/>
        <c:spPr>
          <a:solidFill>
            <a:srgbClr val="CBBFF7"/>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6">
              <a:lumMod val="60000"/>
              <a:lumOff val="40000"/>
            </a:schemeClr>
          </a:solidFill>
          <a:ln w="3175">
            <a:solidFill>
              <a:sysClr val="window" lastClr="FFFFFF">
                <a:lumMod val="75000"/>
              </a:sysClr>
            </a:solidFill>
          </a:ln>
          <a:effectLst/>
        </c:spPr>
      </c:pivotFmt>
      <c:pivotFmt>
        <c:idx val="29"/>
        <c:spPr>
          <a:solidFill>
            <a:schemeClr val="bg1">
              <a:lumMod val="75000"/>
            </a:schemeClr>
          </a:solidFill>
          <a:ln w="3175">
            <a:solidFill>
              <a:sysClr val="window" lastClr="FFFFFF">
                <a:lumMod val="75000"/>
              </a:sysClr>
            </a:solidFill>
          </a:ln>
          <a:effectLst/>
        </c:spPr>
      </c:pivotFmt>
      <c:pivotFmt>
        <c:idx val="30"/>
        <c:spPr>
          <a:solidFill>
            <a:schemeClr val="accent4">
              <a:lumMod val="20000"/>
              <a:lumOff val="80000"/>
            </a:schemeClr>
          </a:solidFill>
          <a:ln w="3175">
            <a:solidFill>
              <a:sysClr val="window" lastClr="FFFFFF">
                <a:lumMod val="75000"/>
              </a:sysClr>
            </a:solidFill>
          </a:ln>
          <a:effectLst/>
        </c:spPr>
      </c:pivotFmt>
      <c:pivotFmt>
        <c:idx val="31"/>
        <c:spPr>
          <a:solidFill>
            <a:schemeClr val="accent4">
              <a:lumMod val="60000"/>
              <a:lumOff val="40000"/>
            </a:schemeClr>
          </a:solidFill>
          <a:ln w="3175">
            <a:solidFill>
              <a:sysClr val="window" lastClr="FFFFFF">
                <a:lumMod val="75000"/>
              </a:sysClr>
            </a:solidFill>
          </a:ln>
          <a:effectLst/>
        </c:spPr>
      </c:pivotFmt>
      <c:pivotFmt>
        <c:idx val="32"/>
        <c:spPr>
          <a:solidFill>
            <a:schemeClr val="accent5">
              <a:lumMod val="60000"/>
              <a:lumOff val="40000"/>
            </a:schemeClr>
          </a:solidFill>
          <a:ln w="3175">
            <a:solidFill>
              <a:sysClr val="window" lastClr="FFFFFF">
                <a:lumMod val="75000"/>
              </a:sysClr>
            </a:solidFill>
          </a:ln>
          <a:effectLst/>
        </c:spPr>
      </c:pivotFmt>
      <c:pivotFmt>
        <c:idx val="33"/>
        <c:spPr>
          <a:solidFill>
            <a:schemeClr val="accent6">
              <a:lumMod val="75000"/>
            </a:schemeClr>
          </a:solidFill>
          <a:ln w="3175">
            <a:solidFill>
              <a:sysClr val="window" lastClr="FFFFFF">
                <a:lumMod val="75000"/>
              </a:sysClr>
            </a:solidFill>
          </a:ln>
          <a:effectLst/>
        </c:spPr>
      </c:pivotFmt>
      <c:pivotFmt>
        <c:idx val="34"/>
        <c:spPr>
          <a:solidFill>
            <a:srgbClr val="CBBFF7"/>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6"/>
          </a:solidFill>
          <a:ln w="3175">
            <a:solidFill>
              <a:sysClr val="window" lastClr="FFFFFF">
                <a:lumMod val="75000"/>
              </a:sysClr>
            </a:solidFill>
          </a:ln>
          <a:effectLst/>
        </c:spPr>
      </c:pivotFmt>
      <c:pivotFmt>
        <c:idx val="37"/>
        <c:spPr>
          <a:solidFill>
            <a:srgbClr val="CC99FF"/>
          </a:solidFill>
          <a:ln w="3175">
            <a:solidFill>
              <a:sysClr val="window" lastClr="FFFFFF">
                <a:lumMod val="75000"/>
              </a:sysClr>
            </a:solidFill>
          </a:ln>
          <a:effectLst/>
        </c:spPr>
      </c:pivotFmt>
      <c:pivotFmt>
        <c:idx val="38"/>
        <c:spPr>
          <a:solidFill>
            <a:schemeClr val="bg1"/>
          </a:solidFill>
          <a:ln w="3175">
            <a:solidFill>
              <a:sysClr val="window" lastClr="FFFFFF">
                <a:lumMod val="75000"/>
              </a:sysClr>
            </a:solidFill>
          </a:ln>
          <a:effectLst/>
        </c:spPr>
      </c:pivotFmt>
      <c:pivotFmt>
        <c:idx val="39"/>
        <c:spPr>
          <a:solidFill>
            <a:schemeClr val="accent4">
              <a:lumMod val="20000"/>
              <a:lumOff val="80000"/>
            </a:schemeClr>
          </a:solidFill>
          <a:ln w="3175">
            <a:solidFill>
              <a:sysClr val="window" lastClr="FFFFFF">
                <a:lumMod val="75000"/>
              </a:sysClr>
            </a:solidFill>
          </a:ln>
          <a:effectLst/>
        </c:spPr>
      </c:pivotFmt>
      <c:pivotFmt>
        <c:idx val="4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1"/>
        <c:spPr>
          <a:solidFill>
            <a:schemeClr val="accent6">
              <a:lumMod val="60000"/>
              <a:lumOff val="40000"/>
            </a:schemeClr>
          </a:solidFill>
          <a:ln w="3175">
            <a:solidFill>
              <a:sysClr val="window" lastClr="FFFFFF">
                <a:lumMod val="75000"/>
              </a:sysClr>
            </a:solidFill>
          </a:ln>
          <a:effectLst/>
        </c:spPr>
      </c:pivotFmt>
      <c:pivotFmt>
        <c:idx val="42"/>
        <c:spPr>
          <a:solidFill>
            <a:schemeClr val="bg1">
              <a:lumMod val="75000"/>
            </a:schemeClr>
          </a:solidFill>
          <a:ln w="3175">
            <a:solidFill>
              <a:sysClr val="window" lastClr="FFFFFF">
                <a:lumMod val="75000"/>
              </a:sysClr>
            </a:solidFill>
          </a:ln>
          <a:effectLst/>
        </c:spPr>
      </c:pivotFmt>
      <c:pivotFmt>
        <c:idx val="43"/>
        <c:spPr>
          <a:solidFill>
            <a:schemeClr val="accent4">
              <a:lumMod val="60000"/>
              <a:lumOff val="40000"/>
            </a:schemeClr>
          </a:solidFill>
          <a:ln w="3175">
            <a:solidFill>
              <a:sysClr val="window" lastClr="FFFFFF">
                <a:lumMod val="75000"/>
              </a:sysClr>
            </a:solidFill>
          </a:ln>
          <a:effectLst/>
        </c:spPr>
      </c:pivotFmt>
      <c:pivotFmt>
        <c:idx val="44"/>
        <c:spPr>
          <a:solidFill>
            <a:schemeClr val="accent5">
              <a:lumMod val="60000"/>
              <a:lumOff val="40000"/>
            </a:schemeClr>
          </a:solidFill>
          <a:ln w="3175">
            <a:solidFill>
              <a:sysClr val="window" lastClr="FFFFFF">
                <a:lumMod val="75000"/>
              </a:sysClr>
            </a:solidFill>
          </a:ln>
          <a:effectLst/>
        </c:spPr>
      </c:pivotFmt>
      <c:pivotFmt>
        <c:idx val="45"/>
        <c:spPr>
          <a:solidFill>
            <a:schemeClr val="accent6"/>
          </a:solidFill>
          <a:ln w="3175">
            <a:solidFill>
              <a:sysClr val="window" lastClr="FFFFFF">
                <a:lumMod val="75000"/>
              </a:sysClr>
            </a:solidFill>
          </a:ln>
          <a:effectLst/>
        </c:spPr>
      </c:pivotFmt>
      <c:pivotFmt>
        <c:idx val="46"/>
        <c:spPr>
          <a:solidFill>
            <a:srgbClr val="CC99FF"/>
          </a:solidFill>
          <a:ln w="3175">
            <a:solidFill>
              <a:sysClr val="window" lastClr="FFFFFF">
                <a:lumMod val="75000"/>
              </a:sysClr>
            </a:solidFill>
          </a:ln>
          <a:effectLst/>
        </c:spPr>
      </c:pivotFmt>
      <c:pivotFmt>
        <c:idx val="47"/>
        <c:spPr>
          <a:solidFill>
            <a:schemeClr val="bg1"/>
          </a:solidFill>
          <a:ln w="3175">
            <a:solidFill>
              <a:sysClr val="window" lastClr="FFFFFF">
                <a:lumMod val="75000"/>
              </a:sysClr>
            </a:solidFill>
          </a:ln>
          <a:effectLst/>
        </c:spPr>
      </c:pivotFmt>
      <c:pivotFmt>
        <c:idx val="48"/>
        <c:spPr>
          <a:solidFill>
            <a:schemeClr val="accent4">
              <a:lumMod val="20000"/>
              <a:lumOff val="80000"/>
            </a:schemeClr>
          </a:solidFill>
          <a:ln w="3175">
            <a:solidFill>
              <a:sysClr val="window" lastClr="FFFFFF">
                <a:lumMod val="75000"/>
              </a:sysClr>
            </a:solidFill>
          </a:ln>
          <a:effectLst/>
        </c:spPr>
      </c:pivotFmt>
      <c:pivotFmt>
        <c:idx val="49"/>
        <c:spPr>
          <a:solidFill>
            <a:srgbClr val="70AD47">
              <a:lumMod val="40000"/>
              <a:lumOff val="60000"/>
            </a:srgbClr>
          </a:solidFill>
          <a:ln w="3175">
            <a:solidFill>
              <a:sysClr val="window" lastClr="FFFFFF">
                <a:lumMod val="75000"/>
              </a:sysClr>
            </a:solidFill>
          </a:ln>
          <a:effectLst/>
        </c:spPr>
      </c:pivotFmt>
      <c:pivotFmt>
        <c:idx val="50"/>
        <c:spPr>
          <a:solidFill>
            <a:srgbClr val="FFCC99"/>
          </a:solidFill>
          <a:ln w="3175">
            <a:solidFill>
              <a:sysClr val="window" lastClr="FFFFFF">
                <a:lumMod val="75000"/>
              </a:sysClr>
            </a:solidFill>
          </a:ln>
          <a:effectLst/>
        </c:spPr>
      </c:pivotFmt>
      <c:pivotFmt>
        <c:idx val="51"/>
        <c:spPr>
          <a:solidFill>
            <a:srgbClr val="FFFFCC"/>
          </a:solidFill>
          <a:ln w="3175">
            <a:solidFill>
              <a:sysClr val="window" lastClr="FFFFFF">
                <a:lumMod val="75000"/>
              </a:sysClr>
            </a:solidFill>
          </a:ln>
          <a:effectLst/>
        </c:spPr>
      </c:pivotFmt>
      <c:pivotFmt>
        <c:idx val="52"/>
        <c:spPr>
          <a:solidFill>
            <a:srgbClr val="FFC000"/>
          </a:solidFill>
          <a:ln w="3175">
            <a:solidFill>
              <a:sysClr val="window" lastClr="FFFFFF">
                <a:lumMod val="75000"/>
              </a:sysClr>
            </a:solidFill>
          </a:ln>
          <a:effectLst/>
        </c:spPr>
      </c:pivotFmt>
      <c:pivotFmt>
        <c:idx val="53"/>
        <c:spPr>
          <a:solidFill>
            <a:srgbClr val="CC99FF"/>
          </a:solidFill>
          <a:ln w="3175">
            <a:solidFill>
              <a:sysClr val="window" lastClr="FFFFFF">
                <a:lumMod val="75000"/>
              </a:sysClr>
            </a:solidFill>
          </a:ln>
          <a:effectLst/>
        </c:spPr>
      </c:pivotFmt>
      <c:pivotFmt>
        <c:idx val="54"/>
        <c:spPr>
          <a:solidFill>
            <a:sysClr val="window" lastClr="FFFFFF">
              <a:lumMod val="85000"/>
            </a:sysClr>
          </a:solidFill>
          <a:ln w="3175">
            <a:solidFill>
              <a:sysClr val="window" lastClr="FFFFFF">
                <a:lumMod val="75000"/>
              </a:sysClr>
            </a:solidFill>
          </a:ln>
          <a:effectLst/>
        </c:spPr>
      </c:pivotFmt>
      <c:pivotFmt>
        <c:idx val="55"/>
        <c:spPr>
          <a:solidFill>
            <a:srgbClr val="70AD47">
              <a:lumMod val="75000"/>
            </a:srgbClr>
          </a:solidFill>
          <a:ln w="3175">
            <a:solidFill>
              <a:sysClr val="window" lastClr="FFFFFF">
                <a:lumMod val="75000"/>
              </a:sysClr>
            </a:solidFill>
          </a:ln>
          <a:effectLst/>
        </c:spPr>
      </c:pivotFmt>
      <c:pivotFmt>
        <c:idx val="56"/>
        <c:spPr>
          <a:solidFill>
            <a:srgbClr val="4FABB5"/>
          </a:solidFill>
          <a:ln w="3175">
            <a:solidFill>
              <a:sysClr val="window" lastClr="FFFFFF">
                <a:lumMod val="75000"/>
              </a:sysClr>
            </a:solidFill>
          </a:ln>
          <a:effectLst/>
        </c:spPr>
      </c:pivotFmt>
      <c:pivotFmt>
        <c:idx val="57"/>
        <c:spPr>
          <a:solidFill>
            <a:srgbClr val="FFC000">
              <a:lumMod val="40000"/>
              <a:lumOff val="60000"/>
            </a:srgbClr>
          </a:solidFill>
          <a:ln w="3175">
            <a:solidFill>
              <a:sysClr val="window" lastClr="FFFFFF">
                <a:lumMod val="75000"/>
              </a:sysClr>
            </a:solidFill>
          </a:ln>
          <a:effectLst/>
        </c:spPr>
      </c:pivotFmt>
      <c:pivotFmt>
        <c:idx val="58"/>
        <c:spPr>
          <a:solidFill>
            <a:srgbClr val="5B9BD5"/>
          </a:solidFill>
          <a:ln w="3175">
            <a:solidFill>
              <a:sysClr val="window" lastClr="FFFFFF">
                <a:lumMod val="75000"/>
              </a:sysClr>
            </a:solidFill>
          </a:ln>
          <a:effectLst/>
        </c:spPr>
      </c:pivotFmt>
    </c:pivotFmts>
    <c:plotArea>
      <c:layout/>
      <c:pieChart>
        <c:varyColors val="1"/>
        <c:ser>
          <c:idx val="0"/>
          <c:order val="0"/>
          <c:tx>
            <c:strRef>
              <c:f>DEP_27!$AH$4</c:f>
              <c:strCache>
                <c:ptCount val="1"/>
                <c:pt idx="0">
                  <c:v>Total</c:v>
                </c:pt>
              </c:strCache>
            </c:strRef>
          </c:tx>
          <c:spPr>
            <a:ln w="3175">
              <a:solidFill>
                <a:sysClr val="window" lastClr="FFFFFF">
                  <a:lumMod val="75000"/>
                </a:sysClr>
              </a:solidFill>
            </a:ln>
          </c:spPr>
          <c:dPt>
            <c:idx val="0"/>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01-49E6-4474-9FCF-6BD341F38F51}"/>
              </c:ext>
            </c:extLst>
          </c:dPt>
          <c:dPt>
            <c:idx val="1"/>
            <c:bubble3D val="0"/>
            <c:spPr>
              <a:solidFill>
                <a:srgbClr val="FFC000"/>
              </a:solidFill>
              <a:ln w="3175">
                <a:solidFill>
                  <a:sysClr val="window" lastClr="FFFFFF">
                    <a:lumMod val="75000"/>
                  </a:sysClr>
                </a:solidFill>
              </a:ln>
              <a:effectLst/>
            </c:spPr>
            <c:extLst>
              <c:ext xmlns:c16="http://schemas.microsoft.com/office/drawing/2014/chart" uri="{C3380CC4-5D6E-409C-BE32-E72D297353CC}">
                <c16:uniqueId val="{00000003-49E6-4474-9FCF-6BD341F38F51}"/>
              </c:ext>
            </c:extLst>
          </c:dPt>
          <c:dPt>
            <c:idx val="2"/>
            <c:bubble3D val="0"/>
            <c:spPr>
              <a:solidFill>
                <a:srgbClr val="FFFFCC"/>
              </a:solidFill>
              <a:ln w="3175">
                <a:solidFill>
                  <a:sysClr val="window" lastClr="FFFFFF">
                    <a:lumMod val="75000"/>
                  </a:sysClr>
                </a:solidFill>
              </a:ln>
              <a:effectLst/>
            </c:spPr>
            <c:extLst>
              <c:ext xmlns:c16="http://schemas.microsoft.com/office/drawing/2014/chart" uri="{C3380CC4-5D6E-409C-BE32-E72D297353CC}">
                <c16:uniqueId val="{00000005-49E6-4474-9FCF-6BD341F38F51}"/>
              </c:ext>
            </c:extLst>
          </c:dPt>
          <c:dPt>
            <c:idx val="3"/>
            <c:bubble3D val="0"/>
            <c:spPr>
              <a:solidFill>
                <a:srgbClr val="FFCC99"/>
              </a:solidFill>
              <a:ln w="3175">
                <a:solidFill>
                  <a:sysClr val="window" lastClr="FFFFFF">
                    <a:lumMod val="75000"/>
                  </a:sysClr>
                </a:solidFill>
              </a:ln>
              <a:effectLst/>
            </c:spPr>
            <c:extLst>
              <c:ext xmlns:c16="http://schemas.microsoft.com/office/drawing/2014/chart" uri="{C3380CC4-5D6E-409C-BE32-E72D297353CC}">
                <c16:uniqueId val="{00000007-49E6-4474-9FCF-6BD341F38F51}"/>
              </c:ext>
            </c:extLst>
          </c:dPt>
          <c:dPt>
            <c:idx val="4"/>
            <c:bubble3D val="0"/>
            <c:spPr>
              <a:solidFill>
                <a:srgbClr val="70AD47">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9-49E6-4474-9FCF-6BD341F38F51}"/>
              </c:ext>
            </c:extLst>
          </c:dPt>
          <c:dPt>
            <c:idx val="5"/>
            <c:bubble3D val="0"/>
            <c:spPr>
              <a:solidFill>
                <a:srgbClr val="5B9BD5"/>
              </a:solidFill>
              <a:ln w="3175">
                <a:solidFill>
                  <a:sysClr val="window" lastClr="FFFFFF">
                    <a:lumMod val="75000"/>
                  </a:sysClr>
                </a:solidFill>
              </a:ln>
              <a:effectLst/>
            </c:spPr>
            <c:extLst>
              <c:ext xmlns:c16="http://schemas.microsoft.com/office/drawing/2014/chart" uri="{C3380CC4-5D6E-409C-BE32-E72D297353CC}">
                <c16:uniqueId val="{0000000B-49E6-4474-9FCF-6BD341F38F51}"/>
              </c:ext>
            </c:extLst>
          </c:dPt>
          <c:dPt>
            <c:idx val="6"/>
            <c:bubble3D val="0"/>
            <c:spPr>
              <a:solidFill>
                <a:srgbClr val="FFC000">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D-49E6-4474-9FCF-6BD341F38F51}"/>
              </c:ext>
            </c:extLst>
          </c:dPt>
          <c:dPt>
            <c:idx val="7"/>
            <c:bubble3D val="0"/>
            <c:spPr>
              <a:solidFill>
                <a:srgbClr val="70AD47">
                  <a:lumMod val="75000"/>
                </a:srgbClr>
              </a:solidFill>
              <a:ln w="3175">
                <a:solidFill>
                  <a:sysClr val="window" lastClr="FFFFFF">
                    <a:lumMod val="75000"/>
                  </a:sysClr>
                </a:solidFill>
              </a:ln>
              <a:effectLst/>
            </c:spPr>
            <c:extLst>
              <c:ext xmlns:c16="http://schemas.microsoft.com/office/drawing/2014/chart" uri="{C3380CC4-5D6E-409C-BE32-E72D297353CC}">
                <c16:uniqueId val="{0000000F-49E6-4474-9FCF-6BD341F38F51}"/>
              </c:ext>
            </c:extLst>
          </c:dPt>
          <c:dPt>
            <c:idx val="8"/>
            <c:bubble3D val="0"/>
            <c:spPr>
              <a:solidFill>
                <a:sysClr val="window" lastClr="FFFFFF">
                  <a:lumMod val="85000"/>
                </a:sysClr>
              </a:solidFill>
              <a:ln w="3175">
                <a:solidFill>
                  <a:sysClr val="window" lastClr="FFFFFF">
                    <a:lumMod val="75000"/>
                  </a:sysClr>
                </a:solidFill>
              </a:ln>
              <a:effectLst/>
            </c:spPr>
            <c:extLst>
              <c:ext xmlns:c16="http://schemas.microsoft.com/office/drawing/2014/chart" uri="{C3380CC4-5D6E-409C-BE32-E72D297353CC}">
                <c16:uniqueId val="{00000010-4BD5-4F64-92A0-0D04335F6CBC}"/>
              </c:ext>
            </c:extLst>
          </c:dPt>
          <c:dPt>
            <c:idx val="9"/>
            <c:bubble3D val="0"/>
            <c:spPr>
              <a:solidFill>
                <a:srgbClr val="CC99FF"/>
              </a:solidFill>
              <a:ln w="3175">
                <a:solidFill>
                  <a:sysClr val="window" lastClr="FFFFFF">
                    <a:lumMod val="75000"/>
                  </a:sysClr>
                </a:solidFill>
              </a:ln>
              <a:effectLst/>
            </c:spPr>
            <c:extLst>
              <c:ext xmlns:c16="http://schemas.microsoft.com/office/drawing/2014/chart" uri="{C3380CC4-5D6E-409C-BE32-E72D297353CC}">
                <c16:uniqueId val="{00000011-4BD5-4F64-92A0-0D04335F6C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DEP_27!$AG$5:$AG$15</c:f>
              <c:strCache>
                <c:ptCount val="10"/>
                <c:pt idx="0">
                  <c:v>Non renseignée</c:v>
                </c:pt>
                <c:pt idx="1">
                  <c:v>Espèce des pelouses rases</c:v>
                </c:pt>
                <c:pt idx="2">
                  <c:v>Espèce des prairies sèches</c:v>
                </c:pt>
                <c:pt idx="3">
                  <c:v>Espèce des ourlets, fourrés et lisières thermophiles</c:v>
                </c:pt>
                <c:pt idx="4">
                  <c:v>Espèce des prairies mésophiles</c:v>
                </c:pt>
                <c:pt idx="5">
                  <c:v>Espèce des zones humides</c:v>
                </c:pt>
                <c:pt idx="6">
                  <c:v>Espèce des landes </c:v>
                </c:pt>
                <c:pt idx="7">
                  <c:v>Espèce des lisières et boisements mésophiles</c:v>
                </c:pt>
                <c:pt idx="8">
                  <c:v>Espèce ubiquiste</c:v>
                </c:pt>
                <c:pt idx="9">
                  <c:v>Espèce migratrice</c:v>
                </c:pt>
              </c:strCache>
            </c:strRef>
          </c:cat>
          <c:val>
            <c:numRef>
              <c:f>DEP_27!$AH$5:$AH$15</c:f>
              <c:numCache>
                <c:formatCode>General</c:formatCode>
                <c:ptCount val="10"/>
                <c:pt idx="0">
                  <c:v>1</c:v>
                </c:pt>
                <c:pt idx="1">
                  <c:v>13</c:v>
                </c:pt>
                <c:pt idx="2">
                  <c:v>14</c:v>
                </c:pt>
                <c:pt idx="3">
                  <c:v>6</c:v>
                </c:pt>
                <c:pt idx="4">
                  <c:v>14</c:v>
                </c:pt>
                <c:pt idx="5">
                  <c:v>8</c:v>
                </c:pt>
                <c:pt idx="6">
                  <c:v>2</c:v>
                </c:pt>
                <c:pt idx="7">
                  <c:v>21</c:v>
                </c:pt>
                <c:pt idx="8">
                  <c:v>12</c:v>
                </c:pt>
                <c:pt idx="9">
                  <c:v>8</c:v>
                </c:pt>
              </c:numCache>
            </c:numRef>
          </c:val>
          <c:extLst>
            <c:ext xmlns:c16="http://schemas.microsoft.com/office/drawing/2014/chart" uri="{C3380CC4-5D6E-409C-BE32-E72D297353CC}">
              <c16:uniqueId val="{00000010-49E6-4474-9FCF-6BD341F38F5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[Référentiel_faune_normand_maj_2024.xlsx]DEP_27!TDC_27_rarete</c:name>
    <c:fmtId val="5"/>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fr-FR" sz="800"/>
              <a:t>Répartition par statuts de rareté départementale</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6"/>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20000"/>
              <a:lumOff val="8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60000"/>
              <a:lumOff val="40000"/>
            </a:schemeClr>
          </a:solidFill>
          <a:ln>
            <a:noFill/>
          </a:ln>
          <a:effectLst/>
        </c:spPr>
      </c:pivotFmt>
      <c:pivotFmt>
        <c:idx val="8"/>
        <c:spPr>
          <a:solidFill>
            <a:schemeClr val="bg1">
              <a:lumMod val="75000"/>
            </a:schemeClr>
          </a:solidFill>
          <a:ln>
            <a:noFill/>
          </a:ln>
          <a:effectLst/>
        </c:spPr>
      </c:pivotFmt>
      <c:pivotFmt>
        <c:idx val="9"/>
        <c:spPr>
          <a:solidFill>
            <a:schemeClr val="bg1">
              <a:lumMod val="95000"/>
            </a:schemeClr>
          </a:solidFill>
          <a:ln>
            <a:noFill/>
          </a:ln>
          <a:effectLst/>
        </c:spPr>
      </c:pivotFmt>
      <c:pivotFmt>
        <c:idx val="10"/>
        <c:spPr>
          <a:solidFill>
            <a:schemeClr val="accent1"/>
          </a:solidFill>
          <a:ln>
            <a:noFill/>
          </a:ln>
          <a:effectLst/>
        </c:spPr>
        <c:marker>
          <c:symbol val="none"/>
        </c:marker>
      </c:pivotFmt>
      <c:pivotFmt>
        <c:idx val="11"/>
        <c:spPr>
          <a:solidFill>
            <a:schemeClr val="accent6"/>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20000"/>
              <a:lumOff val="80000"/>
            </a:schemeClr>
          </a:solidFill>
          <a:ln>
            <a:noFill/>
          </a:ln>
          <a:effectLst/>
        </c:spPr>
      </c:pivotFmt>
      <c:pivotFmt>
        <c:idx val="15"/>
        <c:spPr>
          <a:solidFill>
            <a:schemeClr val="accent5">
              <a:lumMod val="20000"/>
              <a:lumOff val="80000"/>
            </a:schemeClr>
          </a:solidFill>
          <a:ln>
            <a:noFill/>
          </a:ln>
          <a:effectLst/>
        </c:spPr>
      </c:pivotFmt>
      <c:pivotFmt>
        <c:idx val="16"/>
        <c:spPr>
          <a:solidFill>
            <a:schemeClr val="accent5">
              <a:lumMod val="40000"/>
              <a:lumOff val="6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bg1">
              <a:lumMod val="75000"/>
            </a:schemeClr>
          </a:solidFill>
          <a:ln>
            <a:noFill/>
          </a:ln>
          <a:effectLst/>
        </c:spPr>
      </c:pivotFmt>
      <c:pivotFmt>
        <c:idx val="19"/>
        <c:spPr>
          <a:solidFill>
            <a:schemeClr val="bg1">
              <a:lumMod val="95000"/>
            </a:schemeClr>
          </a:solidFill>
          <a:ln>
            <a:noFill/>
          </a:ln>
          <a:effectLst/>
        </c:spPr>
      </c:pivotFmt>
      <c:pivotFmt>
        <c:idx val="20"/>
        <c:spPr>
          <a:solidFill>
            <a:schemeClr val="accent1"/>
          </a:solidFill>
          <a:ln>
            <a:noFill/>
          </a:ln>
          <a:effectLst/>
        </c:spPr>
        <c:marker>
          <c:symbol val="none"/>
        </c:marker>
      </c:pivotFmt>
      <c:pivotFmt>
        <c:idx val="21"/>
        <c:spPr>
          <a:solidFill>
            <a:schemeClr val="accent6"/>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20000"/>
              <a:lumOff val="80000"/>
            </a:schemeClr>
          </a:solidFill>
          <a:ln>
            <a:noFill/>
          </a:ln>
          <a:effectLst/>
        </c:spPr>
      </c:pivotFmt>
      <c:pivotFmt>
        <c:idx val="25"/>
        <c:spPr>
          <a:solidFill>
            <a:schemeClr val="accent5">
              <a:lumMod val="20000"/>
              <a:lumOff val="8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bg1">
              <a:lumMod val="75000"/>
            </a:schemeClr>
          </a:solidFill>
          <a:ln>
            <a:noFill/>
          </a:ln>
          <a:effectLst/>
        </c:spPr>
      </c:pivotFmt>
      <c:pivotFmt>
        <c:idx val="29"/>
        <c:spPr>
          <a:solidFill>
            <a:schemeClr val="bg1">
              <a:lumMod val="95000"/>
            </a:schemeClr>
          </a:solidFill>
          <a:ln>
            <a:noFill/>
          </a:ln>
          <a:effectLst/>
        </c:spPr>
      </c:pivotFmt>
      <c:pivotFmt>
        <c:idx val="30"/>
        <c:spPr>
          <a:solidFill>
            <a:schemeClr val="accent5"/>
          </a:solidFill>
          <a:ln>
            <a:noFill/>
          </a:ln>
          <a:effectLst/>
        </c:spPr>
      </c:pivotFmt>
      <c:pivotFmt>
        <c:idx val="31"/>
        <c:spPr>
          <a:solidFill>
            <a:schemeClr val="accent1"/>
          </a:solidFill>
          <a:ln>
            <a:noFill/>
          </a:ln>
          <a:effectLst/>
        </c:spPr>
        <c:marker>
          <c:symbol val="none"/>
        </c:marker>
      </c:pivotFmt>
      <c:pivotFmt>
        <c:idx val="32"/>
        <c:spPr>
          <a:solidFill>
            <a:schemeClr val="accent6"/>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20000"/>
              <a:lumOff val="80000"/>
            </a:schemeClr>
          </a:solidFill>
          <a:ln>
            <a:noFill/>
          </a:ln>
          <a:effectLst/>
        </c:spPr>
      </c:pivotFmt>
      <c:pivotFmt>
        <c:idx val="36"/>
        <c:spPr>
          <a:solidFill>
            <a:schemeClr val="accent5">
              <a:lumMod val="20000"/>
              <a:lumOff val="8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60000"/>
              <a:lumOff val="40000"/>
            </a:schemeClr>
          </a:solidFill>
          <a:ln>
            <a:noFill/>
          </a:ln>
          <a:effectLst/>
        </c:spPr>
      </c:pivotFmt>
      <c:pivotFmt>
        <c:idx val="39"/>
        <c:spPr>
          <a:solidFill>
            <a:schemeClr val="accent5"/>
          </a:solidFill>
          <a:ln>
            <a:noFill/>
          </a:ln>
          <a:effectLst/>
        </c:spPr>
      </c:pivotFmt>
      <c:pivotFmt>
        <c:idx val="40"/>
        <c:spPr>
          <a:solidFill>
            <a:schemeClr val="bg1">
              <a:lumMod val="75000"/>
            </a:schemeClr>
          </a:solidFill>
          <a:ln>
            <a:noFill/>
          </a:ln>
          <a:effectLst/>
        </c:spPr>
      </c:pivotFmt>
      <c:pivotFmt>
        <c:idx val="41"/>
        <c:spPr>
          <a:solidFill>
            <a:schemeClr val="bg1">
              <a:lumMod val="95000"/>
            </a:schemeClr>
          </a:solidFill>
          <a:ln>
            <a:noFill/>
          </a:ln>
          <a:effectLst/>
        </c:spPr>
      </c:pivotFmt>
    </c:pivotFmts>
    <c:plotArea>
      <c:layout/>
      <c:barChart>
        <c:barDir val="col"/>
        <c:grouping val="clustered"/>
        <c:varyColors val="0"/>
        <c:ser>
          <c:idx val="0"/>
          <c:order val="0"/>
          <c:tx>
            <c:strRef>
              <c:f>DEP_27!$W$4</c:f>
              <c:strCache>
                <c:ptCount val="1"/>
                <c:pt idx="0">
                  <c:v>Total</c:v>
                </c:pt>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0C2F-4EF5-AFF7-CA285788C84B}"/>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0C2F-4EF5-AFF7-CA285788C84B}"/>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0C2F-4EF5-AFF7-CA285788C84B}"/>
              </c:ext>
            </c:extLst>
          </c:dPt>
          <c:dPt>
            <c:idx val="3"/>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0C2F-4EF5-AFF7-CA285788C84B}"/>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9-0C2F-4EF5-AFF7-CA285788C84B}"/>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B-0C2F-4EF5-AFF7-CA285788C84B}"/>
              </c:ext>
            </c:extLst>
          </c:dPt>
          <c:dPt>
            <c:idx val="6"/>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D-0C2F-4EF5-AFF7-CA285788C84B}"/>
              </c:ext>
            </c:extLst>
          </c:dPt>
          <c:dPt>
            <c:idx val="7"/>
            <c:invertIfNegative val="0"/>
            <c:bubble3D val="0"/>
            <c:spPr>
              <a:solidFill>
                <a:schemeClr val="accent5"/>
              </a:solidFill>
              <a:ln>
                <a:noFill/>
              </a:ln>
              <a:effectLst/>
            </c:spPr>
            <c:extLst>
              <c:ext xmlns:c16="http://schemas.microsoft.com/office/drawing/2014/chart" uri="{C3380CC4-5D6E-409C-BE32-E72D297353CC}">
                <c16:uniqueId val="{00000012-B49D-4B87-AC93-608071E0563A}"/>
              </c:ext>
            </c:extLst>
          </c:dPt>
          <c:dPt>
            <c:idx val="8"/>
            <c:invertIfNegative val="0"/>
            <c:bubble3D val="0"/>
            <c:spPr>
              <a:solidFill>
                <a:schemeClr val="bg1">
                  <a:lumMod val="75000"/>
                </a:schemeClr>
              </a:solidFill>
              <a:ln>
                <a:noFill/>
              </a:ln>
              <a:effectLst/>
            </c:spPr>
            <c:extLst>
              <c:ext xmlns:c16="http://schemas.microsoft.com/office/drawing/2014/chart" uri="{C3380CC4-5D6E-409C-BE32-E72D297353CC}">
                <c16:uniqueId val="{0000000F-0C2F-4EF5-AFF7-CA285788C84B}"/>
              </c:ext>
            </c:extLst>
          </c:dPt>
          <c:dPt>
            <c:idx val="9"/>
            <c:invertIfNegative val="0"/>
            <c:bubble3D val="0"/>
            <c:spPr>
              <a:solidFill>
                <a:schemeClr val="bg1">
                  <a:lumMod val="95000"/>
                </a:schemeClr>
              </a:solidFill>
              <a:ln>
                <a:noFill/>
              </a:ln>
              <a:effectLst/>
            </c:spPr>
            <c:extLst>
              <c:ext xmlns:c16="http://schemas.microsoft.com/office/drawing/2014/chart" uri="{C3380CC4-5D6E-409C-BE32-E72D297353CC}">
                <c16:uniqueId val="{00000011-0C2F-4EF5-AFF7-CA285788C84B}"/>
              </c:ext>
            </c:extLst>
          </c:dPt>
          <c:cat>
            <c:strRef>
              <c:f>DEP_27!$V$5:$V$15</c:f>
              <c:strCache>
                <c:ptCount val="10"/>
                <c:pt idx="0">
                  <c:v>CC</c:v>
                </c:pt>
                <c:pt idx="1">
                  <c:v>C</c:v>
                </c:pt>
                <c:pt idx="2">
                  <c:v>AC</c:v>
                </c:pt>
                <c:pt idx="3">
                  <c:v>PC</c:v>
                </c:pt>
                <c:pt idx="4">
                  <c:v>AR</c:v>
                </c:pt>
                <c:pt idx="5">
                  <c:v>R</c:v>
                </c:pt>
                <c:pt idx="6">
                  <c:v>RR</c:v>
                </c:pt>
                <c:pt idx="7">
                  <c:v>E</c:v>
                </c:pt>
                <c:pt idx="8">
                  <c:v>NR</c:v>
                </c:pt>
                <c:pt idx="9">
                  <c:v>abs</c:v>
                </c:pt>
              </c:strCache>
            </c:strRef>
          </c:cat>
          <c:val>
            <c:numRef>
              <c:f>DEP_27!$W$5:$W$15</c:f>
              <c:numCache>
                <c:formatCode>General</c:formatCode>
                <c:ptCount val="10"/>
                <c:pt idx="0">
                  <c:v>6</c:v>
                </c:pt>
                <c:pt idx="1">
                  <c:v>17</c:v>
                </c:pt>
                <c:pt idx="2">
                  <c:v>11</c:v>
                </c:pt>
                <c:pt idx="3">
                  <c:v>18</c:v>
                </c:pt>
                <c:pt idx="4">
                  <c:v>8</c:v>
                </c:pt>
                <c:pt idx="5">
                  <c:v>7</c:v>
                </c:pt>
                <c:pt idx="6">
                  <c:v>7</c:v>
                </c:pt>
                <c:pt idx="7">
                  <c:v>6</c:v>
                </c:pt>
                <c:pt idx="8">
                  <c:v>15</c:v>
                </c:pt>
                <c:pt idx="9">
                  <c:v>4</c:v>
                </c:pt>
              </c:numCache>
            </c:numRef>
          </c:val>
          <c:extLst>
            <c:ext xmlns:c16="http://schemas.microsoft.com/office/drawing/2014/chart" uri="{C3380CC4-5D6E-409C-BE32-E72D297353CC}">
              <c16:uniqueId val="{00000012-0C2F-4EF5-AFF7-CA285788C84B}"/>
            </c:ext>
          </c:extLst>
        </c:ser>
        <c:dLbls>
          <c:showLegendKey val="0"/>
          <c:showVal val="0"/>
          <c:showCatName val="0"/>
          <c:showSerName val="0"/>
          <c:showPercent val="0"/>
          <c:showBubbleSize val="0"/>
        </c:dLbls>
        <c:gapWidth val="100"/>
        <c:axId val="884769407"/>
        <c:axId val="884766911"/>
      </c:barChart>
      <c:catAx>
        <c:axId val="88476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84766911"/>
        <c:crosses val="autoZero"/>
        <c:auto val="1"/>
        <c:lblAlgn val="ctr"/>
        <c:lblOffset val="100"/>
        <c:noMultiLvlLbl val="0"/>
      </c:catAx>
      <c:valAx>
        <c:axId val="884766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8476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[Référentiel_faune_normand_maj_2024.xlsx]DEP_27!TDC_27_rarete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Répartition par statuts de rareté départementale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solidFill>
          <a:ln w="3175">
            <a:solidFill>
              <a:schemeClr val="bg1">
                <a:lumMod val="65000"/>
              </a:schemeClr>
            </a:solidFill>
          </a:ln>
          <a:effectLst/>
        </c:spPr>
      </c:pivotFmt>
      <c:pivotFmt>
        <c:idx val="2"/>
        <c:spPr>
          <a:solidFill>
            <a:schemeClr val="accent6">
              <a:lumMod val="60000"/>
              <a:lumOff val="40000"/>
            </a:schemeClr>
          </a:solidFill>
          <a:ln w="3175">
            <a:solidFill>
              <a:schemeClr val="bg1">
                <a:lumMod val="65000"/>
              </a:schemeClr>
            </a:solidFill>
          </a:ln>
          <a:effectLst/>
        </c:spPr>
      </c:pivotFmt>
      <c:pivotFmt>
        <c:idx val="3"/>
        <c:spPr>
          <a:solidFill>
            <a:schemeClr val="accent6">
              <a:lumMod val="40000"/>
              <a:lumOff val="60000"/>
            </a:schemeClr>
          </a:solidFill>
          <a:ln w="3175">
            <a:solidFill>
              <a:schemeClr val="bg1">
                <a:lumMod val="65000"/>
              </a:schemeClr>
            </a:solidFill>
          </a:ln>
          <a:effectLst/>
        </c:spPr>
      </c:pivotFmt>
      <c:pivotFmt>
        <c:idx val="4"/>
        <c:spPr>
          <a:solidFill>
            <a:schemeClr val="accent6">
              <a:lumMod val="20000"/>
              <a:lumOff val="80000"/>
            </a:schemeClr>
          </a:solidFill>
          <a:ln w="3175">
            <a:solidFill>
              <a:schemeClr val="bg1">
                <a:lumMod val="65000"/>
              </a:schemeClr>
            </a:solidFill>
          </a:ln>
          <a:effectLst/>
        </c:spPr>
      </c:pivotFmt>
      <c:pivotFmt>
        <c:idx val="5"/>
        <c:spPr>
          <a:solidFill>
            <a:schemeClr val="accent5">
              <a:lumMod val="20000"/>
              <a:lumOff val="80000"/>
            </a:schemeClr>
          </a:solidFill>
          <a:ln w="3175">
            <a:solidFill>
              <a:schemeClr val="bg1">
                <a:lumMod val="65000"/>
              </a:schemeClr>
            </a:solidFill>
          </a:ln>
          <a:effectLst/>
        </c:spPr>
      </c:pivotFmt>
      <c:pivotFmt>
        <c:idx val="6"/>
        <c:spPr>
          <a:solidFill>
            <a:schemeClr val="accent5">
              <a:lumMod val="40000"/>
              <a:lumOff val="60000"/>
            </a:schemeClr>
          </a:solidFill>
          <a:ln w="3175">
            <a:solidFill>
              <a:schemeClr val="bg1">
                <a:lumMod val="65000"/>
              </a:schemeClr>
            </a:solidFill>
          </a:ln>
          <a:effectLst/>
        </c:spPr>
      </c:pivotFmt>
      <c:pivotFmt>
        <c:idx val="7"/>
        <c:spPr>
          <a:solidFill>
            <a:schemeClr val="accent5">
              <a:lumMod val="60000"/>
              <a:lumOff val="40000"/>
            </a:schemeClr>
          </a:solidFill>
          <a:ln w="3175">
            <a:solidFill>
              <a:schemeClr val="bg1">
                <a:lumMod val="65000"/>
              </a:schemeClr>
            </a:solidFill>
          </a:ln>
          <a:effectLst/>
        </c:spPr>
      </c:pivotFmt>
      <c:pivotFmt>
        <c:idx val="8"/>
        <c:spPr>
          <a:solidFill>
            <a:schemeClr val="accent5">
              <a:lumMod val="75000"/>
            </a:schemeClr>
          </a:solidFill>
          <a:ln w="3175">
            <a:solidFill>
              <a:schemeClr val="bg1">
                <a:lumMod val="65000"/>
              </a:schemeClr>
            </a:solidFill>
          </a:ln>
          <a:effectLst/>
        </c:spPr>
      </c:pivotFmt>
      <c:pivotFmt>
        <c:idx val="9"/>
        <c:spPr>
          <a:solidFill>
            <a:schemeClr val="bg1">
              <a:lumMod val="75000"/>
            </a:schemeClr>
          </a:solidFill>
          <a:ln w="3175">
            <a:solidFill>
              <a:schemeClr val="bg1">
                <a:lumMod val="65000"/>
              </a:schemeClr>
            </a:solidFill>
          </a:ln>
          <a:effectLst/>
        </c:spPr>
      </c:pivotFmt>
      <c:pivotFmt>
        <c:idx val="10"/>
        <c:spPr>
          <a:solidFill>
            <a:schemeClr val="bg1">
              <a:lumMod val="95000"/>
            </a:schemeClr>
          </a:solidFill>
          <a:ln w="3175">
            <a:solidFill>
              <a:schemeClr val="bg1">
                <a:lumMod val="65000"/>
              </a:schemeClr>
            </a:solidFill>
          </a:ln>
          <a:effectLst/>
        </c:spPr>
      </c:pivotFmt>
      <c:pivotFmt>
        <c:idx val="11"/>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6"/>
          </a:solidFill>
          <a:ln w="3175">
            <a:solidFill>
              <a:schemeClr val="bg1">
                <a:lumMod val="65000"/>
              </a:schemeClr>
            </a:solidFill>
          </a:ln>
          <a:effectLst/>
        </c:spPr>
      </c:pivotFmt>
      <c:pivotFmt>
        <c:idx val="13"/>
        <c:spPr>
          <a:solidFill>
            <a:schemeClr val="accent6">
              <a:lumMod val="60000"/>
              <a:lumOff val="40000"/>
            </a:schemeClr>
          </a:solidFill>
          <a:ln w="3175">
            <a:solidFill>
              <a:schemeClr val="bg1">
                <a:lumMod val="65000"/>
              </a:schemeClr>
            </a:solidFill>
          </a:ln>
          <a:effectLst/>
        </c:spPr>
      </c:pivotFmt>
      <c:pivotFmt>
        <c:idx val="14"/>
        <c:spPr>
          <a:solidFill>
            <a:schemeClr val="accent6">
              <a:lumMod val="40000"/>
              <a:lumOff val="60000"/>
            </a:schemeClr>
          </a:solidFill>
          <a:ln w="3175">
            <a:solidFill>
              <a:schemeClr val="bg1">
                <a:lumMod val="65000"/>
              </a:schemeClr>
            </a:solidFill>
          </a:ln>
          <a:effectLst/>
        </c:spPr>
      </c:pivotFmt>
      <c:pivotFmt>
        <c:idx val="15"/>
        <c:spPr>
          <a:solidFill>
            <a:schemeClr val="accent6">
              <a:lumMod val="20000"/>
              <a:lumOff val="80000"/>
            </a:schemeClr>
          </a:solidFill>
          <a:ln w="3175">
            <a:solidFill>
              <a:schemeClr val="bg1">
                <a:lumMod val="65000"/>
              </a:schemeClr>
            </a:solidFill>
          </a:ln>
          <a:effectLst/>
        </c:spPr>
      </c:pivotFmt>
      <c:pivotFmt>
        <c:idx val="16"/>
        <c:spPr>
          <a:solidFill>
            <a:schemeClr val="accent5">
              <a:lumMod val="20000"/>
              <a:lumOff val="80000"/>
            </a:schemeClr>
          </a:solidFill>
          <a:ln w="3175">
            <a:solidFill>
              <a:schemeClr val="bg1">
                <a:lumMod val="65000"/>
              </a:schemeClr>
            </a:solidFill>
          </a:ln>
          <a:effectLst/>
        </c:spPr>
      </c:pivotFmt>
      <c:pivotFmt>
        <c:idx val="17"/>
        <c:spPr>
          <a:solidFill>
            <a:schemeClr val="accent5">
              <a:lumMod val="40000"/>
              <a:lumOff val="60000"/>
            </a:schemeClr>
          </a:solidFill>
          <a:ln w="3175">
            <a:solidFill>
              <a:schemeClr val="bg1">
                <a:lumMod val="65000"/>
              </a:schemeClr>
            </a:solidFill>
          </a:ln>
          <a:effectLst/>
        </c:spPr>
      </c:pivotFmt>
      <c:pivotFmt>
        <c:idx val="18"/>
        <c:spPr>
          <a:solidFill>
            <a:schemeClr val="accent5">
              <a:lumMod val="60000"/>
              <a:lumOff val="40000"/>
            </a:schemeClr>
          </a:solidFill>
          <a:ln w="3175">
            <a:solidFill>
              <a:schemeClr val="bg1">
                <a:lumMod val="65000"/>
              </a:schemeClr>
            </a:solidFill>
          </a:ln>
          <a:effectLst/>
        </c:spPr>
      </c:pivotFmt>
      <c:pivotFmt>
        <c:idx val="19"/>
        <c:spPr>
          <a:solidFill>
            <a:schemeClr val="accent5">
              <a:lumMod val="75000"/>
            </a:schemeClr>
          </a:solidFill>
          <a:ln w="3175">
            <a:solidFill>
              <a:schemeClr val="bg1">
                <a:lumMod val="65000"/>
              </a:schemeClr>
            </a:solidFill>
          </a:ln>
          <a:effectLst/>
        </c:spPr>
      </c:pivotFmt>
      <c:pivotFmt>
        <c:idx val="20"/>
        <c:spPr>
          <a:solidFill>
            <a:schemeClr val="bg1">
              <a:lumMod val="75000"/>
            </a:schemeClr>
          </a:solidFill>
          <a:ln w="3175">
            <a:solidFill>
              <a:schemeClr val="bg1">
                <a:lumMod val="65000"/>
              </a:schemeClr>
            </a:solidFill>
          </a:ln>
          <a:effectLst/>
        </c:spPr>
      </c:pivotFmt>
      <c:pivotFmt>
        <c:idx val="21"/>
        <c:spPr>
          <a:solidFill>
            <a:schemeClr val="bg1">
              <a:lumMod val="95000"/>
            </a:schemeClr>
          </a:solidFill>
          <a:ln w="3175">
            <a:solidFill>
              <a:schemeClr val="bg1">
                <a:lumMod val="65000"/>
              </a:schemeClr>
            </a:solidFill>
          </a:ln>
          <a:effectLst/>
        </c:spPr>
      </c:pivotFmt>
      <c:pivotFmt>
        <c:idx val="22"/>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6"/>
          </a:solidFill>
          <a:ln w="3175">
            <a:solidFill>
              <a:schemeClr val="bg1">
                <a:lumMod val="65000"/>
              </a:schemeClr>
            </a:solidFill>
          </a:ln>
          <a:effectLst/>
        </c:spPr>
      </c:pivotFmt>
      <c:pivotFmt>
        <c:idx val="24"/>
        <c:spPr>
          <a:solidFill>
            <a:schemeClr val="accent6">
              <a:lumMod val="60000"/>
              <a:lumOff val="40000"/>
            </a:schemeClr>
          </a:solidFill>
          <a:ln w="3175">
            <a:solidFill>
              <a:schemeClr val="bg1">
                <a:lumMod val="65000"/>
              </a:schemeClr>
            </a:solidFill>
          </a:ln>
          <a:effectLst/>
        </c:spPr>
      </c:pivotFmt>
      <c:pivotFmt>
        <c:idx val="25"/>
        <c:spPr>
          <a:solidFill>
            <a:schemeClr val="accent6">
              <a:lumMod val="40000"/>
              <a:lumOff val="60000"/>
            </a:schemeClr>
          </a:solidFill>
          <a:ln w="3175">
            <a:solidFill>
              <a:schemeClr val="bg1">
                <a:lumMod val="65000"/>
              </a:schemeClr>
            </a:solidFill>
          </a:ln>
          <a:effectLst/>
        </c:spPr>
      </c:pivotFmt>
      <c:pivotFmt>
        <c:idx val="26"/>
        <c:spPr>
          <a:solidFill>
            <a:schemeClr val="accent6">
              <a:lumMod val="20000"/>
              <a:lumOff val="80000"/>
            </a:schemeClr>
          </a:solidFill>
          <a:ln w="3175">
            <a:solidFill>
              <a:schemeClr val="bg1">
                <a:lumMod val="65000"/>
              </a:schemeClr>
            </a:solidFill>
          </a:ln>
          <a:effectLst/>
        </c:spPr>
      </c:pivotFmt>
      <c:pivotFmt>
        <c:idx val="27"/>
        <c:spPr>
          <a:solidFill>
            <a:schemeClr val="accent5">
              <a:lumMod val="20000"/>
              <a:lumOff val="80000"/>
            </a:schemeClr>
          </a:solidFill>
          <a:ln w="3175">
            <a:solidFill>
              <a:schemeClr val="bg1">
                <a:lumMod val="65000"/>
              </a:schemeClr>
            </a:solidFill>
          </a:ln>
          <a:effectLst/>
        </c:spPr>
      </c:pivotFmt>
      <c:pivotFmt>
        <c:idx val="28"/>
        <c:spPr>
          <a:solidFill>
            <a:schemeClr val="accent5">
              <a:lumMod val="40000"/>
              <a:lumOff val="60000"/>
            </a:schemeClr>
          </a:solidFill>
          <a:ln w="3175">
            <a:solidFill>
              <a:schemeClr val="bg1">
                <a:lumMod val="65000"/>
              </a:schemeClr>
            </a:solidFill>
          </a:ln>
          <a:effectLst/>
        </c:spPr>
      </c:pivotFmt>
      <c:pivotFmt>
        <c:idx val="29"/>
        <c:spPr>
          <a:solidFill>
            <a:schemeClr val="accent5">
              <a:lumMod val="60000"/>
              <a:lumOff val="40000"/>
            </a:schemeClr>
          </a:solidFill>
          <a:ln w="3175">
            <a:solidFill>
              <a:schemeClr val="bg1">
                <a:lumMod val="65000"/>
              </a:schemeClr>
            </a:solidFill>
          </a:ln>
          <a:effectLst/>
        </c:spPr>
      </c:pivotFmt>
      <c:pivotFmt>
        <c:idx val="30"/>
        <c:spPr>
          <a:solidFill>
            <a:schemeClr val="accent5"/>
          </a:solidFill>
          <a:ln w="3175">
            <a:solidFill>
              <a:schemeClr val="bg1">
                <a:lumMod val="65000"/>
              </a:schemeClr>
            </a:solidFill>
          </a:ln>
          <a:effectLst/>
        </c:spPr>
      </c:pivotFmt>
      <c:pivotFmt>
        <c:idx val="31"/>
        <c:spPr>
          <a:solidFill>
            <a:schemeClr val="bg1">
              <a:lumMod val="75000"/>
            </a:schemeClr>
          </a:solidFill>
          <a:ln w="3175">
            <a:solidFill>
              <a:schemeClr val="bg1">
                <a:lumMod val="65000"/>
              </a:schemeClr>
            </a:solidFill>
          </a:ln>
          <a:effectLst/>
        </c:spPr>
      </c:pivotFmt>
      <c:pivotFmt>
        <c:idx val="32"/>
        <c:spPr>
          <a:solidFill>
            <a:schemeClr val="bg1">
              <a:lumMod val="95000"/>
            </a:schemeClr>
          </a:solidFill>
          <a:ln w="3175">
            <a:solidFill>
              <a:schemeClr val="bg1">
                <a:lumMod val="65000"/>
              </a:schemeClr>
            </a:solidFill>
          </a:ln>
          <a:effectLst/>
        </c:spPr>
      </c:pivotFmt>
      <c:pivotFmt>
        <c:idx val="33"/>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34"/>
        <c:spPr>
          <a:solidFill>
            <a:schemeClr val="accent6"/>
          </a:solidFill>
          <a:ln w="3175">
            <a:solidFill>
              <a:schemeClr val="bg1">
                <a:lumMod val="65000"/>
              </a:schemeClr>
            </a:solidFill>
          </a:ln>
          <a:effectLst/>
        </c:spPr>
      </c:pivotFmt>
      <c:pivotFmt>
        <c:idx val="35"/>
        <c:spPr>
          <a:solidFill>
            <a:schemeClr val="accent6">
              <a:lumMod val="60000"/>
              <a:lumOff val="40000"/>
            </a:schemeClr>
          </a:solidFill>
          <a:ln w="3175">
            <a:solidFill>
              <a:schemeClr val="bg1">
                <a:lumMod val="65000"/>
              </a:schemeClr>
            </a:solidFill>
          </a:ln>
          <a:effectLst/>
        </c:spPr>
      </c:pivotFmt>
      <c:pivotFmt>
        <c:idx val="36"/>
        <c:spPr>
          <a:solidFill>
            <a:schemeClr val="accent6">
              <a:lumMod val="40000"/>
              <a:lumOff val="60000"/>
            </a:schemeClr>
          </a:solidFill>
          <a:ln w="3175">
            <a:solidFill>
              <a:schemeClr val="bg1">
                <a:lumMod val="65000"/>
              </a:schemeClr>
            </a:solidFill>
          </a:ln>
          <a:effectLst/>
        </c:spPr>
      </c:pivotFmt>
      <c:pivotFmt>
        <c:idx val="37"/>
        <c:spPr>
          <a:solidFill>
            <a:schemeClr val="accent6">
              <a:lumMod val="20000"/>
              <a:lumOff val="80000"/>
            </a:schemeClr>
          </a:solidFill>
          <a:ln w="3175">
            <a:solidFill>
              <a:schemeClr val="bg1">
                <a:lumMod val="65000"/>
              </a:schemeClr>
            </a:solidFill>
          </a:ln>
          <a:effectLst/>
        </c:spPr>
      </c:pivotFmt>
      <c:pivotFmt>
        <c:idx val="38"/>
        <c:spPr>
          <a:solidFill>
            <a:schemeClr val="accent5">
              <a:lumMod val="20000"/>
              <a:lumOff val="80000"/>
            </a:schemeClr>
          </a:solidFill>
          <a:ln w="3175">
            <a:solidFill>
              <a:schemeClr val="bg1">
                <a:lumMod val="65000"/>
              </a:schemeClr>
            </a:solidFill>
          </a:ln>
          <a:effectLst/>
        </c:spPr>
      </c:pivotFmt>
      <c:pivotFmt>
        <c:idx val="39"/>
        <c:spPr>
          <a:solidFill>
            <a:schemeClr val="accent5">
              <a:lumMod val="40000"/>
              <a:lumOff val="60000"/>
            </a:schemeClr>
          </a:solidFill>
          <a:ln w="3175">
            <a:solidFill>
              <a:schemeClr val="bg1">
                <a:lumMod val="65000"/>
              </a:schemeClr>
            </a:solidFill>
          </a:ln>
          <a:effectLst/>
        </c:spPr>
      </c:pivotFmt>
      <c:pivotFmt>
        <c:idx val="40"/>
        <c:spPr>
          <a:solidFill>
            <a:schemeClr val="accent5">
              <a:lumMod val="60000"/>
              <a:lumOff val="40000"/>
            </a:schemeClr>
          </a:solidFill>
          <a:ln w="3175">
            <a:solidFill>
              <a:schemeClr val="bg1">
                <a:lumMod val="65000"/>
              </a:schemeClr>
            </a:solidFill>
          </a:ln>
          <a:effectLst/>
        </c:spPr>
      </c:pivotFmt>
      <c:pivotFmt>
        <c:idx val="41"/>
        <c:spPr>
          <a:solidFill>
            <a:schemeClr val="accent5"/>
          </a:solidFill>
          <a:ln w="3175">
            <a:solidFill>
              <a:schemeClr val="bg1">
                <a:lumMod val="65000"/>
              </a:schemeClr>
            </a:solidFill>
          </a:ln>
          <a:effectLst/>
        </c:spPr>
      </c:pivotFmt>
      <c:pivotFmt>
        <c:idx val="42"/>
        <c:spPr>
          <a:solidFill>
            <a:schemeClr val="bg1">
              <a:lumMod val="75000"/>
            </a:schemeClr>
          </a:solidFill>
          <a:ln w="3175">
            <a:solidFill>
              <a:schemeClr val="bg1">
                <a:lumMod val="65000"/>
              </a:schemeClr>
            </a:solidFill>
          </a:ln>
          <a:effectLst/>
        </c:spPr>
      </c:pivotFmt>
      <c:pivotFmt>
        <c:idx val="43"/>
        <c:spPr>
          <a:solidFill>
            <a:schemeClr val="bg1">
              <a:lumMod val="95000"/>
            </a:schemeClr>
          </a:solidFill>
          <a:ln w="3175">
            <a:solidFill>
              <a:schemeClr val="bg1">
                <a:lumMod val="65000"/>
              </a:schemeClr>
            </a:solidFill>
          </a:ln>
          <a:effectLst/>
        </c:spPr>
      </c:pivotFmt>
      <c:pivotFmt>
        <c:idx val="44"/>
        <c:spPr>
          <a:solidFill>
            <a:schemeClr val="accent1"/>
          </a:solidFill>
          <a:ln w="3175">
            <a:solidFill>
              <a:schemeClr val="bg1">
                <a:lumMod val="65000"/>
              </a:schemeClr>
            </a:solidFill>
          </a:ln>
          <a:effectLst/>
        </c:spPr>
      </c:pivotFmt>
      <c:pivotFmt>
        <c:idx val="45"/>
        <c:spPr>
          <a:solidFill>
            <a:schemeClr val="accent1"/>
          </a:solidFill>
          <a:ln w="3175">
            <a:solidFill>
              <a:schemeClr val="bg1">
                <a:lumMod val="65000"/>
              </a:schemeClr>
            </a:solidFill>
          </a:ln>
          <a:effectLst/>
        </c:spPr>
      </c:pivotFmt>
      <c:pivotFmt>
        <c:idx val="46"/>
        <c:spPr>
          <a:solidFill>
            <a:schemeClr val="accent1"/>
          </a:solidFill>
          <a:ln w="3175">
            <a:solidFill>
              <a:schemeClr val="bg1">
                <a:lumMod val="65000"/>
              </a:schemeClr>
            </a:solidFill>
          </a:ln>
          <a:effectLst/>
        </c:spPr>
      </c:pivotFmt>
      <c:pivotFmt>
        <c:idx val="47"/>
        <c:spPr>
          <a:solidFill>
            <a:schemeClr val="accent1"/>
          </a:solidFill>
          <a:ln w="3175">
            <a:solidFill>
              <a:schemeClr val="bg1">
                <a:lumMod val="65000"/>
              </a:schemeClr>
            </a:solidFill>
          </a:ln>
          <a:effectLst/>
        </c:spPr>
      </c:pivotFmt>
      <c:pivotFmt>
        <c:idx val="48"/>
        <c:spPr>
          <a:solidFill>
            <a:schemeClr val="accent1"/>
          </a:solidFill>
          <a:ln w="3175">
            <a:solidFill>
              <a:schemeClr val="bg1">
                <a:lumMod val="65000"/>
              </a:schemeClr>
            </a:solidFill>
          </a:ln>
          <a:effectLst/>
        </c:spPr>
      </c:pivotFmt>
    </c:pivotFmts>
    <c:plotArea>
      <c:layout/>
      <c:pieChart>
        <c:varyColors val="1"/>
        <c:ser>
          <c:idx val="0"/>
          <c:order val="0"/>
          <c:tx>
            <c:strRef>
              <c:f>DEP_27!$W$4</c:f>
              <c:strCache>
                <c:ptCount val="1"/>
                <c:pt idx="0">
                  <c:v>Total</c:v>
                </c:pt>
              </c:strCache>
            </c:strRef>
          </c:tx>
          <c:spPr>
            <a:ln w="3175">
              <a:solidFill>
                <a:schemeClr val="bg1">
                  <a:lumMod val="65000"/>
                </a:schemeClr>
              </a:solidFill>
            </a:ln>
          </c:spPr>
          <c:dPt>
            <c:idx val="0"/>
            <c:bubble3D val="0"/>
            <c:spPr>
              <a:solidFill>
                <a:schemeClr val="accent1"/>
              </a:solidFill>
              <a:ln w="3175">
                <a:solidFill>
                  <a:schemeClr val="bg1">
                    <a:lumMod val="65000"/>
                  </a:schemeClr>
                </a:solidFill>
              </a:ln>
              <a:effectLst/>
            </c:spPr>
            <c:extLst>
              <c:ext xmlns:c16="http://schemas.microsoft.com/office/drawing/2014/chart" uri="{C3380CC4-5D6E-409C-BE32-E72D297353CC}">
                <c16:uniqueId val="{00000001-1013-44C2-AC48-C8EBC0E66707}"/>
              </c:ext>
            </c:extLst>
          </c:dPt>
          <c:dPt>
            <c:idx val="1"/>
            <c:bubble3D val="0"/>
            <c:spPr>
              <a:solidFill>
                <a:schemeClr val="accent6">
                  <a:lumMod val="60000"/>
                  <a:lumOff val="40000"/>
                </a:schemeClr>
              </a:solidFill>
              <a:ln w="3175">
                <a:solidFill>
                  <a:schemeClr val="bg1">
                    <a:lumMod val="65000"/>
                  </a:schemeClr>
                </a:solidFill>
              </a:ln>
              <a:effectLst/>
            </c:spPr>
            <c:extLst>
              <c:ext xmlns:c16="http://schemas.microsoft.com/office/drawing/2014/chart" uri="{C3380CC4-5D6E-409C-BE32-E72D297353CC}">
                <c16:uniqueId val="{00000003-1013-44C2-AC48-C8EBC0E66707}"/>
              </c:ext>
            </c:extLst>
          </c:dPt>
          <c:dPt>
            <c:idx val="2"/>
            <c:bubble3D val="0"/>
            <c:spPr>
              <a:solidFill>
                <a:schemeClr val="accent6">
                  <a:lumMod val="40000"/>
                  <a:lumOff val="60000"/>
                </a:schemeClr>
              </a:solidFill>
              <a:ln w="3175">
                <a:solidFill>
                  <a:schemeClr val="bg1">
                    <a:lumMod val="65000"/>
                  </a:schemeClr>
                </a:solidFill>
              </a:ln>
              <a:effectLst/>
            </c:spPr>
            <c:extLst>
              <c:ext xmlns:c16="http://schemas.microsoft.com/office/drawing/2014/chart" uri="{C3380CC4-5D6E-409C-BE32-E72D297353CC}">
                <c16:uniqueId val="{00000005-1013-44C2-AC48-C8EBC0E66707}"/>
              </c:ext>
            </c:extLst>
          </c:dPt>
          <c:dPt>
            <c:idx val="3"/>
            <c:bubble3D val="0"/>
            <c:spPr>
              <a:solidFill>
                <a:schemeClr val="accent6">
                  <a:lumMod val="20000"/>
                  <a:lumOff val="80000"/>
                </a:schemeClr>
              </a:solidFill>
              <a:ln w="3175">
                <a:solidFill>
                  <a:schemeClr val="bg1">
                    <a:lumMod val="65000"/>
                  </a:schemeClr>
                </a:solidFill>
              </a:ln>
              <a:effectLst/>
            </c:spPr>
            <c:extLst>
              <c:ext xmlns:c16="http://schemas.microsoft.com/office/drawing/2014/chart" uri="{C3380CC4-5D6E-409C-BE32-E72D297353CC}">
                <c16:uniqueId val="{00000007-1013-44C2-AC48-C8EBC0E66707}"/>
              </c:ext>
            </c:extLst>
          </c:dPt>
          <c:dPt>
            <c:idx val="4"/>
            <c:bubble3D val="0"/>
            <c:spPr>
              <a:solidFill>
                <a:schemeClr val="accent5">
                  <a:lumMod val="20000"/>
                  <a:lumOff val="80000"/>
                </a:schemeClr>
              </a:solidFill>
              <a:ln w="3175">
                <a:solidFill>
                  <a:schemeClr val="bg1">
                    <a:lumMod val="65000"/>
                  </a:schemeClr>
                </a:solidFill>
              </a:ln>
              <a:effectLst/>
            </c:spPr>
            <c:extLst>
              <c:ext xmlns:c16="http://schemas.microsoft.com/office/drawing/2014/chart" uri="{C3380CC4-5D6E-409C-BE32-E72D297353CC}">
                <c16:uniqueId val="{00000009-1013-44C2-AC48-C8EBC0E66707}"/>
              </c:ext>
            </c:extLst>
          </c:dPt>
          <c:dPt>
            <c:idx val="5"/>
            <c:bubble3D val="0"/>
            <c:spPr>
              <a:solidFill>
                <a:schemeClr val="accent6"/>
              </a:solidFill>
              <a:ln w="3175">
                <a:solidFill>
                  <a:schemeClr val="bg1">
                    <a:lumMod val="65000"/>
                  </a:schemeClr>
                </a:solidFill>
              </a:ln>
              <a:effectLst/>
            </c:spPr>
            <c:extLst>
              <c:ext xmlns:c16="http://schemas.microsoft.com/office/drawing/2014/chart" uri="{C3380CC4-5D6E-409C-BE32-E72D297353CC}">
                <c16:uniqueId val="{0000000B-1013-44C2-AC48-C8EBC0E66707}"/>
              </c:ext>
            </c:extLst>
          </c:dPt>
          <c:dPt>
            <c:idx val="6"/>
            <c:bubble3D val="0"/>
            <c:spPr>
              <a:solidFill>
                <a:schemeClr val="accent1">
                  <a:lumMod val="60000"/>
                </a:schemeClr>
              </a:solidFill>
              <a:ln w="3175">
                <a:solidFill>
                  <a:schemeClr val="bg1">
                    <a:lumMod val="65000"/>
                  </a:schemeClr>
                </a:solidFill>
              </a:ln>
              <a:effectLst/>
            </c:spPr>
            <c:extLst>
              <c:ext xmlns:c16="http://schemas.microsoft.com/office/drawing/2014/chart" uri="{C3380CC4-5D6E-409C-BE32-E72D297353CC}">
                <c16:uniqueId val="{0000000D-1013-44C2-AC48-C8EBC0E66707}"/>
              </c:ext>
            </c:extLst>
          </c:dPt>
          <c:dPt>
            <c:idx val="7"/>
            <c:bubble3D val="0"/>
            <c:spPr>
              <a:solidFill>
                <a:schemeClr val="accent5"/>
              </a:solidFill>
              <a:ln w="3175">
                <a:solidFill>
                  <a:schemeClr val="bg1">
                    <a:lumMod val="65000"/>
                  </a:schemeClr>
                </a:solidFill>
              </a:ln>
              <a:effectLst/>
            </c:spPr>
            <c:extLst>
              <c:ext xmlns:c16="http://schemas.microsoft.com/office/drawing/2014/chart" uri="{C3380CC4-5D6E-409C-BE32-E72D297353CC}">
                <c16:uniqueId val="{0000000F-1013-44C2-AC48-C8EBC0E66707}"/>
              </c:ext>
            </c:extLst>
          </c:dPt>
          <c:dPt>
            <c:idx val="8"/>
            <c:bubble3D val="0"/>
            <c:spPr>
              <a:solidFill>
                <a:schemeClr val="accent3">
                  <a:lumMod val="60000"/>
                </a:schemeClr>
              </a:solidFill>
              <a:ln w="3175">
                <a:solidFill>
                  <a:schemeClr val="bg1">
                    <a:lumMod val="65000"/>
                  </a:schemeClr>
                </a:solidFill>
              </a:ln>
              <a:effectLst/>
            </c:spPr>
            <c:extLst>
              <c:ext xmlns:c16="http://schemas.microsoft.com/office/drawing/2014/chart" uri="{C3380CC4-5D6E-409C-BE32-E72D297353CC}">
                <c16:uniqueId val="{00000011-1013-44C2-AC48-C8EBC0E66707}"/>
              </c:ext>
            </c:extLst>
          </c:dPt>
          <c:dPt>
            <c:idx val="9"/>
            <c:bubble3D val="0"/>
            <c:spPr>
              <a:solidFill>
                <a:schemeClr val="accent4">
                  <a:lumMod val="60000"/>
                </a:schemeClr>
              </a:solidFill>
              <a:ln w="3175">
                <a:solidFill>
                  <a:schemeClr val="bg1">
                    <a:lumMod val="65000"/>
                  </a:schemeClr>
                </a:solidFill>
              </a:ln>
              <a:effectLst/>
            </c:spPr>
            <c:extLst>
              <c:ext xmlns:c16="http://schemas.microsoft.com/office/drawing/2014/chart" uri="{C3380CC4-5D6E-409C-BE32-E72D297353CC}">
                <c16:uniqueId val="{00000013-1013-44C2-AC48-C8EBC0E667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DEP_27!$V$5:$V$15</c:f>
              <c:strCache>
                <c:ptCount val="10"/>
                <c:pt idx="0">
                  <c:v>CC</c:v>
                </c:pt>
                <c:pt idx="1">
                  <c:v>C</c:v>
                </c:pt>
                <c:pt idx="2">
                  <c:v>AC</c:v>
                </c:pt>
                <c:pt idx="3">
                  <c:v>PC</c:v>
                </c:pt>
                <c:pt idx="4">
                  <c:v>AR</c:v>
                </c:pt>
                <c:pt idx="5">
                  <c:v>R</c:v>
                </c:pt>
                <c:pt idx="6">
                  <c:v>RR</c:v>
                </c:pt>
                <c:pt idx="7">
                  <c:v>E</c:v>
                </c:pt>
                <c:pt idx="8">
                  <c:v>NR</c:v>
                </c:pt>
                <c:pt idx="9">
                  <c:v>abs</c:v>
                </c:pt>
              </c:strCache>
            </c:strRef>
          </c:cat>
          <c:val>
            <c:numRef>
              <c:f>DEP_27!$W$5:$W$15</c:f>
              <c:numCache>
                <c:formatCode>General</c:formatCode>
                <c:ptCount val="10"/>
                <c:pt idx="0">
                  <c:v>6</c:v>
                </c:pt>
                <c:pt idx="1">
                  <c:v>17</c:v>
                </c:pt>
                <c:pt idx="2">
                  <c:v>11</c:v>
                </c:pt>
                <c:pt idx="3">
                  <c:v>18</c:v>
                </c:pt>
                <c:pt idx="4">
                  <c:v>8</c:v>
                </c:pt>
                <c:pt idx="5">
                  <c:v>7</c:v>
                </c:pt>
                <c:pt idx="6">
                  <c:v>7</c:v>
                </c:pt>
                <c:pt idx="7">
                  <c:v>6</c:v>
                </c:pt>
                <c:pt idx="8">
                  <c:v>15</c:v>
                </c:pt>
                <c:pt idx="9">
                  <c:v>4</c:v>
                </c:pt>
              </c:numCache>
            </c:numRef>
          </c:val>
          <c:extLst>
            <c:ext xmlns:c16="http://schemas.microsoft.com/office/drawing/2014/chart" uri="{C3380CC4-5D6E-409C-BE32-E72D297353CC}">
              <c16:uniqueId val="{00000014-1013-44C2-AC48-C8EBC0E6670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[Référentiel_faune_normand_maj_2024.xlsx]DEP_27!TDC_27_steno</c:name>
    <c:fmtId val="29"/>
  </c:pivotSource>
  <c:chart>
    <c:title>
      <c:tx>
        <c:rich>
          <a:bodyPr rot="0" spcFirstLastPara="1" vertOverflow="ellipsis" vert="horz" wrap="square" anchor="ctr" anchorCtr="1"/>
          <a:lstStyle/>
          <a:p>
            <a:pPr algn="ctr" rtl="0">
              <a:defRPr sz="720" b="0" i="0" u="none" strike="noStrike" kern="1200" spc="0" baseline="0">
                <a:solidFill>
                  <a:schemeClr val="tx1">
                    <a:lumMod val="65000"/>
                    <a:lumOff val="35000"/>
                  </a:schemeClr>
                </a:solidFill>
                <a:latin typeface="+mn-lt"/>
                <a:ea typeface="+mn-ea"/>
                <a:cs typeface="+mn-cs"/>
              </a:defRPr>
            </a:pPr>
            <a:r>
              <a:rPr lang="en-US"/>
              <a:t>Répartition par communautés écologiques</a:t>
            </a:r>
          </a:p>
        </c:rich>
      </c:tx>
      <c:overlay val="0"/>
      <c:spPr>
        <a:noFill/>
        <a:ln>
          <a:noFill/>
        </a:ln>
        <a:effectLst/>
      </c:spPr>
      <c:txPr>
        <a:bodyPr rot="0" spcFirstLastPara="1" vertOverflow="ellipsis" vert="horz" wrap="square" anchor="ctr" anchorCtr="1"/>
        <a:lstStyle/>
        <a:p>
          <a:pPr algn="ctr" rtl="0">
            <a:defRPr sz="72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3175">
            <a:solidFill>
              <a:sysClr val="window" lastClr="FFFFFF">
                <a:lumMod val="75000"/>
              </a:sysClr>
            </a:solidFill>
          </a:ln>
          <a:effectLst/>
        </c:spPr>
      </c:pivotFmt>
      <c:pivotFmt>
        <c:idx val="2"/>
        <c:spPr>
          <a:solidFill>
            <a:schemeClr val="accent6">
              <a:lumMod val="60000"/>
              <a:lumOff val="40000"/>
            </a:schemeClr>
          </a:solidFill>
          <a:ln w="3175">
            <a:solidFill>
              <a:sysClr val="window" lastClr="FFFFFF">
                <a:lumMod val="75000"/>
              </a:sysClr>
            </a:solidFill>
          </a:ln>
          <a:effectLst/>
        </c:spPr>
      </c:pivotFmt>
      <c:pivotFmt>
        <c:idx val="3"/>
        <c:spPr>
          <a:solidFill>
            <a:schemeClr val="accent4">
              <a:lumMod val="20000"/>
              <a:lumOff val="80000"/>
            </a:schemeClr>
          </a:solidFill>
          <a:ln w="3175">
            <a:solidFill>
              <a:sysClr val="window" lastClr="FFFFFF">
                <a:lumMod val="75000"/>
              </a:sysClr>
            </a:solidFill>
          </a:ln>
          <a:effectLst/>
        </c:spPr>
      </c:pivotFmt>
      <c:pivotFmt>
        <c:idx val="4"/>
        <c:spPr>
          <a:solidFill>
            <a:schemeClr val="accent4">
              <a:lumMod val="60000"/>
              <a:lumOff val="40000"/>
            </a:schemeClr>
          </a:solidFill>
          <a:ln w="3175">
            <a:solidFill>
              <a:sysClr val="window" lastClr="FFFFFF">
                <a:lumMod val="75000"/>
              </a:sysClr>
            </a:solidFill>
          </a:ln>
          <a:effectLst/>
        </c:spPr>
      </c:pivotFmt>
      <c:pivotFmt>
        <c:idx val="5"/>
        <c:spPr>
          <a:solidFill>
            <a:schemeClr val="accent5">
              <a:lumMod val="60000"/>
              <a:lumOff val="40000"/>
            </a:schemeClr>
          </a:solidFill>
          <a:ln w="3175">
            <a:solidFill>
              <a:sysClr val="window" lastClr="FFFFFF">
                <a:lumMod val="75000"/>
              </a:sysClr>
            </a:solidFill>
          </a:ln>
          <a:effectLst/>
        </c:spPr>
      </c:pivotFmt>
      <c:pivotFmt>
        <c:idx val="6"/>
        <c:spPr>
          <a:solidFill>
            <a:schemeClr val="accent6">
              <a:lumMod val="75000"/>
            </a:schemeClr>
          </a:solidFill>
          <a:ln w="3175">
            <a:solidFill>
              <a:sysClr val="window" lastClr="FFFFFF">
                <a:lumMod val="75000"/>
              </a:sysClr>
            </a:solidFill>
          </a:ln>
          <a:effectLst/>
        </c:spPr>
      </c:pivotFmt>
      <c:pivotFmt>
        <c:idx val="7"/>
        <c:spPr>
          <a:solidFill>
            <a:schemeClr val="bg1"/>
          </a:solidFill>
          <a:ln w="3175">
            <a:solidFill>
              <a:sysClr val="window" lastClr="FFFFFF">
                <a:lumMod val="75000"/>
              </a:sysClr>
            </a:solidFill>
          </a:ln>
          <a:effectLst/>
        </c:spPr>
      </c:pivotFmt>
      <c:pivotFmt>
        <c:idx val="8"/>
        <c:spPr>
          <a:solidFill>
            <a:srgbClr val="CBBFF7"/>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3175">
            <a:solidFill>
              <a:sysClr val="window" lastClr="FFFFFF">
                <a:lumMod val="75000"/>
              </a:sysClr>
            </a:solidFill>
          </a:ln>
          <a:effectLst/>
        </c:spPr>
      </c:pivotFmt>
      <c:pivotFmt>
        <c:idx val="11"/>
        <c:spPr>
          <a:solidFill>
            <a:schemeClr val="bg1">
              <a:lumMod val="75000"/>
            </a:schemeClr>
          </a:solidFill>
          <a:ln w="3175">
            <a:solidFill>
              <a:sysClr val="window" lastClr="FFFFFF">
                <a:lumMod val="75000"/>
              </a:sysClr>
            </a:solidFill>
          </a:ln>
          <a:effectLst/>
        </c:spPr>
      </c:pivotFmt>
      <c:pivotFmt>
        <c:idx val="12"/>
        <c:spPr>
          <a:solidFill>
            <a:schemeClr val="accent4">
              <a:lumMod val="60000"/>
              <a:lumOff val="40000"/>
            </a:schemeClr>
          </a:solidFill>
          <a:ln w="3175">
            <a:solidFill>
              <a:sysClr val="window" lastClr="FFFFFF">
                <a:lumMod val="75000"/>
              </a:sysClr>
            </a:solidFill>
          </a:ln>
          <a:effectLst/>
        </c:spPr>
      </c:pivotFmt>
      <c:pivotFmt>
        <c:idx val="13"/>
        <c:spPr>
          <a:solidFill>
            <a:schemeClr val="accent5">
              <a:lumMod val="60000"/>
              <a:lumOff val="40000"/>
            </a:schemeClr>
          </a:solidFill>
          <a:ln w="3175">
            <a:solidFill>
              <a:sysClr val="window" lastClr="FFFFFF">
                <a:lumMod val="75000"/>
              </a:sysClr>
            </a:solidFill>
          </a:ln>
          <a:effectLst/>
        </c:spPr>
      </c:pivotFmt>
      <c:pivotFmt>
        <c:idx val="14"/>
        <c:spPr>
          <a:solidFill>
            <a:schemeClr val="accent6">
              <a:lumMod val="75000"/>
            </a:schemeClr>
          </a:solidFill>
          <a:ln w="3175">
            <a:solidFill>
              <a:sysClr val="window" lastClr="FFFFFF">
                <a:lumMod val="75000"/>
              </a:sysClr>
            </a:solidFill>
          </a:ln>
          <a:effectLst/>
        </c:spPr>
      </c:pivotFmt>
      <c:pivotFmt>
        <c:idx val="15"/>
        <c:spPr>
          <a:solidFill>
            <a:srgbClr val="CBBFF7"/>
          </a:solidFill>
          <a:ln w="3175">
            <a:solidFill>
              <a:sysClr val="window" lastClr="FFFFFF">
                <a:lumMod val="75000"/>
              </a:sysClr>
            </a:solidFill>
          </a:ln>
          <a:effectLst/>
        </c:spPr>
      </c:pivotFmt>
      <c:pivotFmt>
        <c:idx val="16"/>
        <c:spPr>
          <a:solidFill>
            <a:schemeClr val="bg1"/>
          </a:solidFill>
          <a:ln w="3175">
            <a:solidFill>
              <a:sysClr val="window" lastClr="FFFFFF">
                <a:lumMod val="75000"/>
              </a:sysClr>
            </a:solidFill>
          </a:ln>
          <a:effectLst/>
        </c:spPr>
      </c:pivotFmt>
      <c:pivotFmt>
        <c:idx val="17"/>
        <c:spPr>
          <a:solidFill>
            <a:schemeClr val="accent4">
              <a:lumMod val="20000"/>
              <a:lumOff val="80000"/>
            </a:schemeClr>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3175">
            <a:solidFill>
              <a:sysClr val="window" lastClr="FFFFFF">
                <a:lumMod val="75000"/>
              </a:sysClr>
            </a:solidFill>
          </a:ln>
          <a:effectLst/>
        </c:spPr>
      </c:pivotFmt>
      <c:pivotFmt>
        <c:idx val="20"/>
        <c:spPr>
          <a:solidFill>
            <a:schemeClr val="bg1">
              <a:lumMod val="75000"/>
            </a:schemeClr>
          </a:solidFill>
          <a:ln w="3175">
            <a:solidFill>
              <a:sysClr val="window" lastClr="FFFFFF">
                <a:lumMod val="75000"/>
              </a:sysClr>
            </a:solidFill>
          </a:ln>
          <a:effectLst/>
        </c:spPr>
      </c:pivotFmt>
      <c:pivotFmt>
        <c:idx val="21"/>
        <c:spPr>
          <a:solidFill>
            <a:schemeClr val="accent4">
              <a:lumMod val="60000"/>
              <a:lumOff val="40000"/>
            </a:schemeClr>
          </a:solidFill>
          <a:ln w="3175">
            <a:solidFill>
              <a:sysClr val="window" lastClr="FFFFFF">
                <a:lumMod val="75000"/>
              </a:sysClr>
            </a:solidFill>
          </a:ln>
          <a:effectLst/>
        </c:spPr>
      </c:pivotFmt>
      <c:pivotFmt>
        <c:idx val="22"/>
        <c:spPr>
          <a:solidFill>
            <a:schemeClr val="accent5">
              <a:lumMod val="60000"/>
              <a:lumOff val="40000"/>
            </a:schemeClr>
          </a:solidFill>
          <a:ln w="3175">
            <a:solidFill>
              <a:sysClr val="window" lastClr="FFFFFF">
                <a:lumMod val="75000"/>
              </a:sysClr>
            </a:solidFill>
          </a:ln>
          <a:effectLst/>
        </c:spPr>
      </c:pivotFmt>
      <c:pivotFmt>
        <c:idx val="23"/>
        <c:spPr>
          <a:solidFill>
            <a:schemeClr val="accent4">
              <a:lumMod val="20000"/>
              <a:lumOff val="80000"/>
            </a:schemeClr>
          </a:solidFill>
          <a:ln w="3175">
            <a:solidFill>
              <a:sysClr val="window" lastClr="FFFFFF">
                <a:lumMod val="75000"/>
              </a:sysClr>
            </a:solidFill>
          </a:ln>
          <a:effectLst/>
        </c:spPr>
      </c:pivotFmt>
      <c:pivotFmt>
        <c:idx val="24"/>
        <c:spPr>
          <a:solidFill>
            <a:schemeClr val="accent6">
              <a:lumMod val="75000"/>
            </a:schemeClr>
          </a:solidFill>
          <a:ln w="3175">
            <a:solidFill>
              <a:sysClr val="window" lastClr="FFFFFF">
                <a:lumMod val="75000"/>
              </a:sysClr>
            </a:solidFill>
          </a:ln>
          <a:effectLst/>
        </c:spPr>
      </c:pivotFmt>
      <c:pivotFmt>
        <c:idx val="25"/>
        <c:spPr>
          <a:solidFill>
            <a:srgbClr val="CBBFF7"/>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6">
              <a:lumMod val="60000"/>
              <a:lumOff val="40000"/>
            </a:schemeClr>
          </a:solidFill>
          <a:ln w="3175">
            <a:solidFill>
              <a:sysClr val="window" lastClr="FFFFFF">
                <a:lumMod val="75000"/>
              </a:sysClr>
            </a:solidFill>
          </a:ln>
          <a:effectLst/>
        </c:spPr>
      </c:pivotFmt>
      <c:pivotFmt>
        <c:idx val="29"/>
        <c:spPr>
          <a:solidFill>
            <a:schemeClr val="bg1">
              <a:lumMod val="75000"/>
            </a:schemeClr>
          </a:solidFill>
          <a:ln w="3175">
            <a:solidFill>
              <a:sysClr val="window" lastClr="FFFFFF">
                <a:lumMod val="75000"/>
              </a:sysClr>
            </a:solidFill>
          </a:ln>
          <a:effectLst/>
        </c:spPr>
      </c:pivotFmt>
      <c:pivotFmt>
        <c:idx val="30"/>
        <c:spPr>
          <a:solidFill>
            <a:schemeClr val="accent4">
              <a:lumMod val="20000"/>
              <a:lumOff val="80000"/>
            </a:schemeClr>
          </a:solidFill>
          <a:ln w="3175">
            <a:solidFill>
              <a:sysClr val="window" lastClr="FFFFFF">
                <a:lumMod val="75000"/>
              </a:sysClr>
            </a:solidFill>
          </a:ln>
          <a:effectLst/>
        </c:spPr>
      </c:pivotFmt>
      <c:pivotFmt>
        <c:idx val="31"/>
        <c:spPr>
          <a:solidFill>
            <a:schemeClr val="accent4">
              <a:lumMod val="60000"/>
              <a:lumOff val="40000"/>
            </a:schemeClr>
          </a:solidFill>
          <a:ln w="3175">
            <a:solidFill>
              <a:sysClr val="window" lastClr="FFFFFF">
                <a:lumMod val="75000"/>
              </a:sysClr>
            </a:solidFill>
          </a:ln>
          <a:effectLst/>
        </c:spPr>
      </c:pivotFmt>
      <c:pivotFmt>
        <c:idx val="32"/>
        <c:spPr>
          <a:solidFill>
            <a:schemeClr val="accent5">
              <a:lumMod val="60000"/>
              <a:lumOff val="40000"/>
            </a:schemeClr>
          </a:solidFill>
          <a:ln w="3175">
            <a:solidFill>
              <a:sysClr val="window" lastClr="FFFFFF">
                <a:lumMod val="75000"/>
              </a:sysClr>
            </a:solidFill>
          </a:ln>
          <a:effectLst/>
        </c:spPr>
      </c:pivotFmt>
      <c:pivotFmt>
        <c:idx val="33"/>
        <c:spPr>
          <a:solidFill>
            <a:schemeClr val="accent6">
              <a:lumMod val="75000"/>
            </a:schemeClr>
          </a:solidFill>
          <a:ln w="3175">
            <a:solidFill>
              <a:sysClr val="window" lastClr="FFFFFF">
                <a:lumMod val="75000"/>
              </a:sysClr>
            </a:solidFill>
          </a:ln>
          <a:effectLst/>
        </c:spPr>
      </c:pivotFmt>
      <c:pivotFmt>
        <c:idx val="34"/>
        <c:spPr>
          <a:solidFill>
            <a:srgbClr val="CBBFF7"/>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6"/>
          </a:solidFill>
          <a:ln w="3175">
            <a:solidFill>
              <a:sysClr val="window" lastClr="FFFFFF">
                <a:lumMod val="75000"/>
              </a:sysClr>
            </a:solidFill>
          </a:ln>
          <a:effectLst/>
        </c:spPr>
      </c:pivotFmt>
      <c:pivotFmt>
        <c:idx val="37"/>
        <c:spPr>
          <a:solidFill>
            <a:srgbClr val="CC99FF"/>
          </a:solidFill>
          <a:ln w="3175">
            <a:solidFill>
              <a:sysClr val="window" lastClr="FFFFFF">
                <a:lumMod val="75000"/>
              </a:sysClr>
            </a:solidFill>
          </a:ln>
          <a:effectLst/>
        </c:spPr>
      </c:pivotFmt>
      <c:pivotFmt>
        <c:idx val="38"/>
        <c:spPr>
          <a:solidFill>
            <a:schemeClr val="bg1"/>
          </a:solidFill>
          <a:ln w="3175">
            <a:solidFill>
              <a:sysClr val="window" lastClr="FFFFFF">
                <a:lumMod val="75000"/>
              </a:sysClr>
            </a:solidFill>
          </a:ln>
          <a:effectLst/>
        </c:spPr>
      </c:pivotFmt>
      <c:pivotFmt>
        <c:idx val="39"/>
        <c:spPr>
          <a:solidFill>
            <a:schemeClr val="accent4">
              <a:lumMod val="20000"/>
              <a:lumOff val="80000"/>
            </a:schemeClr>
          </a:solidFill>
          <a:ln w="3175">
            <a:solidFill>
              <a:sysClr val="window" lastClr="FFFFFF">
                <a:lumMod val="75000"/>
              </a:sysClr>
            </a:solidFill>
          </a:ln>
          <a:effectLst/>
        </c:spPr>
      </c:pivotFmt>
      <c:pivotFmt>
        <c:idx val="4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1"/>
        <c:spPr>
          <a:solidFill>
            <a:schemeClr val="accent6">
              <a:lumMod val="60000"/>
              <a:lumOff val="40000"/>
            </a:schemeClr>
          </a:solidFill>
          <a:ln w="3175">
            <a:solidFill>
              <a:sysClr val="window" lastClr="FFFFFF">
                <a:lumMod val="75000"/>
              </a:sysClr>
            </a:solidFill>
          </a:ln>
          <a:effectLst/>
        </c:spPr>
      </c:pivotFmt>
      <c:pivotFmt>
        <c:idx val="42"/>
        <c:spPr>
          <a:solidFill>
            <a:schemeClr val="bg1">
              <a:lumMod val="75000"/>
            </a:schemeClr>
          </a:solidFill>
          <a:ln w="3175">
            <a:solidFill>
              <a:sysClr val="window" lastClr="FFFFFF">
                <a:lumMod val="75000"/>
              </a:sysClr>
            </a:solidFill>
          </a:ln>
          <a:effectLst/>
        </c:spPr>
      </c:pivotFmt>
      <c:pivotFmt>
        <c:idx val="43"/>
        <c:spPr>
          <a:solidFill>
            <a:schemeClr val="accent4">
              <a:lumMod val="60000"/>
              <a:lumOff val="40000"/>
            </a:schemeClr>
          </a:solidFill>
          <a:ln w="3175">
            <a:solidFill>
              <a:sysClr val="window" lastClr="FFFFFF">
                <a:lumMod val="75000"/>
              </a:sysClr>
            </a:solidFill>
          </a:ln>
          <a:effectLst/>
        </c:spPr>
      </c:pivotFmt>
      <c:pivotFmt>
        <c:idx val="44"/>
        <c:spPr>
          <a:solidFill>
            <a:schemeClr val="accent5">
              <a:lumMod val="60000"/>
              <a:lumOff val="40000"/>
            </a:schemeClr>
          </a:solidFill>
          <a:ln w="3175">
            <a:solidFill>
              <a:sysClr val="window" lastClr="FFFFFF">
                <a:lumMod val="75000"/>
              </a:sysClr>
            </a:solidFill>
          </a:ln>
          <a:effectLst/>
        </c:spPr>
      </c:pivotFmt>
      <c:pivotFmt>
        <c:idx val="45"/>
        <c:spPr>
          <a:solidFill>
            <a:schemeClr val="accent6"/>
          </a:solidFill>
          <a:ln w="3175">
            <a:solidFill>
              <a:sysClr val="window" lastClr="FFFFFF">
                <a:lumMod val="75000"/>
              </a:sysClr>
            </a:solidFill>
          </a:ln>
          <a:effectLst/>
        </c:spPr>
      </c:pivotFmt>
      <c:pivotFmt>
        <c:idx val="46"/>
        <c:spPr>
          <a:solidFill>
            <a:srgbClr val="CC99FF"/>
          </a:solidFill>
          <a:ln w="3175">
            <a:solidFill>
              <a:sysClr val="window" lastClr="FFFFFF">
                <a:lumMod val="75000"/>
              </a:sysClr>
            </a:solidFill>
          </a:ln>
          <a:effectLst/>
        </c:spPr>
      </c:pivotFmt>
      <c:pivotFmt>
        <c:idx val="47"/>
        <c:spPr>
          <a:solidFill>
            <a:schemeClr val="bg1"/>
          </a:solidFill>
          <a:ln w="3175">
            <a:solidFill>
              <a:sysClr val="window" lastClr="FFFFFF">
                <a:lumMod val="75000"/>
              </a:sysClr>
            </a:solidFill>
          </a:ln>
          <a:effectLst/>
        </c:spPr>
      </c:pivotFmt>
      <c:pivotFmt>
        <c:idx val="48"/>
        <c:spPr>
          <a:solidFill>
            <a:schemeClr val="accent4">
              <a:lumMod val="20000"/>
              <a:lumOff val="80000"/>
            </a:schemeClr>
          </a:solidFill>
          <a:ln w="3175">
            <a:solidFill>
              <a:sysClr val="window" lastClr="FFFFFF">
                <a:lumMod val="75000"/>
              </a:sysClr>
            </a:solidFill>
          </a:ln>
          <a:effectLst/>
        </c:spPr>
      </c:pivotFmt>
      <c:pivotFmt>
        <c:idx val="49"/>
        <c:spPr>
          <a:solidFill>
            <a:srgbClr val="70AD47">
              <a:lumMod val="40000"/>
              <a:lumOff val="60000"/>
            </a:srgbClr>
          </a:solidFill>
          <a:ln w="3175">
            <a:solidFill>
              <a:sysClr val="window" lastClr="FFFFFF">
                <a:lumMod val="75000"/>
              </a:sysClr>
            </a:solidFill>
          </a:ln>
          <a:effectLst/>
        </c:spPr>
      </c:pivotFmt>
      <c:pivotFmt>
        <c:idx val="50"/>
        <c:spPr>
          <a:solidFill>
            <a:srgbClr val="FFCC99"/>
          </a:solidFill>
          <a:ln w="3175">
            <a:solidFill>
              <a:sysClr val="window" lastClr="FFFFFF">
                <a:lumMod val="75000"/>
              </a:sysClr>
            </a:solidFill>
          </a:ln>
          <a:effectLst/>
        </c:spPr>
      </c:pivotFmt>
      <c:pivotFmt>
        <c:idx val="51"/>
        <c:spPr>
          <a:solidFill>
            <a:srgbClr val="FFFFCC"/>
          </a:solidFill>
          <a:ln w="3175">
            <a:solidFill>
              <a:sysClr val="window" lastClr="FFFFFF">
                <a:lumMod val="75000"/>
              </a:sysClr>
            </a:solidFill>
          </a:ln>
          <a:effectLst/>
        </c:spPr>
      </c:pivotFmt>
      <c:pivotFmt>
        <c:idx val="52"/>
        <c:spPr>
          <a:solidFill>
            <a:srgbClr val="FFC000"/>
          </a:solidFill>
          <a:ln w="3175">
            <a:solidFill>
              <a:sysClr val="window" lastClr="FFFFFF">
                <a:lumMod val="75000"/>
              </a:sysClr>
            </a:solidFill>
          </a:ln>
          <a:effectLst/>
        </c:spPr>
      </c:pivotFmt>
      <c:pivotFmt>
        <c:idx val="53"/>
        <c:spPr>
          <a:solidFill>
            <a:srgbClr val="CC99FF"/>
          </a:solidFill>
          <a:ln w="3175">
            <a:solidFill>
              <a:sysClr val="window" lastClr="FFFFFF">
                <a:lumMod val="75000"/>
              </a:sysClr>
            </a:solidFill>
          </a:ln>
          <a:effectLst/>
        </c:spPr>
      </c:pivotFmt>
      <c:pivotFmt>
        <c:idx val="54"/>
        <c:spPr>
          <a:solidFill>
            <a:sysClr val="window" lastClr="FFFFFF">
              <a:lumMod val="85000"/>
            </a:sysClr>
          </a:solidFill>
          <a:ln w="3175">
            <a:solidFill>
              <a:sysClr val="window" lastClr="FFFFFF">
                <a:lumMod val="75000"/>
              </a:sysClr>
            </a:solidFill>
          </a:ln>
          <a:effectLst/>
        </c:spPr>
      </c:pivotFmt>
      <c:pivotFmt>
        <c:idx val="55"/>
        <c:spPr>
          <a:solidFill>
            <a:srgbClr val="70AD47">
              <a:lumMod val="75000"/>
            </a:srgbClr>
          </a:solidFill>
          <a:ln w="3175">
            <a:solidFill>
              <a:sysClr val="window" lastClr="FFFFFF">
                <a:lumMod val="75000"/>
              </a:sysClr>
            </a:solidFill>
          </a:ln>
          <a:effectLst/>
        </c:spPr>
      </c:pivotFmt>
      <c:pivotFmt>
        <c:idx val="56"/>
        <c:spPr>
          <a:solidFill>
            <a:srgbClr val="4FABB5"/>
          </a:solidFill>
          <a:ln w="3175">
            <a:solidFill>
              <a:sysClr val="window" lastClr="FFFFFF">
                <a:lumMod val="75000"/>
              </a:sysClr>
            </a:solidFill>
          </a:ln>
          <a:effectLst/>
        </c:spPr>
      </c:pivotFmt>
      <c:pivotFmt>
        <c:idx val="57"/>
        <c:spPr>
          <a:solidFill>
            <a:srgbClr val="FFC000">
              <a:lumMod val="40000"/>
              <a:lumOff val="60000"/>
            </a:srgbClr>
          </a:solidFill>
          <a:ln w="3175">
            <a:solidFill>
              <a:sysClr val="window" lastClr="FFFFFF">
                <a:lumMod val="75000"/>
              </a:sysClr>
            </a:solidFill>
          </a:ln>
          <a:effectLst/>
        </c:spPr>
      </c:pivotFmt>
      <c:pivotFmt>
        <c:idx val="58"/>
        <c:spPr>
          <a:solidFill>
            <a:srgbClr val="5B9BD5"/>
          </a:solidFill>
          <a:ln w="3175">
            <a:solidFill>
              <a:sysClr val="window" lastClr="FFFFFF">
                <a:lumMod val="75000"/>
              </a:sysClr>
            </a:solidFill>
          </a:ln>
          <a:effectLst/>
        </c:spPr>
      </c:pivotFmt>
      <c:pivotFmt>
        <c:idx val="5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0"/>
        <c:spPr>
          <a:solidFill>
            <a:srgbClr val="70AD47">
              <a:lumMod val="40000"/>
              <a:lumOff val="60000"/>
            </a:srgbClr>
          </a:solidFill>
          <a:ln w="3175">
            <a:solidFill>
              <a:sysClr val="window" lastClr="FFFFFF">
                <a:lumMod val="75000"/>
              </a:sysClr>
            </a:solidFill>
          </a:ln>
          <a:effectLst/>
        </c:spPr>
      </c:pivotFmt>
      <c:pivotFmt>
        <c:idx val="61"/>
        <c:spPr>
          <a:solidFill>
            <a:srgbClr val="FFCC99"/>
          </a:solidFill>
          <a:ln w="3175">
            <a:solidFill>
              <a:sysClr val="window" lastClr="FFFFFF">
                <a:lumMod val="75000"/>
              </a:sysClr>
            </a:solidFill>
          </a:ln>
          <a:effectLst/>
        </c:spPr>
      </c:pivotFmt>
      <c:pivotFmt>
        <c:idx val="62"/>
        <c:spPr>
          <a:solidFill>
            <a:srgbClr val="FFFFCC"/>
          </a:solidFill>
          <a:ln w="3175">
            <a:solidFill>
              <a:sysClr val="window" lastClr="FFFFFF">
                <a:lumMod val="75000"/>
              </a:sysClr>
            </a:solidFill>
          </a:ln>
          <a:effectLst/>
        </c:spPr>
      </c:pivotFmt>
      <c:pivotFmt>
        <c:idx val="63"/>
        <c:spPr>
          <a:solidFill>
            <a:srgbClr val="FFC000"/>
          </a:solidFill>
          <a:ln w="3175">
            <a:solidFill>
              <a:sysClr val="window" lastClr="FFFFFF">
                <a:lumMod val="75000"/>
              </a:sysClr>
            </a:solidFill>
          </a:ln>
          <a:effectLst/>
        </c:spPr>
      </c:pivotFmt>
      <c:pivotFmt>
        <c:idx val="64"/>
        <c:spPr>
          <a:solidFill>
            <a:srgbClr val="CC99FF"/>
          </a:solidFill>
          <a:ln w="3175">
            <a:solidFill>
              <a:sysClr val="window" lastClr="FFFFFF">
                <a:lumMod val="75000"/>
              </a:sysClr>
            </a:solidFill>
          </a:ln>
          <a:effectLst/>
        </c:spPr>
      </c:pivotFmt>
      <c:pivotFmt>
        <c:idx val="65"/>
        <c:spPr>
          <a:solidFill>
            <a:sysClr val="window" lastClr="FFFFFF">
              <a:lumMod val="85000"/>
            </a:sysClr>
          </a:solidFill>
          <a:ln w="3175">
            <a:solidFill>
              <a:sysClr val="window" lastClr="FFFFFF">
                <a:lumMod val="75000"/>
              </a:sysClr>
            </a:solidFill>
          </a:ln>
          <a:effectLst/>
        </c:spPr>
      </c:pivotFmt>
      <c:pivotFmt>
        <c:idx val="66"/>
        <c:spPr>
          <a:solidFill>
            <a:srgbClr val="70AD47">
              <a:lumMod val="75000"/>
            </a:srgbClr>
          </a:solidFill>
          <a:ln w="3175">
            <a:solidFill>
              <a:sysClr val="window" lastClr="FFFFFF">
                <a:lumMod val="75000"/>
              </a:sysClr>
            </a:solidFill>
          </a:ln>
          <a:effectLst/>
        </c:spPr>
      </c:pivotFmt>
      <c:pivotFmt>
        <c:idx val="67"/>
        <c:spPr>
          <a:solidFill>
            <a:srgbClr val="4FABB5"/>
          </a:solidFill>
          <a:ln w="3175">
            <a:solidFill>
              <a:sysClr val="window" lastClr="FFFFFF">
                <a:lumMod val="75000"/>
              </a:sysClr>
            </a:solidFill>
          </a:ln>
          <a:effectLst/>
        </c:spPr>
      </c:pivotFmt>
      <c:pivotFmt>
        <c:idx val="68"/>
        <c:spPr>
          <a:solidFill>
            <a:srgbClr val="FFC000">
              <a:lumMod val="40000"/>
              <a:lumOff val="60000"/>
            </a:srgbClr>
          </a:solidFill>
          <a:ln w="3175">
            <a:solidFill>
              <a:sysClr val="window" lastClr="FFFFFF">
                <a:lumMod val="75000"/>
              </a:sysClr>
            </a:solidFill>
          </a:ln>
          <a:effectLst/>
        </c:spPr>
      </c:pivotFmt>
      <c:pivotFmt>
        <c:idx val="69"/>
        <c:spPr>
          <a:solidFill>
            <a:srgbClr val="5B9BD5"/>
          </a:solidFill>
          <a:ln w="3175">
            <a:solidFill>
              <a:sysClr val="window" lastClr="FFFFFF">
                <a:lumMod val="75000"/>
              </a:sysClr>
            </a:solidFill>
          </a:ln>
          <a:effectLst/>
        </c:spPr>
      </c:pivotFmt>
      <c:pivotFmt>
        <c:idx val="7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rgbClr val="70AD47">
              <a:lumMod val="40000"/>
              <a:lumOff val="60000"/>
            </a:srgbClr>
          </a:solidFill>
          <a:ln w="3175">
            <a:solidFill>
              <a:sysClr val="window" lastClr="FFFFFF">
                <a:lumMod val="75000"/>
              </a:sysClr>
            </a:solidFill>
          </a:ln>
          <a:effectLst/>
        </c:spPr>
      </c:pivotFmt>
      <c:pivotFmt>
        <c:idx val="72"/>
        <c:spPr>
          <a:solidFill>
            <a:srgbClr val="FFCC99"/>
          </a:solidFill>
          <a:ln w="3175">
            <a:solidFill>
              <a:sysClr val="window" lastClr="FFFFFF">
                <a:lumMod val="75000"/>
              </a:sysClr>
            </a:solidFill>
          </a:ln>
          <a:effectLst/>
        </c:spPr>
      </c:pivotFmt>
      <c:pivotFmt>
        <c:idx val="73"/>
        <c:spPr>
          <a:solidFill>
            <a:srgbClr val="FFFFCC"/>
          </a:solidFill>
          <a:ln w="3175">
            <a:solidFill>
              <a:sysClr val="window" lastClr="FFFFFF">
                <a:lumMod val="75000"/>
              </a:sysClr>
            </a:solidFill>
          </a:ln>
          <a:effectLst/>
        </c:spPr>
      </c:pivotFmt>
      <c:pivotFmt>
        <c:idx val="74"/>
        <c:spPr>
          <a:solidFill>
            <a:srgbClr val="FFC000"/>
          </a:solidFill>
          <a:ln w="3175">
            <a:solidFill>
              <a:sysClr val="window" lastClr="FFFFFF">
                <a:lumMod val="75000"/>
              </a:sysClr>
            </a:solidFill>
          </a:ln>
          <a:effectLst/>
        </c:spPr>
      </c:pivotFmt>
      <c:pivotFmt>
        <c:idx val="75"/>
        <c:spPr>
          <a:solidFill>
            <a:srgbClr val="CC99FF"/>
          </a:solidFill>
          <a:ln w="3175">
            <a:solidFill>
              <a:sysClr val="window" lastClr="FFFFFF">
                <a:lumMod val="75000"/>
              </a:sysClr>
            </a:solidFill>
          </a:ln>
          <a:effectLst/>
        </c:spPr>
      </c:pivotFmt>
      <c:pivotFmt>
        <c:idx val="76"/>
        <c:spPr>
          <a:solidFill>
            <a:sysClr val="window" lastClr="FFFFFF">
              <a:lumMod val="85000"/>
            </a:sysClr>
          </a:solidFill>
          <a:ln w="3175">
            <a:solidFill>
              <a:sysClr val="window" lastClr="FFFFFF">
                <a:lumMod val="75000"/>
              </a:sysClr>
            </a:solidFill>
          </a:ln>
          <a:effectLst/>
        </c:spPr>
      </c:pivotFmt>
      <c:pivotFmt>
        <c:idx val="77"/>
        <c:spPr>
          <a:solidFill>
            <a:srgbClr val="70AD47">
              <a:lumMod val="75000"/>
            </a:srgbClr>
          </a:solidFill>
          <a:ln w="3175">
            <a:solidFill>
              <a:sysClr val="window" lastClr="FFFFFF">
                <a:lumMod val="75000"/>
              </a:sysClr>
            </a:solidFill>
          </a:ln>
          <a:effectLst/>
        </c:spPr>
      </c:pivotFmt>
      <c:pivotFmt>
        <c:idx val="78"/>
        <c:spPr>
          <a:solidFill>
            <a:srgbClr val="4FABB5"/>
          </a:solidFill>
          <a:ln w="3175">
            <a:solidFill>
              <a:sysClr val="window" lastClr="FFFFFF">
                <a:lumMod val="75000"/>
              </a:sysClr>
            </a:solidFill>
          </a:ln>
          <a:effectLst/>
        </c:spPr>
      </c:pivotFmt>
      <c:pivotFmt>
        <c:idx val="79"/>
        <c:spPr>
          <a:solidFill>
            <a:srgbClr val="FFC000">
              <a:lumMod val="40000"/>
              <a:lumOff val="60000"/>
            </a:srgbClr>
          </a:solidFill>
          <a:ln w="3175">
            <a:solidFill>
              <a:sysClr val="window" lastClr="FFFFFF">
                <a:lumMod val="75000"/>
              </a:sysClr>
            </a:solidFill>
          </a:ln>
          <a:effectLst/>
        </c:spPr>
      </c:pivotFmt>
      <c:pivotFmt>
        <c:idx val="80"/>
        <c:spPr>
          <a:solidFill>
            <a:srgbClr val="5B9BD5"/>
          </a:solidFill>
          <a:ln w="3175">
            <a:solidFill>
              <a:sysClr val="window" lastClr="FFFFFF">
                <a:lumMod val="75000"/>
              </a:sysClr>
            </a:solidFill>
          </a:ln>
          <a:effectLst/>
        </c:spPr>
      </c:pivotFmt>
      <c:pivotFmt>
        <c:idx val="81"/>
        <c:spPr>
          <a:solidFill>
            <a:sysClr val="window" lastClr="FFFFFF"/>
          </a:solidFill>
          <a:ln w="3175">
            <a:solidFill>
              <a:sysClr val="window" lastClr="FFFFFF">
                <a:lumMod val="75000"/>
              </a:sysClr>
            </a:solidFill>
          </a:ln>
          <a:effectLst/>
        </c:spPr>
      </c:pivotFmt>
    </c:pivotFmts>
    <c:plotArea>
      <c:layout/>
      <c:barChart>
        <c:barDir val="col"/>
        <c:grouping val="clustered"/>
        <c:varyColors val="0"/>
        <c:ser>
          <c:idx val="0"/>
          <c:order val="0"/>
          <c:tx>
            <c:strRef>
              <c:f>DEP_27!$AH$4</c:f>
              <c:strCache>
                <c:ptCount val="1"/>
                <c:pt idx="0">
                  <c:v>Total</c:v>
                </c:pt>
              </c:strCache>
            </c:strRef>
          </c:tx>
          <c:spPr>
            <a:solidFill>
              <a:schemeClr val="accent1"/>
            </a:solidFill>
            <a:ln w="3175">
              <a:solidFill>
                <a:sysClr val="window" lastClr="FFFFFF">
                  <a:lumMod val="75000"/>
                </a:sysClr>
              </a:solidFill>
            </a:ln>
            <a:effectLst/>
          </c:spPr>
          <c:invertIfNegative val="0"/>
          <c:dPt>
            <c:idx val="0"/>
            <c:invertIfNegative val="0"/>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01-7DCE-4F65-9D02-1462803D3137}"/>
              </c:ext>
            </c:extLst>
          </c:dPt>
          <c:dPt>
            <c:idx val="1"/>
            <c:invertIfNegative val="0"/>
            <c:bubble3D val="0"/>
            <c:spPr>
              <a:solidFill>
                <a:srgbClr val="FFC000"/>
              </a:solidFill>
              <a:ln w="3175">
                <a:solidFill>
                  <a:sysClr val="window" lastClr="FFFFFF">
                    <a:lumMod val="75000"/>
                  </a:sysClr>
                </a:solidFill>
              </a:ln>
              <a:effectLst/>
            </c:spPr>
            <c:extLst>
              <c:ext xmlns:c16="http://schemas.microsoft.com/office/drawing/2014/chart" uri="{C3380CC4-5D6E-409C-BE32-E72D297353CC}">
                <c16:uniqueId val="{00000003-7DCE-4F65-9D02-1462803D3137}"/>
              </c:ext>
            </c:extLst>
          </c:dPt>
          <c:dPt>
            <c:idx val="2"/>
            <c:invertIfNegative val="0"/>
            <c:bubble3D val="0"/>
            <c:spPr>
              <a:solidFill>
                <a:srgbClr val="FFFFCC"/>
              </a:solidFill>
              <a:ln w="3175">
                <a:solidFill>
                  <a:sysClr val="window" lastClr="FFFFFF">
                    <a:lumMod val="75000"/>
                  </a:sysClr>
                </a:solidFill>
              </a:ln>
              <a:effectLst/>
            </c:spPr>
            <c:extLst>
              <c:ext xmlns:c16="http://schemas.microsoft.com/office/drawing/2014/chart" uri="{C3380CC4-5D6E-409C-BE32-E72D297353CC}">
                <c16:uniqueId val="{00000005-7DCE-4F65-9D02-1462803D3137}"/>
              </c:ext>
            </c:extLst>
          </c:dPt>
          <c:dPt>
            <c:idx val="3"/>
            <c:invertIfNegative val="0"/>
            <c:bubble3D val="0"/>
            <c:spPr>
              <a:solidFill>
                <a:srgbClr val="FFCC99"/>
              </a:solidFill>
              <a:ln w="3175">
                <a:solidFill>
                  <a:sysClr val="window" lastClr="FFFFFF">
                    <a:lumMod val="75000"/>
                  </a:sysClr>
                </a:solidFill>
              </a:ln>
              <a:effectLst/>
            </c:spPr>
            <c:extLst>
              <c:ext xmlns:c16="http://schemas.microsoft.com/office/drawing/2014/chart" uri="{C3380CC4-5D6E-409C-BE32-E72D297353CC}">
                <c16:uniqueId val="{00000007-7DCE-4F65-9D02-1462803D3137}"/>
              </c:ext>
            </c:extLst>
          </c:dPt>
          <c:dPt>
            <c:idx val="4"/>
            <c:invertIfNegative val="0"/>
            <c:bubble3D val="0"/>
            <c:spPr>
              <a:solidFill>
                <a:srgbClr val="70AD47">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9-7DCE-4F65-9D02-1462803D3137}"/>
              </c:ext>
            </c:extLst>
          </c:dPt>
          <c:dPt>
            <c:idx val="5"/>
            <c:invertIfNegative val="0"/>
            <c:bubble3D val="0"/>
            <c:spPr>
              <a:solidFill>
                <a:srgbClr val="5B9BD5"/>
              </a:solidFill>
              <a:ln w="3175">
                <a:solidFill>
                  <a:sysClr val="window" lastClr="FFFFFF">
                    <a:lumMod val="75000"/>
                  </a:sysClr>
                </a:solidFill>
              </a:ln>
              <a:effectLst/>
            </c:spPr>
            <c:extLst>
              <c:ext xmlns:c16="http://schemas.microsoft.com/office/drawing/2014/chart" uri="{C3380CC4-5D6E-409C-BE32-E72D297353CC}">
                <c16:uniqueId val="{0000000B-7DCE-4F65-9D02-1462803D3137}"/>
              </c:ext>
            </c:extLst>
          </c:dPt>
          <c:dPt>
            <c:idx val="6"/>
            <c:invertIfNegative val="0"/>
            <c:bubble3D val="0"/>
            <c:spPr>
              <a:solidFill>
                <a:srgbClr val="FFC000">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D-7DCE-4F65-9D02-1462803D3137}"/>
              </c:ext>
            </c:extLst>
          </c:dPt>
          <c:dPt>
            <c:idx val="7"/>
            <c:invertIfNegative val="0"/>
            <c:bubble3D val="0"/>
            <c:spPr>
              <a:solidFill>
                <a:srgbClr val="70AD47">
                  <a:lumMod val="75000"/>
                </a:srgbClr>
              </a:solidFill>
              <a:ln w="3175">
                <a:solidFill>
                  <a:sysClr val="window" lastClr="FFFFFF">
                    <a:lumMod val="75000"/>
                  </a:sysClr>
                </a:solidFill>
              </a:ln>
              <a:effectLst/>
            </c:spPr>
            <c:extLst>
              <c:ext xmlns:c16="http://schemas.microsoft.com/office/drawing/2014/chart" uri="{C3380CC4-5D6E-409C-BE32-E72D297353CC}">
                <c16:uniqueId val="{0000000F-7DCE-4F65-9D02-1462803D3137}"/>
              </c:ext>
            </c:extLst>
          </c:dPt>
          <c:dPt>
            <c:idx val="8"/>
            <c:invertIfNegative val="0"/>
            <c:bubble3D val="0"/>
            <c:spPr>
              <a:solidFill>
                <a:sysClr val="window" lastClr="FFFFFF">
                  <a:lumMod val="85000"/>
                </a:sysClr>
              </a:solidFill>
              <a:ln w="3175">
                <a:solidFill>
                  <a:sysClr val="window" lastClr="FFFFFF">
                    <a:lumMod val="75000"/>
                  </a:sysClr>
                </a:solidFill>
              </a:ln>
              <a:effectLst/>
            </c:spPr>
            <c:extLst>
              <c:ext xmlns:c16="http://schemas.microsoft.com/office/drawing/2014/chart" uri="{C3380CC4-5D6E-409C-BE32-E72D297353CC}">
                <c16:uniqueId val="{00000011-7DCE-4F65-9D02-1462803D3137}"/>
              </c:ext>
            </c:extLst>
          </c:dPt>
          <c:dPt>
            <c:idx val="9"/>
            <c:invertIfNegative val="0"/>
            <c:bubble3D val="0"/>
            <c:spPr>
              <a:solidFill>
                <a:srgbClr val="CC99FF"/>
              </a:solidFill>
              <a:ln w="3175">
                <a:solidFill>
                  <a:sysClr val="window" lastClr="FFFFFF">
                    <a:lumMod val="75000"/>
                  </a:sysClr>
                </a:solidFill>
              </a:ln>
              <a:effectLst/>
            </c:spPr>
            <c:extLst>
              <c:ext xmlns:c16="http://schemas.microsoft.com/office/drawing/2014/chart" uri="{C3380CC4-5D6E-409C-BE32-E72D297353CC}">
                <c16:uniqueId val="{00000013-7DCE-4F65-9D02-1462803D3137}"/>
              </c:ext>
            </c:extLst>
          </c:dPt>
          <c:dLbls>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DEP_27!$AG$5:$AG$15</c:f>
              <c:strCache>
                <c:ptCount val="10"/>
                <c:pt idx="0">
                  <c:v>Non renseignée</c:v>
                </c:pt>
                <c:pt idx="1">
                  <c:v>Espèce des pelouses rases</c:v>
                </c:pt>
                <c:pt idx="2">
                  <c:v>Espèce des prairies sèches</c:v>
                </c:pt>
                <c:pt idx="3">
                  <c:v>Espèce des ourlets, fourrés et lisières thermophiles</c:v>
                </c:pt>
                <c:pt idx="4">
                  <c:v>Espèce des prairies mésophiles</c:v>
                </c:pt>
                <c:pt idx="5">
                  <c:v>Espèce des zones humides</c:v>
                </c:pt>
                <c:pt idx="6">
                  <c:v>Espèce des landes </c:v>
                </c:pt>
                <c:pt idx="7">
                  <c:v>Espèce des lisières et boisements mésophiles</c:v>
                </c:pt>
                <c:pt idx="8">
                  <c:v>Espèce ubiquiste</c:v>
                </c:pt>
                <c:pt idx="9">
                  <c:v>Espèce migratrice</c:v>
                </c:pt>
              </c:strCache>
            </c:strRef>
          </c:cat>
          <c:val>
            <c:numRef>
              <c:f>DEP_27!$AH$5:$AH$15</c:f>
              <c:numCache>
                <c:formatCode>General</c:formatCode>
                <c:ptCount val="10"/>
                <c:pt idx="0">
                  <c:v>1</c:v>
                </c:pt>
                <c:pt idx="1">
                  <c:v>13</c:v>
                </c:pt>
                <c:pt idx="2">
                  <c:v>14</c:v>
                </c:pt>
                <c:pt idx="3">
                  <c:v>6</c:v>
                </c:pt>
                <c:pt idx="4">
                  <c:v>14</c:v>
                </c:pt>
                <c:pt idx="5">
                  <c:v>8</c:v>
                </c:pt>
                <c:pt idx="6">
                  <c:v>2</c:v>
                </c:pt>
                <c:pt idx="7">
                  <c:v>21</c:v>
                </c:pt>
                <c:pt idx="8">
                  <c:v>12</c:v>
                </c:pt>
                <c:pt idx="9">
                  <c:v>8</c:v>
                </c:pt>
              </c:numCache>
            </c:numRef>
          </c:val>
          <c:extLst>
            <c:ext xmlns:c16="http://schemas.microsoft.com/office/drawing/2014/chart" uri="{C3380CC4-5D6E-409C-BE32-E72D297353CC}">
              <c16:uniqueId val="{00000014-7DCE-4F65-9D02-1462803D3137}"/>
            </c:ext>
          </c:extLst>
        </c:ser>
        <c:dLbls>
          <c:showLegendKey val="0"/>
          <c:showVal val="0"/>
          <c:showCatName val="0"/>
          <c:showSerName val="0"/>
          <c:showPercent val="0"/>
          <c:showBubbleSize val="0"/>
        </c:dLbls>
        <c:gapWidth val="100"/>
        <c:axId val="866155999"/>
        <c:axId val="427829007"/>
      </c:barChart>
      <c:catAx>
        <c:axId val="866155999"/>
        <c:scaling>
          <c:orientation val="minMax"/>
        </c:scaling>
        <c:delete val="1"/>
        <c:axPos val="b"/>
        <c:numFmt formatCode="General" sourceLinked="1"/>
        <c:majorTickMark val="out"/>
        <c:minorTickMark val="none"/>
        <c:tickLblPos val="nextTo"/>
        <c:crossAx val="427829007"/>
        <c:crosses val="autoZero"/>
        <c:auto val="1"/>
        <c:lblAlgn val="ctr"/>
        <c:lblOffset val="100"/>
        <c:noMultiLvlLbl val="0"/>
      </c:catAx>
      <c:valAx>
        <c:axId val="427829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fr-FR"/>
          </a:p>
        </c:txPr>
        <c:crossAx val="86615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600"/>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[Référentiel_faune_normand_maj_2024.xlsx]DEP_27!Tableau croisé dynamique4</c:name>
    <c:fmtId val="0"/>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800" b="1" i="0" u="none" strike="noStrike" kern="1200" spc="0" baseline="0">
                <a:solidFill>
                  <a:sysClr val="windowText" lastClr="000000">
                    <a:lumMod val="65000"/>
                    <a:lumOff val="35000"/>
                  </a:sysClr>
                </a:solidFill>
                <a:latin typeface="+mn-lt"/>
                <a:ea typeface="+mn-ea"/>
                <a:cs typeface="+mn-cs"/>
              </a:defRPr>
            </a:pPr>
            <a:r>
              <a:rPr lang="en-US" sz="800" b="1"/>
              <a:t>Répartition par communautés écologiques</a:t>
            </a:r>
          </a:p>
        </c:rich>
      </c:tx>
      <c:layout>
        <c:manualLayout>
          <c:xMode val="edge"/>
          <c:yMode val="edge"/>
          <c:x val="0.13676647509578543"/>
          <c:y val="2.6624737945492662E-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8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3175">
            <a:solidFill>
              <a:sysClr val="window" lastClr="FFFFFF">
                <a:lumMod val="75000"/>
              </a:sysClr>
            </a:solidFill>
          </a:ln>
          <a:effectLst/>
        </c:spPr>
      </c:pivotFmt>
      <c:pivotFmt>
        <c:idx val="2"/>
        <c:spPr>
          <a:solidFill>
            <a:schemeClr val="accent6">
              <a:lumMod val="60000"/>
              <a:lumOff val="40000"/>
            </a:schemeClr>
          </a:solidFill>
          <a:ln w="3175">
            <a:solidFill>
              <a:sysClr val="window" lastClr="FFFFFF">
                <a:lumMod val="75000"/>
              </a:sysClr>
            </a:solidFill>
          </a:ln>
          <a:effectLst/>
        </c:spPr>
      </c:pivotFmt>
      <c:pivotFmt>
        <c:idx val="3"/>
        <c:spPr>
          <a:solidFill>
            <a:schemeClr val="accent4">
              <a:lumMod val="20000"/>
              <a:lumOff val="80000"/>
            </a:schemeClr>
          </a:solidFill>
          <a:ln w="3175">
            <a:solidFill>
              <a:sysClr val="window" lastClr="FFFFFF">
                <a:lumMod val="75000"/>
              </a:sysClr>
            </a:solidFill>
          </a:ln>
          <a:effectLst/>
        </c:spPr>
      </c:pivotFmt>
      <c:pivotFmt>
        <c:idx val="4"/>
        <c:spPr>
          <a:solidFill>
            <a:schemeClr val="accent4">
              <a:lumMod val="60000"/>
              <a:lumOff val="40000"/>
            </a:schemeClr>
          </a:solidFill>
          <a:ln w="3175">
            <a:solidFill>
              <a:sysClr val="window" lastClr="FFFFFF">
                <a:lumMod val="75000"/>
              </a:sysClr>
            </a:solidFill>
          </a:ln>
          <a:effectLst/>
        </c:spPr>
      </c:pivotFmt>
      <c:pivotFmt>
        <c:idx val="5"/>
        <c:spPr>
          <a:solidFill>
            <a:schemeClr val="accent5">
              <a:lumMod val="60000"/>
              <a:lumOff val="40000"/>
            </a:schemeClr>
          </a:solidFill>
          <a:ln w="3175">
            <a:solidFill>
              <a:sysClr val="window" lastClr="FFFFFF">
                <a:lumMod val="75000"/>
              </a:sysClr>
            </a:solidFill>
          </a:ln>
          <a:effectLst/>
        </c:spPr>
      </c:pivotFmt>
      <c:pivotFmt>
        <c:idx val="6"/>
        <c:spPr>
          <a:solidFill>
            <a:schemeClr val="accent6">
              <a:lumMod val="75000"/>
            </a:schemeClr>
          </a:solidFill>
          <a:ln w="3175">
            <a:solidFill>
              <a:sysClr val="window" lastClr="FFFFFF">
                <a:lumMod val="75000"/>
              </a:sysClr>
            </a:solidFill>
          </a:ln>
          <a:effectLst/>
        </c:spPr>
      </c:pivotFmt>
      <c:pivotFmt>
        <c:idx val="7"/>
        <c:spPr>
          <a:solidFill>
            <a:schemeClr val="bg1"/>
          </a:solidFill>
          <a:ln w="3175">
            <a:solidFill>
              <a:sysClr val="window" lastClr="FFFFFF">
                <a:lumMod val="75000"/>
              </a:sysClr>
            </a:solidFill>
          </a:ln>
          <a:effectLst/>
        </c:spPr>
      </c:pivotFmt>
      <c:pivotFmt>
        <c:idx val="8"/>
        <c:spPr>
          <a:solidFill>
            <a:srgbClr val="CBBFF7"/>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3175">
            <a:solidFill>
              <a:sysClr val="window" lastClr="FFFFFF">
                <a:lumMod val="75000"/>
              </a:sysClr>
            </a:solidFill>
          </a:ln>
          <a:effectLst/>
        </c:spPr>
      </c:pivotFmt>
      <c:pivotFmt>
        <c:idx val="11"/>
        <c:spPr>
          <a:solidFill>
            <a:schemeClr val="bg1">
              <a:lumMod val="75000"/>
            </a:schemeClr>
          </a:solidFill>
          <a:ln w="3175">
            <a:solidFill>
              <a:sysClr val="window" lastClr="FFFFFF">
                <a:lumMod val="75000"/>
              </a:sysClr>
            </a:solidFill>
          </a:ln>
          <a:effectLst/>
        </c:spPr>
      </c:pivotFmt>
      <c:pivotFmt>
        <c:idx val="12"/>
        <c:spPr>
          <a:solidFill>
            <a:schemeClr val="accent4">
              <a:lumMod val="60000"/>
              <a:lumOff val="40000"/>
            </a:schemeClr>
          </a:solidFill>
          <a:ln w="3175">
            <a:solidFill>
              <a:sysClr val="window" lastClr="FFFFFF">
                <a:lumMod val="75000"/>
              </a:sysClr>
            </a:solidFill>
          </a:ln>
          <a:effectLst/>
        </c:spPr>
      </c:pivotFmt>
      <c:pivotFmt>
        <c:idx val="13"/>
        <c:spPr>
          <a:solidFill>
            <a:schemeClr val="accent5">
              <a:lumMod val="60000"/>
              <a:lumOff val="40000"/>
            </a:schemeClr>
          </a:solidFill>
          <a:ln w="3175">
            <a:solidFill>
              <a:sysClr val="window" lastClr="FFFFFF">
                <a:lumMod val="75000"/>
              </a:sysClr>
            </a:solidFill>
          </a:ln>
          <a:effectLst/>
        </c:spPr>
      </c:pivotFmt>
      <c:pivotFmt>
        <c:idx val="14"/>
        <c:spPr>
          <a:solidFill>
            <a:schemeClr val="accent6">
              <a:lumMod val="75000"/>
            </a:schemeClr>
          </a:solidFill>
          <a:ln w="3175">
            <a:solidFill>
              <a:sysClr val="window" lastClr="FFFFFF">
                <a:lumMod val="75000"/>
              </a:sysClr>
            </a:solidFill>
          </a:ln>
          <a:effectLst/>
        </c:spPr>
      </c:pivotFmt>
      <c:pivotFmt>
        <c:idx val="15"/>
        <c:spPr>
          <a:solidFill>
            <a:srgbClr val="CBBFF7"/>
          </a:solidFill>
          <a:ln w="3175">
            <a:solidFill>
              <a:sysClr val="window" lastClr="FFFFFF">
                <a:lumMod val="75000"/>
              </a:sysClr>
            </a:solidFill>
          </a:ln>
          <a:effectLst/>
        </c:spPr>
      </c:pivotFmt>
      <c:pivotFmt>
        <c:idx val="16"/>
        <c:spPr>
          <a:solidFill>
            <a:schemeClr val="bg1"/>
          </a:solidFill>
          <a:ln w="3175">
            <a:solidFill>
              <a:sysClr val="window" lastClr="FFFFFF">
                <a:lumMod val="75000"/>
              </a:sysClr>
            </a:solidFill>
          </a:ln>
          <a:effectLst/>
        </c:spPr>
      </c:pivotFmt>
      <c:pivotFmt>
        <c:idx val="17"/>
        <c:spPr>
          <a:solidFill>
            <a:schemeClr val="accent4">
              <a:lumMod val="20000"/>
              <a:lumOff val="80000"/>
            </a:schemeClr>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3175">
            <a:solidFill>
              <a:sysClr val="window" lastClr="FFFFFF">
                <a:lumMod val="75000"/>
              </a:sysClr>
            </a:solidFill>
          </a:ln>
          <a:effectLst/>
        </c:spPr>
      </c:pivotFmt>
      <c:pivotFmt>
        <c:idx val="20"/>
        <c:spPr>
          <a:solidFill>
            <a:schemeClr val="bg1">
              <a:lumMod val="75000"/>
            </a:schemeClr>
          </a:solidFill>
          <a:ln w="3175">
            <a:solidFill>
              <a:sysClr val="window" lastClr="FFFFFF">
                <a:lumMod val="75000"/>
              </a:sysClr>
            </a:solidFill>
          </a:ln>
          <a:effectLst/>
        </c:spPr>
      </c:pivotFmt>
      <c:pivotFmt>
        <c:idx val="21"/>
        <c:spPr>
          <a:solidFill>
            <a:schemeClr val="accent4">
              <a:lumMod val="60000"/>
              <a:lumOff val="40000"/>
            </a:schemeClr>
          </a:solidFill>
          <a:ln w="3175">
            <a:solidFill>
              <a:sysClr val="window" lastClr="FFFFFF">
                <a:lumMod val="75000"/>
              </a:sysClr>
            </a:solidFill>
          </a:ln>
          <a:effectLst/>
        </c:spPr>
      </c:pivotFmt>
      <c:pivotFmt>
        <c:idx val="22"/>
        <c:spPr>
          <a:solidFill>
            <a:schemeClr val="accent5">
              <a:lumMod val="60000"/>
              <a:lumOff val="40000"/>
            </a:schemeClr>
          </a:solidFill>
          <a:ln w="3175">
            <a:solidFill>
              <a:sysClr val="window" lastClr="FFFFFF">
                <a:lumMod val="75000"/>
              </a:sysClr>
            </a:solidFill>
          </a:ln>
          <a:effectLst/>
        </c:spPr>
      </c:pivotFmt>
      <c:pivotFmt>
        <c:idx val="23"/>
        <c:spPr>
          <a:solidFill>
            <a:schemeClr val="accent4">
              <a:lumMod val="20000"/>
              <a:lumOff val="80000"/>
            </a:schemeClr>
          </a:solidFill>
          <a:ln w="3175">
            <a:solidFill>
              <a:sysClr val="window" lastClr="FFFFFF">
                <a:lumMod val="75000"/>
              </a:sysClr>
            </a:solidFill>
          </a:ln>
          <a:effectLst/>
        </c:spPr>
      </c:pivotFmt>
      <c:pivotFmt>
        <c:idx val="24"/>
        <c:spPr>
          <a:solidFill>
            <a:schemeClr val="accent6">
              <a:lumMod val="75000"/>
            </a:schemeClr>
          </a:solidFill>
          <a:ln w="3175">
            <a:solidFill>
              <a:sysClr val="window" lastClr="FFFFFF">
                <a:lumMod val="75000"/>
              </a:sysClr>
            </a:solidFill>
          </a:ln>
          <a:effectLst/>
        </c:spPr>
      </c:pivotFmt>
      <c:pivotFmt>
        <c:idx val="25"/>
        <c:spPr>
          <a:solidFill>
            <a:srgbClr val="CBBFF7"/>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6">
              <a:lumMod val="60000"/>
              <a:lumOff val="40000"/>
            </a:schemeClr>
          </a:solidFill>
          <a:ln w="3175">
            <a:solidFill>
              <a:sysClr val="window" lastClr="FFFFFF">
                <a:lumMod val="75000"/>
              </a:sysClr>
            </a:solidFill>
          </a:ln>
          <a:effectLst/>
        </c:spPr>
      </c:pivotFmt>
      <c:pivotFmt>
        <c:idx val="29"/>
        <c:spPr>
          <a:solidFill>
            <a:schemeClr val="bg1">
              <a:lumMod val="75000"/>
            </a:schemeClr>
          </a:solidFill>
          <a:ln w="3175">
            <a:solidFill>
              <a:sysClr val="window" lastClr="FFFFFF">
                <a:lumMod val="75000"/>
              </a:sysClr>
            </a:solidFill>
          </a:ln>
          <a:effectLst/>
        </c:spPr>
      </c:pivotFmt>
      <c:pivotFmt>
        <c:idx val="30"/>
        <c:spPr>
          <a:solidFill>
            <a:schemeClr val="accent4">
              <a:lumMod val="20000"/>
              <a:lumOff val="80000"/>
            </a:schemeClr>
          </a:solidFill>
          <a:ln w="3175">
            <a:solidFill>
              <a:sysClr val="window" lastClr="FFFFFF">
                <a:lumMod val="75000"/>
              </a:sysClr>
            </a:solidFill>
          </a:ln>
          <a:effectLst/>
        </c:spPr>
      </c:pivotFmt>
      <c:pivotFmt>
        <c:idx val="31"/>
        <c:spPr>
          <a:solidFill>
            <a:schemeClr val="accent4">
              <a:lumMod val="60000"/>
              <a:lumOff val="40000"/>
            </a:schemeClr>
          </a:solidFill>
          <a:ln w="3175">
            <a:solidFill>
              <a:sysClr val="window" lastClr="FFFFFF">
                <a:lumMod val="75000"/>
              </a:sysClr>
            </a:solidFill>
          </a:ln>
          <a:effectLst/>
        </c:spPr>
      </c:pivotFmt>
      <c:pivotFmt>
        <c:idx val="32"/>
        <c:spPr>
          <a:solidFill>
            <a:schemeClr val="accent5">
              <a:lumMod val="60000"/>
              <a:lumOff val="40000"/>
            </a:schemeClr>
          </a:solidFill>
          <a:ln w="3175">
            <a:solidFill>
              <a:sysClr val="window" lastClr="FFFFFF">
                <a:lumMod val="75000"/>
              </a:sysClr>
            </a:solidFill>
          </a:ln>
          <a:effectLst/>
        </c:spPr>
      </c:pivotFmt>
      <c:pivotFmt>
        <c:idx val="33"/>
        <c:spPr>
          <a:solidFill>
            <a:schemeClr val="accent6">
              <a:lumMod val="75000"/>
            </a:schemeClr>
          </a:solidFill>
          <a:ln w="3175">
            <a:solidFill>
              <a:sysClr val="window" lastClr="FFFFFF">
                <a:lumMod val="75000"/>
              </a:sysClr>
            </a:solidFill>
          </a:ln>
          <a:effectLst/>
        </c:spPr>
      </c:pivotFmt>
      <c:pivotFmt>
        <c:idx val="34"/>
        <c:spPr>
          <a:solidFill>
            <a:srgbClr val="CBBFF7"/>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6"/>
          </a:solidFill>
          <a:ln w="3175">
            <a:solidFill>
              <a:sysClr val="window" lastClr="FFFFFF">
                <a:lumMod val="75000"/>
              </a:sysClr>
            </a:solidFill>
          </a:ln>
          <a:effectLst/>
        </c:spPr>
      </c:pivotFmt>
      <c:pivotFmt>
        <c:idx val="37"/>
        <c:spPr>
          <a:solidFill>
            <a:srgbClr val="CC99FF"/>
          </a:solidFill>
          <a:ln w="3175">
            <a:solidFill>
              <a:sysClr val="window" lastClr="FFFFFF">
                <a:lumMod val="75000"/>
              </a:sysClr>
            </a:solidFill>
          </a:ln>
          <a:effectLst/>
        </c:spPr>
      </c:pivotFmt>
      <c:pivotFmt>
        <c:idx val="38"/>
        <c:spPr>
          <a:solidFill>
            <a:schemeClr val="bg1"/>
          </a:solidFill>
          <a:ln w="3175">
            <a:solidFill>
              <a:sysClr val="window" lastClr="FFFFFF">
                <a:lumMod val="75000"/>
              </a:sysClr>
            </a:solidFill>
          </a:ln>
          <a:effectLst/>
        </c:spPr>
      </c:pivotFmt>
      <c:pivotFmt>
        <c:idx val="39"/>
        <c:spPr>
          <a:solidFill>
            <a:schemeClr val="accent4">
              <a:lumMod val="20000"/>
              <a:lumOff val="80000"/>
            </a:schemeClr>
          </a:solidFill>
          <a:ln w="3175">
            <a:solidFill>
              <a:sysClr val="window" lastClr="FFFFFF">
                <a:lumMod val="75000"/>
              </a:sysClr>
            </a:solidFill>
          </a:ln>
          <a:effectLst/>
        </c:spPr>
      </c:pivotFmt>
      <c:pivotFmt>
        <c:idx val="4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FFC000">
              <a:lumMod val="40000"/>
              <a:lumOff val="60000"/>
            </a:srgbClr>
          </a:solidFill>
          <a:ln w="3175">
            <a:solidFill>
              <a:sysClr val="window" lastClr="FFFFFF">
                <a:lumMod val="75000"/>
              </a:sysClr>
            </a:solidFill>
          </a:ln>
          <a:effectLst/>
        </c:spPr>
      </c:pivotFmt>
      <c:pivotFmt>
        <c:idx val="42"/>
        <c:spPr>
          <a:solidFill>
            <a:srgbClr val="70AD47">
              <a:lumMod val="75000"/>
            </a:srgbClr>
          </a:solidFill>
          <a:ln w="3175">
            <a:solidFill>
              <a:sysClr val="window" lastClr="FFFFFF">
                <a:lumMod val="75000"/>
              </a:sysClr>
            </a:solidFill>
          </a:ln>
          <a:effectLst/>
        </c:spPr>
        <c:dLbl>
          <c:idx val="0"/>
          <c:layout>
            <c:manualLayout>
              <c:x val="-2.4329501915708813E-3"/>
              <c:y val="-3.32809224318658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FF9900"/>
          </a:solidFill>
          <a:ln w="3175">
            <a:solidFill>
              <a:sysClr val="window" lastClr="FFFFFF">
                <a:lumMod val="75000"/>
              </a:sysClr>
            </a:solidFill>
          </a:ln>
          <a:effectLst/>
        </c:spPr>
      </c:pivotFmt>
      <c:pivotFmt>
        <c:idx val="44"/>
        <c:spPr>
          <a:solidFill>
            <a:srgbClr val="70AD47">
              <a:lumMod val="40000"/>
              <a:lumOff val="60000"/>
            </a:srgbClr>
          </a:solidFill>
          <a:ln w="3175">
            <a:solidFill>
              <a:sysClr val="window" lastClr="FFFFFF">
                <a:lumMod val="75000"/>
              </a:sysClr>
            </a:solidFill>
          </a:ln>
          <a:effectLst/>
        </c:spPr>
      </c:pivotFmt>
      <c:pivotFmt>
        <c:idx val="45"/>
        <c:spPr>
          <a:solidFill>
            <a:srgbClr val="5B9BD5"/>
          </a:solidFill>
          <a:ln w="3175">
            <a:solidFill>
              <a:sysClr val="window" lastClr="FFFFFF">
                <a:lumMod val="75000"/>
              </a:sysClr>
            </a:solidFill>
          </a:ln>
          <a:effectLst/>
        </c:spPr>
      </c:pivotFmt>
      <c:pivotFmt>
        <c:idx val="46"/>
        <c:spPr>
          <a:solidFill>
            <a:srgbClr val="CC99FF"/>
          </a:solidFill>
          <a:ln w="3175">
            <a:solidFill>
              <a:sysClr val="window" lastClr="FFFFFF">
                <a:lumMod val="75000"/>
              </a:sysClr>
            </a:solidFill>
          </a:ln>
          <a:effectLst/>
        </c:spPr>
      </c:pivotFmt>
      <c:pivotFmt>
        <c:idx val="47"/>
        <c:spPr>
          <a:solidFill>
            <a:sysClr val="window" lastClr="FFFFFF">
              <a:lumMod val="85000"/>
            </a:sysClr>
          </a:solidFill>
          <a:ln w="3175">
            <a:solidFill>
              <a:sysClr val="window" lastClr="FFFFFF">
                <a:lumMod val="75000"/>
              </a:sysClr>
            </a:solidFill>
          </a:ln>
          <a:effectLst/>
        </c:spPr>
      </c:pivotFmt>
      <c:pivotFmt>
        <c:idx val="48"/>
        <c:spPr>
          <a:solidFill>
            <a:sysClr val="window" lastClr="FFFFFF"/>
          </a:solidFill>
          <a:ln w="3175">
            <a:solidFill>
              <a:sysClr val="window" lastClr="FFFFFF">
                <a:lumMod val="75000"/>
              </a:sysClr>
            </a:solidFill>
          </a:ln>
          <a:effectLst/>
        </c:spPr>
      </c:pivotFmt>
    </c:pivotFmts>
    <c:plotArea>
      <c:layout>
        <c:manualLayout>
          <c:layoutTarget val="inner"/>
          <c:xMode val="edge"/>
          <c:yMode val="edge"/>
          <c:x val="0.1070351617440225"/>
          <c:y val="0.17500740740740742"/>
          <c:w val="0.54003902953586502"/>
          <c:h val="0.76031666666666664"/>
        </c:manualLayout>
      </c:layout>
      <c:barChart>
        <c:barDir val="col"/>
        <c:grouping val="clustered"/>
        <c:varyColors val="0"/>
        <c:ser>
          <c:idx val="0"/>
          <c:order val="0"/>
          <c:tx>
            <c:strRef>
              <c:f>DEP_27!$AK$4</c:f>
              <c:strCache>
                <c:ptCount val="1"/>
                <c:pt idx="0">
                  <c:v>Total</c:v>
                </c:pt>
              </c:strCache>
            </c:strRef>
          </c:tx>
          <c:spPr>
            <a:solidFill>
              <a:schemeClr val="accent1"/>
            </a:solidFill>
            <a:ln w="3175">
              <a:solidFill>
                <a:sysClr val="window" lastClr="FFFFFF">
                  <a:lumMod val="75000"/>
                </a:sysClr>
              </a:solidFill>
            </a:ln>
            <a:effectLst/>
          </c:spPr>
          <c:invertIfNegative val="0"/>
          <c:dPt>
            <c:idx val="0"/>
            <c:invertIfNegative val="0"/>
            <c:bubble3D val="0"/>
            <c:spPr>
              <a:solidFill>
                <a:srgbClr val="FF9900"/>
              </a:solidFill>
              <a:ln w="3175">
                <a:solidFill>
                  <a:sysClr val="window" lastClr="FFFFFF">
                    <a:lumMod val="75000"/>
                  </a:sysClr>
                </a:solidFill>
              </a:ln>
              <a:effectLst/>
            </c:spPr>
            <c:extLst>
              <c:ext xmlns:c16="http://schemas.microsoft.com/office/drawing/2014/chart" uri="{C3380CC4-5D6E-409C-BE32-E72D297353CC}">
                <c16:uniqueId val="{00000001-49E6-4474-9FCF-6BD341F38F51}"/>
              </c:ext>
            </c:extLst>
          </c:dPt>
          <c:dPt>
            <c:idx val="1"/>
            <c:invertIfNegative val="0"/>
            <c:bubble3D val="0"/>
            <c:spPr>
              <a:solidFill>
                <a:srgbClr val="70AD47">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3-49E6-4474-9FCF-6BD341F38F51}"/>
              </c:ext>
            </c:extLst>
          </c:dPt>
          <c:dPt>
            <c:idx val="2"/>
            <c:invertIfNegative val="0"/>
            <c:bubble3D val="0"/>
            <c:spPr>
              <a:solidFill>
                <a:srgbClr val="5B9BD5"/>
              </a:solidFill>
              <a:ln w="3175">
                <a:solidFill>
                  <a:sysClr val="window" lastClr="FFFFFF">
                    <a:lumMod val="75000"/>
                  </a:sysClr>
                </a:solidFill>
              </a:ln>
              <a:effectLst/>
            </c:spPr>
            <c:extLst>
              <c:ext xmlns:c16="http://schemas.microsoft.com/office/drawing/2014/chart" uri="{C3380CC4-5D6E-409C-BE32-E72D297353CC}">
                <c16:uniqueId val="{00000005-49E6-4474-9FCF-6BD341F38F51}"/>
              </c:ext>
            </c:extLst>
          </c:dPt>
          <c:dPt>
            <c:idx val="3"/>
            <c:invertIfNegative val="0"/>
            <c:bubble3D val="0"/>
            <c:spPr>
              <a:solidFill>
                <a:srgbClr val="FFC000">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7-49E6-4474-9FCF-6BD341F38F51}"/>
              </c:ext>
            </c:extLst>
          </c:dPt>
          <c:dPt>
            <c:idx val="4"/>
            <c:invertIfNegative val="0"/>
            <c:bubble3D val="0"/>
            <c:spPr>
              <a:solidFill>
                <a:srgbClr val="70AD47">
                  <a:lumMod val="75000"/>
                </a:srgbClr>
              </a:solidFill>
              <a:ln w="3175">
                <a:solidFill>
                  <a:sysClr val="window" lastClr="FFFFFF">
                    <a:lumMod val="75000"/>
                  </a:sysClr>
                </a:solidFill>
              </a:ln>
              <a:effectLst/>
            </c:spPr>
            <c:extLst>
              <c:ext xmlns:c16="http://schemas.microsoft.com/office/drawing/2014/chart" uri="{C3380CC4-5D6E-409C-BE32-E72D297353CC}">
                <c16:uniqueId val="{00000009-49E6-4474-9FCF-6BD341F38F51}"/>
              </c:ext>
            </c:extLst>
          </c:dPt>
          <c:dPt>
            <c:idx val="5"/>
            <c:invertIfNegative val="0"/>
            <c:bubble3D val="0"/>
            <c:spPr>
              <a:solidFill>
                <a:sysClr val="window" lastClr="FFFFFF">
                  <a:lumMod val="85000"/>
                </a:sysClr>
              </a:solidFill>
              <a:ln w="3175">
                <a:solidFill>
                  <a:sysClr val="window" lastClr="FFFFFF">
                    <a:lumMod val="75000"/>
                  </a:sysClr>
                </a:solidFill>
              </a:ln>
              <a:effectLst/>
            </c:spPr>
            <c:extLst>
              <c:ext xmlns:c16="http://schemas.microsoft.com/office/drawing/2014/chart" uri="{C3380CC4-5D6E-409C-BE32-E72D297353CC}">
                <c16:uniqueId val="{0000000B-49E6-4474-9FCF-6BD341F38F51}"/>
              </c:ext>
            </c:extLst>
          </c:dPt>
          <c:dPt>
            <c:idx val="6"/>
            <c:invertIfNegative val="0"/>
            <c:bubble3D val="0"/>
            <c:spPr>
              <a:solidFill>
                <a:srgbClr val="CC99FF"/>
              </a:solidFill>
              <a:ln w="3175">
                <a:solidFill>
                  <a:sysClr val="window" lastClr="FFFFFF">
                    <a:lumMod val="75000"/>
                  </a:sysClr>
                </a:solidFill>
              </a:ln>
              <a:effectLst/>
            </c:spPr>
            <c:extLst>
              <c:ext xmlns:c16="http://schemas.microsoft.com/office/drawing/2014/chart" uri="{C3380CC4-5D6E-409C-BE32-E72D297353CC}">
                <c16:uniqueId val="{0000000D-49E6-4474-9FCF-6BD341F38F51}"/>
              </c:ext>
            </c:extLst>
          </c:dPt>
          <c:dPt>
            <c:idx val="7"/>
            <c:invertIfNegative val="0"/>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0E-CC36-4F94-83E7-1D47DE9328E0}"/>
              </c:ext>
            </c:extLst>
          </c:dPt>
          <c:dLbls>
            <c:dLbl>
              <c:idx val="4"/>
              <c:layout>
                <c:manualLayout>
                  <c:x val="-2.4329501915708813E-3"/>
                  <c:y val="-3.328092243186582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9E6-4474-9FCF-6BD341F38F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DEP_27!$AJ$5:$AJ$13</c:f>
              <c:strCache>
                <c:ptCount val="8"/>
                <c:pt idx="0">
                  <c:v>Espèce des milieux chauds et secs</c:v>
                </c:pt>
                <c:pt idx="1">
                  <c:v>Espèce des prairies mésophiles</c:v>
                </c:pt>
                <c:pt idx="2">
                  <c:v>Espèce des zones humides</c:v>
                </c:pt>
                <c:pt idx="3">
                  <c:v>Espèce des landes </c:v>
                </c:pt>
                <c:pt idx="4">
                  <c:v>Espèce des lisières et boisements</c:v>
                </c:pt>
                <c:pt idx="5">
                  <c:v>Espèce ubiquiste</c:v>
                </c:pt>
                <c:pt idx="6">
                  <c:v>Espèce migratrice</c:v>
                </c:pt>
                <c:pt idx="7">
                  <c:v>Non renseignée</c:v>
                </c:pt>
              </c:strCache>
            </c:strRef>
          </c:cat>
          <c:val>
            <c:numRef>
              <c:f>DEP_27!$AK$5:$AK$13</c:f>
              <c:numCache>
                <c:formatCode>General</c:formatCode>
                <c:ptCount val="8"/>
                <c:pt idx="0">
                  <c:v>33</c:v>
                </c:pt>
                <c:pt idx="1">
                  <c:v>14</c:v>
                </c:pt>
                <c:pt idx="2">
                  <c:v>8</c:v>
                </c:pt>
                <c:pt idx="3">
                  <c:v>2</c:v>
                </c:pt>
                <c:pt idx="4">
                  <c:v>21</c:v>
                </c:pt>
                <c:pt idx="5">
                  <c:v>12</c:v>
                </c:pt>
                <c:pt idx="6">
                  <c:v>8</c:v>
                </c:pt>
                <c:pt idx="7">
                  <c:v>1</c:v>
                </c:pt>
              </c:numCache>
            </c:numRef>
          </c:val>
          <c:extLst>
            <c:ext xmlns:c16="http://schemas.microsoft.com/office/drawing/2014/chart" uri="{C3380CC4-5D6E-409C-BE32-E72D297353CC}">
              <c16:uniqueId val="{00000010-49E6-4474-9FCF-6BD341F38F51}"/>
            </c:ext>
          </c:extLst>
        </c:ser>
        <c:dLbls>
          <c:showLegendKey val="0"/>
          <c:showVal val="0"/>
          <c:showCatName val="0"/>
          <c:showSerName val="0"/>
          <c:showPercent val="0"/>
          <c:showBubbleSize val="0"/>
        </c:dLbls>
        <c:gapWidth val="100"/>
        <c:axId val="483789087"/>
        <c:axId val="475376943"/>
      </c:barChart>
      <c:catAx>
        <c:axId val="483789087"/>
        <c:scaling>
          <c:orientation val="minMax"/>
        </c:scaling>
        <c:delete val="1"/>
        <c:axPos val="b"/>
        <c:numFmt formatCode="General" sourceLinked="1"/>
        <c:majorTickMark val="out"/>
        <c:minorTickMark val="none"/>
        <c:tickLblPos val="nextTo"/>
        <c:crossAx val="475376943"/>
        <c:crosses val="autoZero"/>
        <c:auto val="1"/>
        <c:lblAlgn val="ctr"/>
        <c:lblOffset val="100"/>
        <c:noMultiLvlLbl val="0"/>
      </c:catAx>
      <c:valAx>
        <c:axId val="475376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83789087"/>
        <c:crosses val="autoZero"/>
        <c:crossBetween val="between"/>
      </c:valAx>
      <c:spPr>
        <a:noFill/>
        <a:ln>
          <a:noFill/>
        </a:ln>
        <a:effectLst/>
      </c:spPr>
    </c:plotArea>
    <c:legend>
      <c:legendPos val="r"/>
      <c:layout>
        <c:manualLayout>
          <c:xMode val="edge"/>
          <c:yMode val="edge"/>
          <c:x val="0.68024463601532581"/>
          <c:y val="0.1542625"/>
          <c:w val="0.30515766283524903"/>
          <c:h val="0.81158564814814815"/>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[Référentiel_faune_normand_maj_2024.xlsx]DEP_27!Tableau croisé dynamique4</c:name>
    <c:fmtId val="2"/>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b="1"/>
              <a:t>Répartition par communautés écologiques</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3175">
            <a:solidFill>
              <a:sysClr val="window" lastClr="FFFFFF">
                <a:lumMod val="75000"/>
              </a:sysClr>
            </a:solidFill>
          </a:ln>
          <a:effectLst/>
        </c:spPr>
      </c:pivotFmt>
      <c:pivotFmt>
        <c:idx val="2"/>
        <c:spPr>
          <a:solidFill>
            <a:schemeClr val="accent6">
              <a:lumMod val="60000"/>
              <a:lumOff val="40000"/>
            </a:schemeClr>
          </a:solidFill>
          <a:ln w="3175">
            <a:solidFill>
              <a:sysClr val="window" lastClr="FFFFFF">
                <a:lumMod val="75000"/>
              </a:sysClr>
            </a:solidFill>
          </a:ln>
          <a:effectLst/>
        </c:spPr>
      </c:pivotFmt>
      <c:pivotFmt>
        <c:idx val="3"/>
        <c:spPr>
          <a:solidFill>
            <a:schemeClr val="accent4">
              <a:lumMod val="20000"/>
              <a:lumOff val="80000"/>
            </a:schemeClr>
          </a:solidFill>
          <a:ln w="3175">
            <a:solidFill>
              <a:sysClr val="window" lastClr="FFFFFF">
                <a:lumMod val="75000"/>
              </a:sysClr>
            </a:solidFill>
          </a:ln>
          <a:effectLst/>
        </c:spPr>
      </c:pivotFmt>
      <c:pivotFmt>
        <c:idx val="4"/>
        <c:spPr>
          <a:solidFill>
            <a:schemeClr val="accent4">
              <a:lumMod val="60000"/>
              <a:lumOff val="40000"/>
            </a:schemeClr>
          </a:solidFill>
          <a:ln w="3175">
            <a:solidFill>
              <a:sysClr val="window" lastClr="FFFFFF">
                <a:lumMod val="75000"/>
              </a:sysClr>
            </a:solidFill>
          </a:ln>
          <a:effectLst/>
        </c:spPr>
      </c:pivotFmt>
      <c:pivotFmt>
        <c:idx val="5"/>
        <c:spPr>
          <a:solidFill>
            <a:schemeClr val="accent5">
              <a:lumMod val="60000"/>
              <a:lumOff val="40000"/>
            </a:schemeClr>
          </a:solidFill>
          <a:ln w="3175">
            <a:solidFill>
              <a:sysClr val="window" lastClr="FFFFFF">
                <a:lumMod val="75000"/>
              </a:sysClr>
            </a:solidFill>
          </a:ln>
          <a:effectLst/>
        </c:spPr>
      </c:pivotFmt>
      <c:pivotFmt>
        <c:idx val="6"/>
        <c:spPr>
          <a:solidFill>
            <a:schemeClr val="accent6">
              <a:lumMod val="75000"/>
            </a:schemeClr>
          </a:solidFill>
          <a:ln w="3175">
            <a:solidFill>
              <a:sysClr val="window" lastClr="FFFFFF">
                <a:lumMod val="75000"/>
              </a:sysClr>
            </a:solidFill>
          </a:ln>
          <a:effectLst/>
        </c:spPr>
      </c:pivotFmt>
      <c:pivotFmt>
        <c:idx val="7"/>
        <c:spPr>
          <a:solidFill>
            <a:schemeClr val="bg1"/>
          </a:solidFill>
          <a:ln w="3175">
            <a:solidFill>
              <a:sysClr val="window" lastClr="FFFFFF">
                <a:lumMod val="75000"/>
              </a:sysClr>
            </a:solidFill>
          </a:ln>
          <a:effectLst/>
        </c:spPr>
      </c:pivotFmt>
      <c:pivotFmt>
        <c:idx val="8"/>
        <c:spPr>
          <a:solidFill>
            <a:srgbClr val="CBBFF7"/>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3175">
            <a:solidFill>
              <a:sysClr val="window" lastClr="FFFFFF">
                <a:lumMod val="75000"/>
              </a:sysClr>
            </a:solidFill>
          </a:ln>
          <a:effectLst/>
        </c:spPr>
      </c:pivotFmt>
      <c:pivotFmt>
        <c:idx val="11"/>
        <c:spPr>
          <a:solidFill>
            <a:schemeClr val="bg1">
              <a:lumMod val="75000"/>
            </a:schemeClr>
          </a:solidFill>
          <a:ln w="3175">
            <a:solidFill>
              <a:sysClr val="window" lastClr="FFFFFF">
                <a:lumMod val="75000"/>
              </a:sysClr>
            </a:solidFill>
          </a:ln>
          <a:effectLst/>
        </c:spPr>
      </c:pivotFmt>
      <c:pivotFmt>
        <c:idx val="12"/>
        <c:spPr>
          <a:solidFill>
            <a:schemeClr val="accent4">
              <a:lumMod val="60000"/>
              <a:lumOff val="40000"/>
            </a:schemeClr>
          </a:solidFill>
          <a:ln w="3175">
            <a:solidFill>
              <a:sysClr val="window" lastClr="FFFFFF">
                <a:lumMod val="75000"/>
              </a:sysClr>
            </a:solidFill>
          </a:ln>
          <a:effectLst/>
        </c:spPr>
      </c:pivotFmt>
      <c:pivotFmt>
        <c:idx val="13"/>
        <c:spPr>
          <a:solidFill>
            <a:schemeClr val="accent5">
              <a:lumMod val="60000"/>
              <a:lumOff val="40000"/>
            </a:schemeClr>
          </a:solidFill>
          <a:ln w="3175">
            <a:solidFill>
              <a:sysClr val="window" lastClr="FFFFFF">
                <a:lumMod val="75000"/>
              </a:sysClr>
            </a:solidFill>
          </a:ln>
          <a:effectLst/>
        </c:spPr>
      </c:pivotFmt>
      <c:pivotFmt>
        <c:idx val="14"/>
        <c:spPr>
          <a:solidFill>
            <a:schemeClr val="accent6">
              <a:lumMod val="75000"/>
            </a:schemeClr>
          </a:solidFill>
          <a:ln w="3175">
            <a:solidFill>
              <a:sysClr val="window" lastClr="FFFFFF">
                <a:lumMod val="75000"/>
              </a:sysClr>
            </a:solidFill>
          </a:ln>
          <a:effectLst/>
        </c:spPr>
      </c:pivotFmt>
      <c:pivotFmt>
        <c:idx val="15"/>
        <c:spPr>
          <a:solidFill>
            <a:srgbClr val="CBBFF7"/>
          </a:solidFill>
          <a:ln w="3175">
            <a:solidFill>
              <a:sysClr val="window" lastClr="FFFFFF">
                <a:lumMod val="75000"/>
              </a:sysClr>
            </a:solidFill>
          </a:ln>
          <a:effectLst/>
        </c:spPr>
      </c:pivotFmt>
      <c:pivotFmt>
        <c:idx val="16"/>
        <c:spPr>
          <a:solidFill>
            <a:schemeClr val="bg1"/>
          </a:solidFill>
          <a:ln w="3175">
            <a:solidFill>
              <a:sysClr val="window" lastClr="FFFFFF">
                <a:lumMod val="75000"/>
              </a:sysClr>
            </a:solidFill>
          </a:ln>
          <a:effectLst/>
        </c:spPr>
      </c:pivotFmt>
      <c:pivotFmt>
        <c:idx val="17"/>
        <c:spPr>
          <a:solidFill>
            <a:schemeClr val="accent4">
              <a:lumMod val="20000"/>
              <a:lumOff val="80000"/>
            </a:schemeClr>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3175">
            <a:solidFill>
              <a:sysClr val="window" lastClr="FFFFFF">
                <a:lumMod val="75000"/>
              </a:sysClr>
            </a:solidFill>
          </a:ln>
          <a:effectLst/>
        </c:spPr>
      </c:pivotFmt>
      <c:pivotFmt>
        <c:idx val="20"/>
        <c:spPr>
          <a:solidFill>
            <a:schemeClr val="bg1">
              <a:lumMod val="75000"/>
            </a:schemeClr>
          </a:solidFill>
          <a:ln w="3175">
            <a:solidFill>
              <a:sysClr val="window" lastClr="FFFFFF">
                <a:lumMod val="75000"/>
              </a:sysClr>
            </a:solidFill>
          </a:ln>
          <a:effectLst/>
        </c:spPr>
      </c:pivotFmt>
      <c:pivotFmt>
        <c:idx val="21"/>
        <c:spPr>
          <a:solidFill>
            <a:schemeClr val="accent4">
              <a:lumMod val="60000"/>
              <a:lumOff val="40000"/>
            </a:schemeClr>
          </a:solidFill>
          <a:ln w="3175">
            <a:solidFill>
              <a:sysClr val="window" lastClr="FFFFFF">
                <a:lumMod val="75000"/>
              </a:sysClr>
            </a:solidFill>
          </a:ln>
          <a:effectLst/>
        </c:spPr>
      </c:pivotFmt>
      <c:pivotFmt>
        <c:idx val="22"/>
        <c:spPr>
          <a:solidFill>
            <a:schemeClr val="accent5">
              <a:lumMod val="60000"/>
              <a:lumOff val="40000"/>
            </a:schemeClr>
          </a:solidFill>
          <a:ln w="3175">
            <a:solidFill>
              <a:sysClr val="window" lastClr="FFFFFF">
                <a:lumMod val="75000"/>
              </a:sysClr>
            </a:solidFill>
          </a:ln>
          <a:effectLst/>
        </c:spPr>
      </c:pivotFmt>
      <c:pivotFmt>
        <c:idx val="23"/>
        <c:spPr>
          <a:solidFill>
            <a:schemeClr val="accent4">
              <a:lumMod val="20000"/>
              <a:lumOff val="80000"/>
            </a:schemeClr>
          </a:solidFill>
          <a:ln w="3175">
            <a:solidFill>
              <a:sysClr val="window" lastClr="FFFFFF">
                <a:lumMod val="75000"/>
              </a:sysClr>
            </a:solidFill>
          </a:ln>
          <a:effectLst/>
        </c:spPr>
      </c:pivotFmt>
      <c:pivotFmt>
        <c:idx val="24"/>
        <c:spPr>
          <a:solidFill>
            <a:schemeClr val="accent6">
              <a:lumMod val="75000"/>
            </a:schemeClr>
          </a:solidFill>
          <a:ln w="3175">
            <a:solidFill>
              <a:sysClr val="window" lastClr="FFFFFF">
                <a:lumMod val="75000"/>
              </a:sysClr>
            </a:solidFill>
          </a:ln>
          <a:effectLst/>
        </c:spPr>
      </c:pivotFmt>
      <c:pivotFmt>
        <c:idx val="25"/>
        <c:spPr>
          <a:solidFill>
            <a:srgbClr val="CBBFF7"/>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6">
              <a:lumMod val="60000"/>
              <a:lumOff val="40000"/>
            </a:schemeClr>
          </a:solidFill>
          <a:ln w="3175">
            <a:solidFill>
              <a:sysClr val="window" lastClr="FFFFFF">
                <a:lumMod val="75000"/>
              </a:sysClr>
            </a:solidFill>
          </a:ln>
          <a:effectLst/>
        </c:spPr>
      </c:pivotFmt>
      <c:pivotFmt>
        <c:idx val="29"/>
        <c:spPr>
          <a:solidFill>
            <a:schemeClr val="bg1">
              <a:lumMod val="75000"/>
            </a:schemeClr>
          </a:solidFill>
          <a:ln w="3175">
            <a:solidFill>
              <a:sysClr val="window" lastClr="FFFFFF">
                <a:lumMod val="75000"/>
              </a:sysClr>
            </a:solidFill>
          </a:ln>
          <a:effectLst/>
        </c:spPr>
      </c:pivotFmt>
      <c:pivotFmt>
        <c:idx val="30"/>
        <c:spPr>
          <a:solidFill>
            <a:schemeClr val="accent4">
              <a:lumMod val="20000"/>
              <a:lumOff val="80000"/>
            </a:schemeClr>
          </a:solidFill>
          <a:ln w="3175">
            <a:solidFill>
              <a:sysClr val="window" lastClr="FFFFFF">
                <a:lumMod val="75000"/>
              </a:sysClr>
            </a:solidFill>
          </a:ln>
          <a:effectLst/>
        </c:spPr>
      </c:pivotFmt>
      <c:pivotFmt>
        <c:idx val="31"/>
        <c:spPr>
          <a:solidFill>
            <a:schemeClr val="accent4">
              <a:lumMod val="60000"/>
              <a:lumOff val="40000"/>
            </a:schemeClr>
          </a:solidFill>
          <a:ln w="3175">
            <a:solidFill>
              <a:sysClr val="window" lastClr="FFFFFF">
                <a:lumMod val="75000"/>
              </a:sysClr>
            </a:solidFill>
          </a:ln>
          <a:effectLst/>
        </c:spPr>
      </c:pivotFmt>
      <c:pivotFmt>
        <c:idx val="32"/>
        <c:spPr>
          <a:solidFill>
            <a:schemeClr val="accent5">
              <a:lumMod val="60000"/>
              <a:lumOff val="40000"/>
            </a:schemeClr>
          </a:solidFill>
          <a:ln w="3175">
            <a:solidFill>
              <a:sysClr val="window" lastClr="FFFFFF">
                <a:lumMod val="75000"/>
              </a:sysClr>
            </a:solidFill>
          </a:ln>
          <a:effectLst/>
        </c:spPr>
      </c:pivotFmt>
      <c:pivotFmt>
        <c:idx val="33"/>
        <c:spPr>
          <a:solidFill>
            <a:schemeClr val="accent6">
              <a:lumMod val="75000"/>
            </a:schemeClr>
          </a:solidFill>
          <a:ln w="3175">
            <a:solidFill>
              <a:sysClr val="window" lastClr="FFFFFF">
                <a:lumMod val="75000"/>
              </a:sysClr>
            </a:solidFill>
          </a:ln>
          <a:effectLst/>
        </c:spPr>
      </c:pivotFmt>
      <c:pivotFmt>
        <c:idx val="34"/>
        <c:spPr>
          <a:solidFill>
            <a:srgbClr val="CBBFF7"/>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6"/>
          </a:solidFill>
          <a:ln w="3175">
            <a:solidFill>
              <a:sysClr val="window" lastClr="FFFFFF">
                <a:lumMod val="75000"/>
              </a:sysClr>
            </a:solidFill>
          </a:ln>
          <a:effectLst/>
        </c:spPr>
      </c:pivotFmt>
      <c:pivotFmt>
        <c:idx val="37"/>
        <c:spPr>
          <a:solidFill>
            <a:srgbClr val="CC99FF"/>
          </a:solidFill>
          <a:ln w="3175">
            <a:solidFill>
              <a:sysClr val="window" lastClr="FFFFFF">
                <a:lumMod val="75000"/>
              </a:sysClr>
            </a:solidFill>
          </a:ln>
          <a:effectLst/>
        </c:spPr>
      </c:pivotFmt>
      <c:pivotFmt>
        <c:idx val="38"/>
        <c:spPr>
          <a:solidFill>
            <a:schemeClr val="bg1"/>
          </a:solidFill>
          <a:ln w="3175">
            <a:solidFill>
              <a:sysClr val="window" lastClr="FFFFFF">
                <a:lumMod val="75000"/>
              </a:sysClr>
            </a:solidFill>
          </a:ln>
          <a:effectLst/>
        </c:spPr>
      </c:pivotFmt>
      <c:pivotFmt>
        <c:idx val="39"/>
        <c:spPr>
          <a:solidFill>
            <a:schemeClr val="accent4">
              <a:lumMod val="20000"/>
              <a:lumOff val="80000"/>
            </a:schemeClr>
          </a:solidFill>
          <a:ln w="3175">
            <a:solidFill>
              <a:sysClr val="window" lastClr="FFFFFF">
                <a:lumMod val="75000"/>
              </a:sysClr>
            </a:solidFill>
          </a:ln>
          <a:effectLst/>
        </c:spPr>
      </c:pivotFmt>
      <c:pivotFmt>
        <c:idx val="4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1"/>
        <c:spPr>
          <a:solidFill>
            <a:srgbClr val="FFC000">
              <a:lumMod val="40000"/>
              <a:lumOff val="60000"/>
            </a:srgbClr>
          </a:solidFill>
          <a:ln w="3175">
            <a:solidFill>
              <a:sysClr val="window" lastClr="FFFFFF">
                <a:lumMod val="75000"/>
              </a:sysClr>
            </a:solidFill>
          </a:ln>
          <a:effectLst/>
        </c:spPr>
      </c:pivotFmt>
      <c:pivotFmt>
        <c:idx val="42"/>
        <c:spPr>
          <a:solidFill>
            <a:srgbClr val="70AD47">
              <a:lumMod val="75000"/>
            </a:srgbClr>
          </a:solidFill>
          <a:ln w="3175">
            <a:solidFill>
              <a:sysClr val="window" lastClr="FFFFFF">
                <a:lumMod val="75000"/>
              </a:sysClr>
            </a:solidFill>
          </a:ln>
          <a:effectLst/>
        </c:spPr>
        <c:dLbl>
          <c:idx val="0"/>
          <c:layout>
            <c:manualLayout>
              <c:x val="-4.136015325670498E-2"/>
              <c:y val="-0.126467505241090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3"/>
        <c:spPr>
          <a:solidFill>
            <a:srgbClr val="FF9900"/>
          </a:solidFill>
          <a:ln w="3175">
            <a:solidFill>
              <a:sysClr val="window" lastClr="FFFFFF">
                <a:lumMod val="75000"/>
              </a:sysClr>
            </a:solidFill>
          </a:ln>
          <a:effectLst/>
        </c:spPr>
      </c:pivotFmt>
      <c:pivotFmt>
        <c:idx val="44"/>
        <c:spPr>
          <a:solidFill>
            <a:srgbClr val="70AD47">
              <a:lumMod val="40000"/>
              <a:lumOff val="60000"/>
            </a:srgbClr>
          </a:solidFill>
          <a:ln w="3175">
            <a:solidFill>
              <a:sysClr val="window" lastClr="FFFFFF">
                <a:lumMod val="75000"/>
              </a:sysClr>
            </a:solidFill>
          </a:ln>
          <a:effectLst/>
        </c:spPr>
      </c:pivotFmt>
      <c:pivotFmt>
        <c:idx val="45"/>
        <c:spPr>
          <a:solidFill>
            <a:srgbClr val="5B9BD5"/>
          </a:solidFill>
          <a:ln w="3175">
            <a:solidFill>
              <a:sysClr val="window" lastClr="FFFFFF">
                <a:lumMod val="75000"/>
              </a:sysClr>
            </a:solidFill>
          </a:ln>
          <a:effectLst/>
        </c:spPr>
      </c:pivotFmt>
      <c:pivotFmt>
        <c:idx val="46"/>
        <c:spPr>
          <a:solidFill>
            <a:srgbClr val="CC99FF"/>
          </a:solidFill>
          <a:ln w="3175">
            <a:solidFill>
              <a:sysClr val="window" lastClr="FFFFFF">
                <a:lumMod val="75000"/>
              </a:sysClr>
            </a:solidFill>
          </a:ln>
          <a:effectLst/>
        </c:spPr>
      </c:pivotFmt>
      <c:pivotFmt>
        <c:idx val="47"/>
        <c:spPr>
          <a:solidFill>
            <a:sysClr val="window" lastClr="FFFFFF">
              <a:lumMod val="85000"/>
            </a:sysClr>
          </a:solidFill>
          <a:ln w="3175">
            <a:solidFill>
              <a:sysClr val="window" lastClr="FFFFFF">
                <a:lumMod val="75000"/>
              </a:sysClr>
            </a:solidFill>
          </a:ln>
          <a:effectLst/>
        </c:spPr>
      </c:pivotFmt>
      <c:pivotFmt>
        <c:idx val="4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9"/>
        <c:spPr>
          <a:solidFill>
            <a:srgbClr val="FF9900"/>
          </a:solidFill>
          <a:ln w="3175">
            <a:solidFill>
              <a:sysClr val="window" lastClr="FFFFFF">
                <a:lumMod val="75000"/>
              </a:sysClr>
            </a:solidFill>
          </a:ln>
          <a:effectLst/>
        </c:spPr>
      </c:pivotFmt>
      <c:pivotFmt>
        <c:idx val="50"/>
        <c:spPr>
          <a:solidFill>
            <a:srgbClr val="70AD47">
              <a:lumMod val="40000"/>
              <a:lumOff val="60000"/>
            </a:srgbClr>
          </a:solidFill>
          <a:ln w="3175">
            <a:solidFill>
              <a:sysClr val="window" lastClr="FFFFFF">
                <a:lumMod val="75000"/>
              </a:sysClr>
            </a:solidFill>
          </a:ln>
          <a:effectLst/>
        </c:spPr>
      </c:pivotFmt>
      <c:pivotFmt>
        <c:idx val="51"/>
        <c:spPr>
          <a:solidFill>
            <a:srgbClr val="5B9BD5"/>
          </a:solidFill>
          <a:ln w="3175">
            <a:solidFill>
              <a:sysClr val="window" lastClr="FFFFFF">
                <a:lumMod val="75000"/>
              </a:sysClr>
            </a:solidFill>
          </a:ln>
          <a:effectLst/>
        </c:spPr>
      </c:pivotFmt>
      <c:pivotFmt>
        <c:idx val="52"/>
        <c:spPr>
          <a:solidFill>
            <a:srgbClr val="FFC000">
              <a:lumMod val="40000"/>
              <a:lumOff val="60000"/>
            </a:srgbClr>
          </a:solidFill>
          <a:ln w="3175">
            <a:solidFill>
              <a:sysClr val="window" lastClr="FFFFFF">
                <a:lumMod val="75000"/>
              </a:sysClr>
            </a:solidFill>
          </a:ln>
          <a:effectLst/>
        </c:spPr>
      </c:pivotFmt>
      <c:pivotFmt>
        <c:idx val="53"/>
        <c:spPr>
          <a:solidFill>
            <a:srgbClr val="70AD47">
              <a:lumMod val="75000"/>
            </a:srgbClr>
          </a:solidFill>
          <a:ln w="3175">
            <a:solidFill>
              <a:sysClr val="window" lastClr="FFFFFF">
                <a:lumMod val="75000"/>
              </a:sysClr>
            </a:solidFill>
          </a:ln>
          <a:effectLst/>
        </c:spPr>
        <c:dLbl>
          <c:idx val="0"/>
          <c:layout>
            <c:manualLayout>
              <c:x val="-4.136015325670498E-2"/>
              <c:y val="-0.126467505241090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4"/>
        <c:spPr>
          <a:solidFill>
            <a:sysClr val="window" lastClr="FFFFFF">
              <a:lumMod val="85000"/>
            </a:sysClr>
          </a:solidFill>
          <a:ln w="3175">
            <a:solidFill>
              <a:sysClr val="window" lastClr="FFFFFF">
                <a:lumMod val="75000"/>
              </a:sysClr>
            </a:solidFill>
          </a:ln>
          <a:effectLst/>
        </c:spPr>
      </c:pivotFmt>
      <c:pivotFmt>
        <c:idx val="55"/>
        <c:spPr>
          <a:solidFill>
            <a:srgbClr val="CC99FF"/>
          </a:solidFill>
          <a:ln w="3175">
            <a:solidFill>
              <a:sysClr val="window" lastClr="FFFFFF">
                <a:lumMod val="75000"/>
              </a:sysClr>
            </a:solidFill>
          </a:ln>
          <a:effectLst/>
        </c:spPr>
      </c:pivotFmt>
      <c:pivotFmt>
        <c:idx val="56"/>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57"/>
        <c:spPr>
          <a:solidFill>
            <a:srgbClr val="FF9900"/>
          </a:solidFill>
          <a:ln w="3175">
            <a:solidFill>
              <a:sysClr val="window" lastClr="FFFFFF">
                <a:lumMod val="75000"/>
              </a:sysClr>
            </a:solidFill>
          </a:ln>
          <a:effectLst/>
        </c:spPr>
      </c:pivotFmt>
      <c:pivotFmt>
        <c:idx val="58"/>
        <c:spPr>
          <a:solidFill>
            <a:srgbClr val="70AD47">
              <a:lumMod val="40000"/>
              <a:lumOff val="60000"/>
            </a:srgbClr>
          </a:solidFill>
          <a:ln w="3175">
            <a:solidFill>
              <a:sysClr val="window" lastClr="FFFFFF">
                <a:lumMod val="75000"/>
              </a:sysClr>
            </a:solidFill>
          </a:ln>
          <a:effectLst/>
        </c:spPr>
      </c:pivotFmt>
      <c:pivotFmt>
        <c:idx val="59"/>
        <c:spPr>
          <a:solidFill>
            <a:srgbClr val="5B9BD5"/>
          </a:solidFill>
          <a:ln w="3175">
            <a:solidFill>
              <a:sysClr val="window" lastClr="FFFFFF">
                <a:lumMod val="75000"/>
              </a:sysClr>
            </a:solidFill>
          </a:ln>
          <a:effectLst/>
        </c:spPr>
      </c:pivotFmt>
      <c:pivotFmt>
        <c:idx val="60"/>
        <c:spPr>
          <a:solidFill>
            <a:srgbClr val="FFC000">
              <a:lumMod val="40000"/>
              <a:lumOff val="60000"/>
            </a:srgbClr>
          </a:solidFill>
          <a:ln w="3175">
            <a:solidFill>
              <a:sysClr val="window" lastClr="FFFFFF">
                <a:lumMod val="75000"/>
              </a:sysClr>
            </a:solidFill>
          </a:ln>
          <a:effectLst/>
        </c:spPr>
      </c:pivotFmt>
      <c:pivotFmt>
        <c:idx val="61"/>
        <c:spPr>
          <a:solidFill>
            <a:srgbClr val="70AD47">
              <a:lumMod val="75000"/>
            </a:srgbClr>
          </a:solidFill>
          <a:ln w="3175">
            <a:solidFill>
              <a:sysClr val="window" lastClr="FFFFFF">
                <a:lumMod val="75000"/>
              </a:sysClr>
            </a:solidFill>
          </a:ln>
          <a:effectLst/>
        </c:spPr>
        <c:dLbl>
          <c:idx val="0"/>
          <c:layout>
            <c:manualLayout>
              <c:x val="-4.136015325670498E-2"/>
              <c:y val="-0.126467505241090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2"/>
        <c:spPr>
          <a:solidFill>
            <a:sysClr val="window" lastClr="FFFFFF">
              <a:lumMod val="85000"/>
            </a:sysClr>
          </a:solidFill>
          <a:ln w="3175">
            <a:solidFill>
              <a:sysClr val="window" lastClr="FFFFFF">
                <a:lumMod val="75000"/>
              </a:sysClr>
            </a:solidFill>
          </a:ln>
          <a:effectLst/>
        </c:spPr>
      </c:pivotFmt>
      <c:pivotFmt>
        <c:idx val="63"/>
        <c:spPr>
          <a:solidFill>
            <a:srgbClr val="CC99FF"/>
          </a:solidFill>
          <a:ln w="3175">
            <a:solidFill>
              <a:sysClr val="window" lastClr="FFFFFF">
                <a:lumMod val="75000"/>
              </a:sysClr>
            </a:solidFill>
          </a:ln>
          <a:effectLst/>
        </c:spPr>
      </c:pivotFmt>
      <c:pivotFmt>
        <c:idx val="64"/>
        <c:spPr>
          <a:solidFill>
            <a:sysClr val="window" lastClr="FFFFFF"/>
          </a:solidFill>
          <a:ln w="3175">
            <a:solidFill>
              <a:sysClr val="window" lastClr="FFFFFF">
                <a:lumMod val="75000"/>
              </a:sysClr>
            </a:solidFill>
          </a:ln>
          <a:effectLst/>
        </c:spPr>
      </c:pivotFmt>
    </c:pivotFmts>
    <c:plotArea>
      <c:layout/>
      <c:pieChart>
        <c:varyColors val="1"/>
        <c:ser>
          <c:idx val="0"/>
          <c:order val="0"/>
          <c:tx>
            <c:strRef>
              <c:f>DEP_27!$AK$4</c:f>
              <c:strCache>
                <c:ptCount val="1"/>
                <c:pt idx="0">
                  <c:v>Total</c:v>
                </c:pt>
              </c:strCache>
            </c:strRef>
          </c:tx>
          <c:spPr>
            <a:ln w="3175">
              <a:solidFill>
                <a:sysClr val="window" lastClr="FFFFFF">
                  <a:lumMod val="75000"/>
                </a:sysClr>
              </a:solidFill>
            </a:ln>
          </c:spPr>
          <c:dPt>
            <c:idx val="0"/>
            <c:bubble3D val="0"/>
            <c:spPr>
              <a:solidFill>
                <a:srgbClr val="FF9900"/>
              </a:solidFill>
              <a:ln w="3175">
                <a:solidFill>
                  <a:sysClr val="window" lastClr="FFFFFF">
                    <a:lumMod val="75000"/>
                  </a:sysClr>
                </a:solidFill>
              </a:ln>
              <a:effectLst/>
            </c:spPr>
            <c:extLst>
              <c:ext xmlns:c16="http://schemas.microsoft.com/office/drawing/2014/chart" uri="{C3380CC4-5D6E-409C-BE32-E72D297353CC}">
                <c16:uniqueId val="{00000001-D5FC-49CC-A464-A89C5A537D05}"/>
              </c:ext>
            </c:extLst>
          </c:dPt>
          <c:dPt>
            <c:idx val="1"/>
            <c:bubble3D val="0"/>
            <c:spPr>
              <a:solidFill>
                <a:srgbClr val="70AD47">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3-D5FC-49CC-A464-A89C5A537D05}"/>
              </c:ext>
            </c:extLst>
          </c:dPt>
          <c:dPt>
            <c:idx val="2"/>
            <c:bubble3D val="0"/>
            <c:spPr>
              <a:solidFill>
                <a:srgbClr val="5B9BD5"/>
              </a:solidFill>
              <a:ln w="3175">
                <a:solidFill>
                  <a:sysClr val="window" lastClr="FFFFFF">
                    <a:lumMod val="75000"/>
                  </a:sysClr>
                </a:solidFill>
              </a:ln>
              <a:effectLst/>
            </c:spPr>
            <c:extLst>
              <c:ext xmlns:c16="http://schemas.microsoft.com/office/drawing/2014/chart" uri="{C3380CC4-5D6E-409C-BE32-E72D297353CC}">
                <c16:uniqueId val="{00000005-D5FC-49CC-A464-A89C5A537D05}"/>
              </c:ext>
            </c:extLst>
          </c:dPt>
          <c:dPt>
            <c:idx val="3"/>
            <c:bubble3D val="0"/>
            <c:spPr>
              <a:solidFill>
                <a:srgbClr val="FFC000">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7-D5FC-49CC-A464-A89C5A537D05}"/>
              </c:ext>
            </c:extLst>
          </c:dPt>
          <c:dPt>
            <c:idx val="4"/>
            <c:bubble3D val="0"/>
            <c:spPr>
              <a:solidFill>
                <a:srgbClr val="70AD47">
                  <a:lumMod val="75000"/>
                </a:srgbClr>
              </a:solidFill>
              <a:ln w="3175">
                <a:solidFill>
                  <a:sysClr val="window" lastClr="FFFFFF">
                    <a:lumMod val="75000"/>
                  </a:sysClr>
                </a:solidFill>
              </a:ln>
              <a:effectLst/>
            </c:spPr>
            <c:extLst>
              <c:ext xmlns:c16="http://schemas.microsoft.com/office/drawing/2014/chart" uri="{C3380CC4-5D6E-409C-BE32-E72D297353CC}">
                <c16:uniqueId val="{00000009-D5FC-49CC-A464-A89C5A537D05}"/>
              </c:ext>
            </c:extLst>
          </c:dPt>
          <c:dPt>
            <c:idx val="5"/>
            <c:bubble3D val="0"/>
            <c:spPr>
              <a:solidFill>
                <a:sysClr val="window" lastClr="FFFFFF">
                  <a:lumMod val="85000"/>
                </a:sysClr>
              </a:solidFill>
              <a:ln w="3175">
                <a:solidFill>
                  <a:sysClr val="window" lastClr="FFFFFF">
                    <a:lumMod val="75000"/>
                  </a:sysClr>
                </a:solidFill>
              </a:ln>
              <a:effectLst/>
            </c:spPr>
            <c:extLst>
              <c:ext xmlns:c16="http://schemas.microsoft.com/office/drawing/2014/chart" uri="{C3380CC4-5D6E-409C-BE32-E72D297353CC}">
                <c16:uniqueId val="{0000000B-D5FC-49CC-A464-A89C5A537D05}"/>
              </c:ext>
            </c:extLst>
          </c:dPt>
          <c:dPt>
            <c:idx val="6"/>
            <c:bubble3D val="0"/>
            <c:spPr>
              <a:solidFill>
                <a:srgbClr val="CC99FF"/>
              </a:solidFill>
              <a:ln w="3175">
                <a:solidFill>
                  <a:sysClr val="window" lastClr="FFFFFF">
                    <a:lumMod val="75000"/>
                  </a:sysClr>
                </a:solidFill>
              </a:ln>
              <a:effectLst/>
            </c:spPr>
            <c:extLst>
              <c:ext xmlns:c16="http://schemas.microsoft.com/office/drawing/2014/chart" uri="{C3380CC4-5D6E-409C-BE32-E72D297353CC}">
                <c16:uniqueId val="{0000000D-D5FC-49CC-A464-A89C5A537D05}"/>
              </c:ext>
            </c:extLst>
          </c:dPt>
          <c:dPt>
            <c:idx val="7"/>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0F-D5FC-49CC-A464-A89C5A537D05}"/>
              </c:ext>
            </c:extLst>
          </c:dPt>
          <c:dLbls>
            <c:dLbl>
              <c:idx val="4"/>
              <c:layout>
                <c:manualLayout>
                  <c:x val="-4.136015325670498E-2"/>
                  <c:y val="-0.12646750524109016"/>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5FC-49CC-A464-A89C5A537D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DEP_27!$AJ$5:$AJ$13</c:f>
              <c:strCache>
                <c:ptCount val="8"/>
                <c:pt idx="0">
                  <c:v>Espèce des milieux chauds et secs</c:v>
                </c:pt>
                <c:pt idx="1">
                  <c:v>Espèce des prairies mésophiles</c:v>
                </c:pt>
                <c:pt idx="2">
                  <c:v>Espèce des zones humides</c:v>
                </c:pt>
                <c:pt idx="3">
                  <c:v>Espèce des landes </c:v>
                </c:pt>
                <c:pt idx="4">
                  <c:v>Espèce des lisières et boisements</c:v>
                </c:pt>
                <c:pt idx="5">
                  <c:v>Espèce ubiquiste</c:v>
                </c:pt>
                <c:pt idx="6">
                  <c:v>Espèce migratrice</c:v>
                </c:pt>
                <c:pt idx="7">
                  <c:v>Non renseignée</c:v>
                </c:pt>
              </c:strCache>
            </c:strRef>
          </c:cat>
          <c:val>
            <c:numRef>
              <c:f>DEP_27!$AK$5:$AK$13</c:f>
              <c:numCache>
                <c:formatCode>General</c:formatCode>
                <c:ptCount val="8"/>
                <c:pt idx="0">
                  <c:v>33</c:v>
                </c:pt>
                <c:pt idx="1">
                  <c:v>14</c:v>
                </c:pt>
                <c:pt idx="2">
                  <c:v>8</c:v>
                </c:pt>
                <c:pt idx="3">
                  <c:v>2</c:v>
                </c:pt>
                <c:pt idx="4">
                  <c:v>21</c:v>
                </c:pt>
                <c:pt idx="5">
                  <c:v>12</c:v>
                </c:pt>
                <c:pt idx="6">
                  <c:v>8</c:v>
                </c:pt>
                <c:pt idx="7">
                  <c:v>1</c:v>
                </c:pt>
              </c:numCache>
            </c:numRef>
          </c:val>
          <c:extLst>
            <c:ext xmlns:c16="http://schemas.microsoft.com/office/drawing/2014/chart" uri="{C3380CC4-5D6E-409C-BE32-E72D297353CC}">
              <c16:uniqueId val="{00000010-D5FC-49CC-A464-A89C5A537D0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8024463601532581"/>
          <c:y val="0.28361425576519922"/>
          <c:w val="0.30515766283524903"/>
          <c:h val="0.55288207547169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[Référentiel_faune_normand_maj_2024.xlsx]DEP_50!Tableau croisé dynamique2</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a:t>Répartition par statuts de menace régionale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rgbClr val="5A1A63"/>
          </a:solidFill>
          <a:ln>
            <a:noFill/>
          </a:ln>
          <a:effectLst/>
        </c:spPr>
      </c:pivotFmt>
      <c:pivotFmt>
        <c:idx val="2"/>
        <c:spPr>
          <a:solidFill>
            <a:srgbClr val="D3001B"/>
          </a:solidFill>
          <a:ln>
            <a:noFill/>
          </a:ln>
          <a:effectLst/>
        </c:spPr>
      </c:pivotFmt>
      <c:pivotFmt>
        <c:idx val="3"/>
        <c:spPr>
          <a:solidFill>
            <a:srgbClr val="FBBF00"/>
          </a:solidFill>
          <a:ln>
            <a:noFill/>
          </a:ln>
          <a:effectLst/>
        </c:spPr>
      </c:pivotFmt>
      <c:pivotFmt>
        <c:idx val="4"/>
        <c:spPr>
          <a:solidFill>
            <a:srgbClr val="FFED00"/>
          </a:solidFill>
          <a:ln>
            <a:noFill/>
          </a:ln>
          <a:effectLst/>
        </c:spPr>
      </c:pivotFmt>
      <c:pivotFmt>
        <c:idx val="5"/>
        <c:spPr>
          <a:solidFill>
            <a:srgbClr val="FBF2CA"/>
          </a:solidFill>
          <a:ln>
            <a:noFill/>
          </a:ln>
          <a:effectLst/>
        </c:spPr>
      </c:pivotFmt>
      <c:pivotFmt>
        <c:idx val="6"/>
        <c:spPr>
          <a:solidFill>
            <a:srgbClr val="78B74A"/>
          </a:solidFill>
          <a:ln>
            <a:noFill/>
          </a:ln>
          <a:effectLst/>
        </c:spPr>
      </c:pivotFmt>
      <c:pivotFmt>
        <c:idx val="7"/>
        <c:spPr>
          <a:solidFill>
            <a:srgbClr val="D3D4D5"/>
          </a:solidFill>
          <a:ln>
            <a:noFill/>
          </a:ln>
          <a:effectLst/>
        </c:spPr>
      </c:pivotFmt>
      <c:pivotFmt>
        <c:idx val="8"/>
        <c:spPr>
          <a:solidFill>
            <a:schemeClr val="bg1"/>
          </a:solidFill>
          <a:ln w="3175">
            <a:solidFill>
              <a:schemeClr val="bg1">
                <a:lumMod val="65000"/>
              </a:schemeClr>
            </a:solidFill>
          </a:ln>
          <a:effectLst/>
        </c:spPr>
      </c:pivotFmt>
      <c:pivotFmt>
        <c:idx val="9"/>
        <c:spPr>
          <a:solidFill>
            <a:schemeClr val="accent1"/>
          </a:solidFill>
          <a:ln>
            <a:noFill/>
          </a:ln>
          <a:effectLst/>
        </c:spPr>
        <c:marker>
          <c:symbol val="none"/>
        </c:marker>
      </c:pivotFmt>
      <c:pivotFmt>
        <c:idx val="10"/>
        <c:spPr>
          <a:solidFill>
            <a:srgbClr val="5A1A63"/>
          </a:solidFill>
          <a:ln>
            <a:noFill/>
          </a:ln>
          <a:effectLst/>
        </c:spPr>
      </c:pivotFmt>
      <c:pivotFmt>
        <c:idx val="11"/>
        <c:spPr>
          <a:solidFill>
            <a:srgbClr val="D3001B"/>
          </a:solidFill>
          <a:ln>
            <a:noFill/>
          </a:ln>
          <a:effectLst/>
        </c:spPr>
      </c:pivotFmt>
      <c:pivotFmt>
        <c:idx val="12"/>
        <c:spPr>
          <a:solidFill>
            <a:srgbClr val="FBBF00"/>
          </a:solidFill>
          <a:ln>
            <a:noFill/>
          </a:ln>
          <a:effectLst/>
        </c:spPr>
      </c:pivotFmt>
      <c:pivotFmt>
        <c:idx val="13"/>
        <c:spPr>
          <a:solidFill>
            <a:srgbClr val="FFED00"/>
          </a:solidFill>
          <a:ln>
            <a:noFill/>
          </a:ln>
          <a:effectLst/>
        </c:spPr>
      </c:pivotFmt>
      <c:pivotFmt>
        <c:idx val="14"/>
        <c:spPr>
          <a:solidFill>
            <a:srgbClr val="FBF2CA"/>
          </a:solidFill>
          <a:ln>
            <a:noFill/>
          </a:ln>
          <a:effectLst/>
        </c:spPr>
      </c:pivotFmt>
      <c:pivotFmt>
        <c:idx val="15"/>
        <c:spPr>
          <a:solidFill>
            <a:srgbClr val="78B74A"/>
          </a:solidFill>
          <a:ln>
            <a:noFill/>
          </a:ln>
          <a:effectLst/>
        </c:spPr>
      </c:pivotFmt>
      <c:pivotFmt>
        <c:idx val="16"/>
        <c:spPr>
          <a:solidFill>
            <a:srgbClr val="D3D4D5"/>
          </a:solidFill>
          <a:ln>
            <a:noFill/>
          </a:ln>
          <a:effectLst/>
        </c:spPr>
      </c:pivotFmt>
      <c:pivotFmt>
        <c:idx val="17"/>
        <c:spPr>
          <a:solidFill>
            <a:schemeClr val="bg1"/>
          </a:solidFill>
          <a:ln w="3175">
            <a:solidFill>
              <a:schemeClr val="bg1">
                <a:lumMod val="65000"/>
              </a:schemeClr>
            </a:solidFill>
          </a:ln>
          <a:effectLst/>
        </c:spPr>
      </c:pivotFmt>
      <c:pivotFmt>
        <c:idx val="18"/>
        <c:spPr>
          <a:solidFill>
            <a:schemeClr val="accent1"/>
          </a:solidFill>
          <a:ln>
            <a:noFill/>
          </a:ln>
          <a:effectLst/>
        </c:spPr>
        <c:marker>
          <c:symbol val="none"/>
        </c:marker>
      </c:pivotFmt>
      <c:pivotFmt>
        <c:idx val="19"/>
        <c:spPr>
          <a:solidFill>
            <a:srgbClr val="FFED00"/>
          </a:solidFill>
          <a:ln>
            <a:noFill/>
          </a:ln>
          <a:effectLst/>
        </c:spPr>
      </c:pivotFmt>
      <c:pivotFmt>
        <c:idx val="20"/>
        <c:spPr>
          <a:solidFill>
            <a:srgbClr val="FBF2CA"/>
          </a:solidFill>
          <a:ln>
            <a:noFill/>
          </a:ln>
          <a:effectLst/>
        </c:spPr>
      </c:pivotFmt>
      <c:pivotFmt>
        <c:idx val="21"/>
        <c:spPr>
          <a:solidFill>
            <a:srgbClr val="78B74A"/>
          </a:solidFill>
          <a:ln>
            <a:noFill/>
          </a:ln>
          <a:effectLst/>
        </c:spPr>
      </c:pivotFmt>
      <c:pivotFmt>
        <c:idx val="22"/>
        <c:spPr>
          <a:solidFill>
            <a:schemeClr val="bg1"/>
          </a:solidFill>
          <a:ln w="3175">
            <a:solidFill>
              <a:schemeClr val="bg1">
                <a:lumMod val="65000"/>
              </a:schemeClr>
            </a:solidFill>
          </a:ln>
          <a:effectLst/>
        </c:spPr>
      </c:pivotFmt>
      <c:pivotFmt>
        <c:idx val="23"/>
        <c:spPr>
          <a:solidFill>
            <a:srgbClr val="D3D4D5"/>
          </a:solidFill>
          <a:ln>
            <a:noFill/>
          </a:ln>
          <a:effectLst/>
        </c:spPr>
      </c:pivotFmt>
      <c:pivotFmt>
        <c:idx val="24"/>
        <c:spPr>
          <a:solidFill>
            <a:srgbClr val="5A1A63"/>
          </a:solidFill>
          <a:ln>
            <a:noFill/>
          </a:ln>
          <a:effectLst/>
        </c:spPr>
      </c:pivotFmt>
      <c:pivotFmt>
        <c:idx val="25"/>
        <c:spPr>
          <a:solidFill>
            <a:srgbClr val="D3001B"/>
          </a:solidFill>
          <a:ln>
            <a:noFill/>
          </a:ln>
          <a:effectLst/>
        </c:spPr>
      </c:pivotFmt>
      <c:pivotFmt>
        <c:idx val="26"/>
        <c:spPr>
          <a:solidFill>
            <a:srgbClr val="FBBF00"/>
          </a:solidFill>
          <a:ln>
            <a:noFill/>
          </a:ln>
          <a:effectLst/>
        </c:spPr>
      </c:pivotFmt>
      <c:pivotFmt>
        <c:idx val="27"/>
        <c:spPr>
          <a:solidFill>
            <a:schemeClr val="accent1"/>
          </a:solidFill>
          <a:ln>
            <a:noFill/>
          </a:ln>
          <a:effectLst/>
        </c:spPr>
        <c:marker>
          <c:symbol val="none"/>
        </c:marker>
      </c:pivotFmt>
      <c:pivotFmt>
        <c:idx val="28"/>
        <c:spPr>
          <a:solidFill>
            <a:srgbClr val="5A1A63"/>
          </a:solidFill>
          <a:ln>
            <a:noFill/>
          </a:ln>
          <a:effectLst/>
        </c:spPr>
      </c:pivotFmt>
      <c:pivotFmt>
        <c:idx val="29"/>
        <c:spPr>
          <a:solidFill>
            <a:srgbClr val="D3001B"/>
          </a:solidFill>
          <a:ln>
            <a:noFill/>
          </a:ln>
          <a:effectLst/>
        </c:spPr>
      </c:pivotFmt>
      <c:pivotFmt>
        <c:idx val="30"/>
        <c:spPr>
          <a:solidFill>
            <a:srgbClr val="FBBF00"/>
          </a:solidFill>
          <a:ln>
            <a:noFill/>
          </a:ln>
          <a:effectLst/>
        </c:spPr>
      </c:pivotFmt>
      <c:pivotFmt>
        <c:idx val="31"/>
        <c:spPr>
          <a:solidFill>
            <a:srgbClr val="FFED00"/>
          </a:solidFill>
          <a:ln>
            <a:noFill/>
          </a:ln>
          <a:effectLst/>
        </c:spPr>
      </c:pivotFmt>
      <c:pivotFmt>
        <c:idx val="32"/>
        <c:spPr>
          <a:solidFill>
            <a:srgbClr val="FBF2CA"/>
          </a:solidFill>
          <a:ln>
            <a:noFill/>
          </a:ln>
          <a:effectLst/>
        </c:spPr>
      </c:pivotFmt>
      <c:pivotFmt>
        <c:idx val="33"/>
        <c:spPr>
          <a:solidFill>
            <a:srgbClr val="78B74A"/>
          </a:solidFill>
          <a:ln>
            <a:noFill/>
          </a:ln>
          <a:effectLst/>
        </c:spPr>
      </c:pivotFmt>
      <c:pivotFmt>
        <c:idx val="34"/>
        <c:spPr>
          <a:solidFill>
            <a:srgbClr val="D3D4D5"/>
          </a:solidFill>
          <a:ln>
            <a:noFill/>
          </a:ln>
          <a:effectLst/>
        </c:spPr>
      </c:pivotFmt>
      <c:pivotFmt>
        <c:idx val="35"/>
        <c:spPr>
          <a:solidFill>
            <a:schemeClr val="bg1"/>
          </a:solidFill>
          <a:ln w="3175">
            <a:solidFill>
              <a:schemeClr val="bg1">
                <a:lumMod val="65000"/>
              </a:schemeClr>
            </a:solidFill>
          </a:ln>
          <a:effectLst/>
        </c:spPr>
      </c:pivotFmt>
      <c:pivotFmt>
        <c:idx val="36"/>
        <c:spPr>
          <a:solidFill>
            <a:schemeClr val="accent1"/>
          </a:solidFill>
          <a:ln>
            <a:noFill/>
          </a:ln>
          <a:effectLst/>
        </c:spPr>
        <c:marker>
          <c:symbol val="none"/>
        </c:marker>
      </c:pivotFmt>
      <c:pivotFmt>
        <c:idx val="37"/>
        <c:spPr>
          <a:solidFill>
            <a:srgbClr val="5A1A63"/>
          </a:solidFill>
          <a:ln>
            <a:noFill/>
          </a:ln>
          <a:effectLst/>
        </c:spPr>
      </c:pivotFmt>
      <c:pivotFmt>
        <c:idx val="38"/>
        <c:spPr>
          <a:solidFill>
            <a:srgbClr val="D3001B"/>
          </a:solidFill>
          <a:ln>
            <a:noFill/>
          </a:ln>
          <a:effectLst/>
        </c:spPr>
      </c:pivotFmt>
      <c:pivotFmt>
        <c:idx val="39"/>
        <c:spPr>
          <a:solidFill>
            <a:srgbClr val="FBBF00"/>
          </a:solidFill>
          <a:ln>
            <a:noFill/>
          </a:ln>
          <a:effectLst/>
        </c:spPr>
      </c:pivotFmt>
      <c:pivotFmt>
        <c:idx val="40"/>
        <c:spPr>
          <a:solidFill>
            <a:srgbClr val="FFED00"/>
          </a:solidFill>
          <a:ln>
            <a:noFill/>
          </a:ln>
          <a:effectLst/>
        </c:spPr>
      </c:pivotFmt>
      <c:pivotFmt>
        <c:idx val="41"/>
        <c:spPr>
          <a:solidFill>
            <a:srgbClr val="FBF2CA"/>
          </a:solidFill>
          <a:ln>
            <a:noFill/>
          </a:ln>
          <a:effectLst/>
        </c:spPr>
      </c:pivotFmt>
      <c:pivotFmt>
        <c:idx val="42"/>
        <c:spPr>
          <a:solidFill>
            <a:srgbClr val="78B74A"/>
          </a:solidFill>
          <a:ln>
            <a:noFill/>
          </a:ln>
          <a:effectLst/>
        </c:spPr>
      </c:pivotFmt>
      <c:pivotFmt>
        <c:idx val="43"/>
        <c:spPr>
          <a:solidFill>
            <a:srgbClr val="D3D4D5"/>
          </a:solidFill>
          <a:ln>
            <a:noFill/>
          </a:ln>
          <a:effectLst/>
        </c:spPr>
      </c:pivotFmt>
      <c:pivotFmt>
        <c:idx val="44"/>
        <c:spPr>
          <a:solidFill>
            <a:schemeClr val="bg1"/>
          </a:solidFill>
          <a:ln w="3175">
            <a:solidFill>
              <a:schemeClr val="bg1">
                <a:lumMod val="65000"/>
              </a:schemeClr>
            </a:solidFill>
          </a:ln>
          <a:effectLst/>
        </c:spPr>
      </c:pivotFmt>
      <c:pivotFmt>
        <c:idx val="45"/>
        <c:spPr>
          <a:solidFill>
            <a:schemeClr val="accent1"/>
          </a:solidFill>
          <a:ln>
            <a:noFill/>
          </a:ln>
          <a:effectLst/>
        </c:spPr>
        <c:marker>
          <c:symbol val="none"/>
        </c:marker>
      </c:pivotFmt>
      <c:pivotFmt>
        <c:idx val="46"/>
        <c:spPr>
          <a:solidFill>
            <a:srgbClr val="5A1A63"/>
          </a:solidFill>
          <a:ln>
            <a:noFill/>
          </a:ln>
          <a:effectLst/>
        </c:spPr>
      </c:pivotFmt>
      <c:pivotFmt>
        <c:idx val="47"/>
        <c:spPr>
          <a:solidFill>
            <a:srgbClr val="D3001B"/>
          </a:solidFill>
          <a:ln>
            <a:noFill/>
          </a:ln>
          <a:effectLst/>
        </c:spPr>
      </c:pivotFmt>
      <c:pivotFmt>
        <c:idx val="48"/>
        <c:spPr>
          <a:solidFill>
            <a:srgbClr val="FBBF00"/>
          </a:solidFill>
          <a:ln>
            <a:noFill/>
          </a:ln>
          <a:effectLst/>
        </c:spPr>
      </c:pivotFmt>
      <c:pivotFmt>
        <c:idx val="49"/>
        <c:spPr>
          <a:solidFill>
            <a:srgbClr val="FFED00"/>
          </a:solidFill>
          <a:ln>
            <a:noFill/>
          </a:ln>
          <a:effectLst/>
        </c:spPr>
      </c:pivotFmt>
      <c:pivotFmt>
        <c:idx val="50"/>
        <c:spPr>
          <a:solidFill>
            <a:srgbClr val="FBF2CA"/>
          </a:solidFill>
          <a:ln>
            <a:noFill/>
          </a:ln>
          <a:effectLst/>
        </c:spPr>
      </c:pivotFmt>
      <c:pivotFmt>
        <c:idx val="51"/>
        <c:spPr>
          <a:solidFill>
            <a:srgbClr val="78B74A"/>
          </a:solidFill>
          <a:ln>
            <a:noFill/>
          </a:ln>
          <a:effectLst/>
        </c:spPr>
      </c:pivotFmt>
      <c:pivotFmt>
        <c:idx val="52"/>
        <c:spPr>
          <a:solidFill>
            <a:srgbClr val="D3D4D5"/>
          </a:solidFill>
          <a:ln>
            <a:noFill/>
          </a:ln>
          <a:effectLst/>
        </c:spPr>
      </c:pivotFmt>
      <c:pivotFmt>
        <c:idx val="53"/>
        <c:spPr>
          <a:solidFill>
            <a:schemeClr val="bg1"/>
          </a:solidFill>
          <a:ln w="3175">
            <a:solidFill>
              <a:schemeClr val="bg1">
                <a:lumMod val="65000"/>
              </a:schemeClr>
            </a:solidFill>
          </a:ln>
          <a:effectLst/>
        </c:spPr>
      </c:pivotFmt>
      <c:pivotFmt>
        <c:idx val="54"/>
        <c:spPr>
          <a:solidFill>
            <a:schemeClr val="accent1"/>
          </a:solidFill>
          <a:ln>
            <a:noFill/>
          </a:ln>
          <a:effectLst/>
        </c:spPr>
        <c:marker>
          <c:symbol val="none"/>
        </c:marker>
      </c:pivotFmt>
      <c:pivotFmt>
        <c:idx val="55"/>
        <c:spPr>
          <a:solidFill>
            <a:srgbClr val="5A1A63"/>
          </a:solidFill>
          <a:ln>
            <a:noFill/>
          </a:ln>
          <a:effectLst/>
        </c:spPr>
      </c:pivotFmt>
      <c:pivotFmt>
        <c:idx val="56"/>
        <c:spPr>
          <a:solidFill>
            <a:srgbClr val="D3001B"/>
          </a:solidFill>
          <a:ln>
            <a:noFill/>
          </a:ln>
          <a:effectLst/>
        </c:spPr>
      </c:pivotFmt>
      <c:pivotFmt>
        <c:idx val="57"/>
        <c:spPr>
          <a:solidFill>
            <a:srgbClr val="FBBF00"/>
          </a:solidFill>
          <a:ln>
            <a:noFill/>
          </a:ln>
          <a:effectLst/>
        </c:spPr>
      </c:pivotFmt>
      <c:pivotFmt>
        <c:idx val="58"/>
        <c:spPr>
          <a:solidFill>
            <a:srgbClr val="FFED00"/>
          </a:solidFill>
          <a:ln>
            <a:noFill/>
          </a:ln>
          <a:effectLst/>
        </c:spPr>
      </c:pivotFmt>
      <c:pivotFmt>
        <c:idx val="59"/>
        <c:spPr>
          <a:solidFill>
            <a:srgbClr val="FBF2CA"/>
          </a:solidFill>
          <a:ln>
            <a:noFill/>
          </a:ln>
          <a:effectLst/>
        </c:spPr>
      </c:pivotFmt>
      <c:pivotFmt>
        <c:idx val="60"/>
        <c:spPr>
          <a:solidFill>
            <a:srgbClr val="78B74A"/>
          </a:solidFill>
          <a:ln>
            <a:noFill/>
          </a:ln>
          <a:effectLst/>
        </c:spPr>
      </c:pivotFmt>
      <c:pivotFmt>
        <c:idx val="61"/>
        <c:spPr>
          <a:solidFill>
            <a:srgbClr val="D3D4D5"/>
          </a:solidFill>
          <a:ln>
            <a:noFill/>
          </a:ln>
          <a:effectLst/>
        </c:spPr>
      </c:pivotFmt>
      <c:pivotFmt>
        <c:idx val="62"/>
        <c:spPr>
          <a:solidFill>
            <a:schemeClr val="bg1"/>
          </a:solidFill>
          <a:ln w="3175">
            <a:solidFill>
              <a:schemeClr val="bg1">
                <a:lumMod val="65000"/>
              </a:schemeClr>
            </a:solidFill>
          </a:ln>
          <a:effectLst/>
        </c:spPr>
      </c:pivotFmt>
    </c:pivotFmts>
    <c:plotArea>
      <c:layout/>
      <c:barChart>
        <c:barDir val="col"/>
        <c:grouping val="clustered"/>
        <c:varyColors val="0"/>
        <c:ser>
          <c:idx val="0"/>
          <c:order val="0"/>
          <c:tx>
            <c:strRef>
              <c:f>DEP_50!$AC$4</c:f>
              <c:strCache>
                <c:ptCount val="1"/>
                <c:pt idx="0">
                  <c:v>Total</c:v>
                </c:pt>
              </c:strCache>
            </c:strRef>
          </c:tx>
          <c:spPr>
            <a:solidFill>
              <a:schemeClr val="accent1"/>
            </a:solidFill>
            <a:ln>
              <a:noFill/>
            </a:ln>
            <a:effectLst/>
          </c:spPr>
          <c:invertIfNegative val="0"/>
          <c:dPt>
            <c:idx val="0"/>
            <c:invertIfNegative val="0"/>
            <c:bubble3D val="0"/>
            <c:spPr>
              <a:solidFill>
                <a:srgbClr val="5A1A63"/>
              </a:solidFill>
              <a:ln>
                <a:noFill/>
              </a:ln>
              <a:effectLst/>
            </c:spPr>
            <c:extLst>
              <c:ext xmlns:c16="http://schemas.microsoft.com/office/drawing/2014/chart" uri="{C3380CC4-5D6E-409C-BE32-E72D297353CC}">
                <c16:uniqueId val="{00000001-50E2-43D6-8422-6D044A5BD694}"/>
              </c:ext>
            </c:extLst>
          </c:dPt>
          <c:dPt>
            <c:idx val="1"/>
            <c:invertIfNegative val="0"/>
            <c:bubble3D val="0"/>
            <c:spPr>
              <a:solidFill>
                <a:srgbClr val="D3001B"/>
              </a:solidFill>
              <a:ln>
                <a:noFill/>
              </a:ln>
              <a:effectLst/>
            </c:spPr>
            <c:extLst>
              <c:ext xmlns:c16="http://schemas.microsoft.com/office/drawing/2014/chart" uri="{C3380CC4-5D6E-409C-BE32-E72D297353CC}">
                <c16:uniqueId val="{00000003-50E2-43D6-8422-6D044A5BD694}"/>
              </c:ext>
            </c:extLst>
          </c:dPt>
          <c:dPt>
            <c:idx val="2"/>
            <c:invertIfNegative val="0"/>
            <c:bubble3D val="0"/>
            <c:spPr>
              <a:solidFill>
                <a:srgbClr val="FBBF00"/>
              </a:solidFill>
              <a:ln>
                <a:noFill/>
              </a:ln>
              <a:effectLst/>
            </c:spPr>
            <c:extLst>
              <c:ext xmlns:c16="http://schemas.microsoft.com/office/drawing/2014/chart" uri="{C3380CC4-5D6E-409C-BE32-E72D297353CC}">
                <c16:uniqueId val="{00000005-50E2-43D6-8422-6D044A5BD694}"/>
              </c:ext>
            </c:extLst>
          </c:dPt>
          <c:dPt>
            <c:idx val="3"/>
            <c:invertIfNegative val="0"/>
            <c:bubble3D val="0"/>
            <c:spPr>
              <a:solidFill>
                <a:srgbClr val="FFED00"/>
              </a:solidFill>
              <a:ln>
                <a:noFill/>
              </a:ln>
              <a:effectLst/>
            </c:spPr>
            <c:extLst>
              <c:ext xmlns:c16="http://schemas.microsoft.com/office/drawing/2014/chart" uri="{C3380CC4-5D6E-409C-BE32-E72D297353CC}">
                <c16:uniqueId val="{00000007-50E2-43D6-8422-6D044A5BD694}"/>
              </c:ext>
            </c:extLst>
          </c:dPt>
          <c:dPt>
            <c:idx val="4"/>
            <c:invertIfNegative val="0"/>
            <c:bubble3D val="0"/>
            <c:spPr>
              <a:solidFill>
                <a:srgbClr val="FBF2CA"/>
              </a:solidFill>
              <a:ln>
                <a:noFill/>
              </a:ln>
              <a:effectLst/>
            </c:spPr>
            <c:extLst>
              <c:ext xmlns:c16="http://schemas.microsoft.com/office/drawing/2014/chart" uri="{C3380CC4-5D6E-409C-BE32-E72D297353CC}">
                <c16:uniqueId val="{00000009-50E2-43D6-8422-6D044A5BD694}"/>
              </c:ext>
            </c:extLst>
          </c:dPt>
          <c:dPt>
            <c:idx val="5"/>
            <c:invertIfNegative val="0"/>
            <c:bubble3D val="0"/>
            <c:spPr>
              <a:solidFill>
                <a:srgbClr val="78B74A"/>
              </a:solidFill>
              <a:ln>
                <a:noFill/>
              </a:ln>
              <a:effectLst/>
            </c:spPr>
            <c:extLst>
              <c:ext xmlns:c16="http://schemas.microsoft.com/office/drawing/2014/chart" uri="{C3380CC4-5D6E-409C-BE32-E72D297353CC}">
                <c16:uniqueId val="{0000000B-50E2-43D6-8422-6D044A5BD694}"/>
              </c:ext>
            </c:extLst>
          </c:dPt>
          <c:dPt>
            <c:idx val="6"/>
            <c:invertIfNegative val="0"/>
            <c:bubble3D val="0"/>
            <c:spPr>
              <a:solidFill>
                <a:srgbClr val="D3D4D5"/>
              </a:solidFill>
              <a:ln>
                <a:noFill/>
              </a:ln>
              <a:effectLst/>
            </c:spPr>
            <c:extLst>
              <c:ext xmlns:c16="http://schemas.microsoft.com/office/drawing/2014/chart" uri="{C3380CC4-5D6E-409C-BE32-E72D297353CC}">
                <c16:uniqueId val="{0000000D-50E2-43D6-8422-6D044A5BD694}"/>
              </c:ext>
            </c:extLst>
          </c:dPt>
          <c:dPt>
            <c:idx val="7"/>
            <c:invertIfNegative val="0"/>
            <c:bubble3D val="0"/>
            <c:spPr>
              <a:solidFill>
                <a:schemeClr val="bg1"/>
              </a:solidFill>
              <a:ln w="3175">
                <a:solidFill>
                  <a:schemeClr val="bg1">
                    <a:lumMod val="65000"/>
                  </a:schemeClr>
                </a:solidFill>
              </a:ln>
              <a:effectLst/>
            </c:spPr>
            <c:extLst>
              <c:ext xmlns:c16="http://schemas.microsoft.com/office/drawing/2014/chart" uri="{C3380CC4-5D6E-409C-BE32-E72D297353CC}">
                <c16:uniqueId val="{0000000F-50E2-43D6-8422-6D044A5BD694}"/>
              </c:ext>
            </c:extLst>
          </c:dPt>
          <c:cat>
            <c:strRef>
              <c:f>DEP_50!$AB$5:$AB$13</c:f>
              <c:strCache>
                <c:ptCount val="8"/>
                <c:pt idx="0">
                  <c:v>RE</c:v>
                </c:pt>
                <c:pt idx="1">
                  <c:v>CR</c:v>
                </c:pt>
                <c:pt idx="2">
                  <c:v>EN</c:v>
                </c:pt>
                <c:pt idx="3">
                  <c:v>VU</c:v>
                </c:pt>
                <c:pt idx="4">
                  <c:v>NT</c:v>
                </c:pt>
                <c:pt idx="5">
                  <c:v>LC</c:v>
                </c:pt>
                <c:pt idx="6">
                  <c:v>DD</c:v>
                </c:pt>
                <c:pt idx="7">
                  <c:v>NA</c:v>
                </c:pt>
              </c:strCache>
            </c:strRef>
          </c:cat>
          <c:val>
            <c:numRef>
              <c:f>DEP_50!$AC$5:$AC$13</c:f>
              <c:numCache>
                <c:formatCode>General</c:formatCode>
                <c:ptCount val="8"/>
                <c:pt idx="0">
                  <c:v>8</c:v>
                </c:pt>
                <c:pt idx="1">
                  <c:v>3</c:v>
                </c:pt>
                <c:pt idx="2">
                  <c:v>6</c:v>
                </c:pt>
                <c:pt idx="3">
                  <c:v>6</c:v>
                </c:pt>
                <c:pt idx="4">
                  <c:v>8</c:v>
                </c:pt>
                <c:pt idx="5">
                  <c:v>56</c:v>
                </c:pt>
                <c:pt idx="6">
                  <c:v>7</c:v>
                </c:pt>
                <c:pt idx="7">
                  <c:v>5</c:v>
                </c:pt>
              </c:numCache>
            </c:numRef>
          </c:val>
          <c:extLst>
            <c:ext xmlns:c16="http://schemas.microsoft.com/office/drawing/2014/chart" uri="{C3380CC4-5D6E-409C-BE32-E72D297353CC}">
              <c16:uniqueId val="{00000010-50E2-43D6-8422-6D044A5BD694}"/>
            </c:ext>
          </c:extLst>
        </c:ser>
        <c:dLbls>
          <c:showLegendKey val="0"/>
          <c:showVal val="0"/>
          <c:showCatName val="0"/>
          <c:showSerName val="0"/>
          <c:showPercent val="0"/>
          <c:showBubbleSize val="0"/>
        </c:dLbls>
        <c:gapWidth val="100"/>
        <c:axId val="329045407"/>
        <c:axId val="329048319"/>
      </c:barChart>
      <c:catAx>
        <c:axId val="329045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fr-FR"/>
          </a:p>
        </c:txPr>
        <c:crossAx val="329048319"/>
        <c:crosses val="autoZero"/>
        <c:auto val="1"/>
        <c:lblAlgn val="ctr"/>
        <c:lblOffset val="100"/>
        <c:noMultiLvlLbl val="0"/>
      </c:catAx>
      <c:valAx>
        <c:axId val="329048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2904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[Référentiel_faune_normand_maj_2024.xlsx]DEP_50!Tableau croisé dynamique2</c:name>
    <c:fmtId val="15"/>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b="1"/>
              <a:t>Répartition par statuts de menace régionale</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FFED00"/>
          </a:solidFill>
          <a:ln w="3175">
            <a:solidFill>
              <a:sysClr val="window" lastClr="FFFFFF">
                <a:lumMod val="75000"/>
              </a:sysClr>
            </a:solidFill>
          </a:ln>
          <a:effectLst/>
        </c:spPr>
      </c:pivotFmt>
      <c:pivotFmt>
        <c:idx val="11"/>
        <c:spPr>
          <a:solidFill>
            <a:srgbClr val="FBF2CA"/>
          </a:solidFill>
          <a:ln w="3175">
            <a:solidFill>
              <a:sysClr val="window" lastClr="FFFFFF">
                <a:lumMod val="75000"/>
              </a:sysClr>
            </a:solidFill>
          </a:ln>
          <a:effectLst/>
        </c:spPr>
      </c:pivotFmt>
      <c:pivotFmt>
        <c:idx val="12"/>
        <c:spPr>
          <a:solidFill>
            <a:srgbClr val="78B74A"/>
          </a:solidFill>
          <a:ln w="3175">
            <a:solidFill>
              <a:sysClr val="window" lastClr="FFFFFF">
                <a:lumMod val="75000"/>
              </a:sysClr>
            </a:solidFill>
          </a:ln>
          <a:effectLst/>
        </c:spPr>
      </c:pivotFmt>
      <c:pivotFmt>
        <c:idx val="13"/>
        <c:spPr>
          <a:solidFill>
            <a:schemeClr val="bg1"/>
          </a:solidFill>
          <a:ln w="3175">
            <a:solidFill>
              <a:sysClr val="window" lastClr="FFFFFF">
                <a:lumMod val="75000"/>
              </a:sysClr>
            </a:solidFill>
          </a:ln>
          <a:effectLst/>
        </c:spPr>
      </c:pivotFmt>
      <c:pivotFmt>
        <c:idx val="14"/>
        <c:spPr>
          <a:solidFill>
            <a:srgbClr val="D3D4D5"/>
          </a:solidFill>
          <a:ln w="3175">
            <a:solidFill>
              <a:sysClr val="window" lastClr="FFFFFF">
                <a:lumMod val="75000"/>
              </a:sysClr>
            </a:solidFill>
          </a:ln>
          <a:effectLst/>
        </c:spPr>
      </c:pivotFmt>
      <c:pivotFmt>
        <c:idx val="15"/>
        <c:spPr>
          <a:solidFill>
            <a:srgbClr val="5A1A63"/>
          </a:solidFill>
          <a:ln w="3175">
            <a:solidFill>
              <a:sysClr val="window" lastClr="FFFFFF">
                <a:lumMod val="75000"/>
              </a:sysClr>
            </a:solidFill>
          </a:ln>
          <a:effectLst/>
        </c:spPr>
      </c:pivotFmt>
      <c:pivotFmt>
        <c:idx val="16"/>
        <c:spPr>
          <a:solidFill>
            <a:srgbClr val="D3001B"/>
          </a:solidFill>
          <a:ln w="3175">
            <a:solidFill>
              <a:sysClr val="window" lastClr="FFFFFF">
                <a:lumMod val="75000"/>
              </a:sysClr>
            </a:solidFill>
          </a:ln>
          <a:effectLst/>
        </c:spPr>
      </c:pivotFmt>
      <c:pivotFmt>
        <c:idx val="17"/>
        <c:spPr>
          <a:solidFill>
            <a:srgbClr val="FBBF00"/>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rgbClr val="5A1A63"/>
          </a:solidFill>
          <a:ln w="3175">
            <a:solidFill>
              <a:sysClr val="window" lastClr="FFFFFF">
                <a:lumMod val="75000"/>
              </a:sysClr>
            </a:solidFill>
          </a:ln>
          <a:effectLst/>
        </c:spPr>
      </c:pivotFmt>
      <c:pivotFmt>
        <c:idx val="20"/>
        <c:spPr>
          <a:solidFill>
            <a:srgbClr val="D3001B"/>
          </a:solidFill>
          <a:ln w="3175">
            <a:solidFill>
              <a:sysClr val="window" lastClr="FFFFFF">
                <a:lumMod val="75000"/>
              </a:sysClr>
            </a:solidFill>
          </a:ln>
          <a:effectLst/>
        </c:spPr>
      </c:pivotFmt>
      <c:pivotFmt>
        <c:idx val="21"/>
        <c:spPr>
          <a:solidFill>
            <a:srgbClr val="FBBF00"/>
          </a:solidFill>
          <a:ln w="3175">
            <a:solidFill>
              <a:sysClr val="window" lastClr="FFFFFF">
                <a:lumMod val="75000"/>
              </a:sysClr>
            </a:solidFill>
          </a:ln>
          <a:effectLst/>
        </c:spPr>
      </c:pivotFmt>
      <c:pivotFmt>
        <c:idx val="22"/>
        <c:spPr>
          <a:solidFill>
            <a:srgbClr val="FFED00"/>
          </a:solidFill>
          <a:ln w="3175">
            <a:solidFill>
              <a:sysClr val="window" lastClr="FFFFFF">
                <a:lumMod val="75000"/>
              </a:sysClr>
            </a:solidFill>
          </a:ln>
          <a:effectLst/>
        </c:spPr>
      </c:pivotFmt>
      <c:pivotFmt>
        <c:idx val="23"/>
        <c:spPr>
          <a:solidFill>
            <a:srgbClr val="FBF2CA"/>
          </a:solidFill>
          <a:ln w="3175">
            <a:solidFill>
              <a:sysClr val="window" lastClr="FFFFFF">
                <a:lumMod val="75000"/>
              </a:sysClr>
            </a:solidFill>
          </a:ln>
          <a:effectLst/>
        </c:spPr>
      </c:pivotFmt>
      <c:pivotFmt>
        <c:idx val="24"/>
        <c:spPr>
          <a:solidFill>
            <a:srgbClr val="78B74A"/>
          </a:solidFill>
          <a:ln w="3175">
            <a:solidFill>
              <a:sysClr val="window" lastClr="FFFFFF">
                <a:lumMod val="75000"/>
              </a:sysClr>
            </a:solidFill>
          </a:ln>
          <a:effectLst/>
        </c:spPr>
      </c:pivotFmt>
      <c:pivotFmt>
        <c:idx val="25"/>
        <c:spPr>
          <a:solidFill>
            <a:srgbClr val="D3D4D5"/>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rgbClr val="5A1A63"/>
          </a:solidFill>
          <a:ln w="3175">
            <a:solidFill>
              <a:sysClr val="window" lastClr="FFFFFF">
                <a:lumMod val="75000"/>
              </a:sysClr>
            </a:solidFill>
          </a:ln>
          <a:effectLst/>
        </c:spPr>
      </c:pivotFmt>
      <c:pivotFmt>
        <c:idx val="29"/>
        <c:spPr>
          <a:solidFill>
            <a:srgbClr val="D3001B"/>
          </a:solidFill>
          <a:ln w="3175">
            <a:solidFill>
              <a:sysClr val="window" lastClr="FFFFFF">
                <a:lumMod val="75000"/>
              </a:sysClr>
            </a:solidFill>
          </a:ln>
          <a:effectLst/>
        </c:spPr>
      </c:pivotFmt>
      <c:pivotFmt>
        <c:idx val="30"/>
        <c:spPr>
          <a:solidFill>
            <a:srgbClr val="FBBF00"/>
          </a:solidFill>
          <a:ln w="3175">
            <a:solidFill>
              <a:sysClr val="window" lastClr="FFFFFF">
                <a:lumMod val="75000"/>
              </a:sysClr>
            </a:solidFill>
          </a:ln>
          <a:effectLst/>
        </c:spPr>
      </c:pivotFmt>
      <c:pivotFmt>
        <c:idx val="31"/>
        <c:spPr>
          <a:solidFill>
            <a:srgbClr val="FFED00"/>
          </a:solidFill>
          <a:ln w="3175">
            <a:solidFill>
              <a:sysClr val="window" lastClr="FFFFFF">
                <a:lumMod val="75000"/>
              </a:sysClr>
            </a:solidFill>
          </a:ln>
          <a:effectLst/>
        </c:spPr>
      </c:pivotFmt>
      <c:pivotFmt>
        <c:idx val="32"/>
        <c:spPr>
          <a:solidFill>
            <a:srgbClr val="FBF2CA"/>
          </a:solidFill>
          <a:ln w="3175">
            <a:solidFill>
              <a:sysClr val="window" lastClr="FFFFFF">
                <a:lumMod val="75000"/>
              </a:sysClr>
            </a:solidFill>
          </a:ln>
          <a:effectLst/>
        </c:spPr>
      </c:pivotFmt>
      <c:pivotFmt>
        <c:idx val="33"/>
        <c:spPr>
          <a:solidFill>
            <a:srgbClr val="78B74A"/>
          </a:solidFill>
          <a:ln w="3175">
            <a:solidFill>
              <a:sysClr val="window" lastClr="FFFFFF">
                <a:lumMod val="75000"/>
              </a:sysClr>
            </a:solidFill>
          </a:ln>
          <a:effectLst/>
        </c:spPr>
      </c:pivotFmt>
      <c:pivotFmt>
        <c:idx val="34"/>
        <c:spPr>
          <a:solidFill>
            <a:srgbClr val="D3D4D5"/>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37"/>
        <c:spPr>
          <a:solidFill>
            <a:srgbClr val="5A1A63"/>
          </a:solidFill>
          <a:ln w="3175">
            <a:solidFill>
              <a:sysClr val="window" lastClr="FFFFFF">
                <a:lumMod val="75000"/>
              </a:sysClr>
            </a:solidFill>
          </a:ln>
          <a:effectLst/>
        </c:spPr>
      </c:pivotFmt>
      <c:pivotFmt>
        <c:idx val="38"/>
        <c:spPr>
          <a:solidFill>
            <a:srgbClr val="D3001B"/>
          </a:solidFill>
          <a:ln w="3175">
            <a:solidFill>
              <a:sysClr val="window" lastClr="FFFFFF">
                <a:lumMod val="75000"/>
              </a:sysClr>
            </a:solidFill>
          </a:ln>
          <a:effectLst/>
        </c:spPr>
      </c:pivotFmt>
      <c:pivotFmt>
        <c:idx val="39"/>
        <c:spPr>
          <a:solidFill>
            <a:srgbClr val="FBBF00"/>
          </a:solidFill>
          <a:ln w="3175">
            <a:solidFill>
              <a:sysClr val="window" lastClr="FFFFFF">
                <a:lumMod val="75000"/>
              </a:sysClr>
            </a:solidFill>
          </a:ln>
          <a:effectLst/>
        </c:spPr>
      </c:pivotFmt>
      <c:pivotFmt>
        <c:idx val="40"/>
        <c:spPr>
          <a:solidFill>
            <a:srgbClr val="FFED00"/>
          </a:solidFill>
          <a:ln w="3175">
            <a:solidFill>
              <a:sysClr val="window" lastClr="FFFFFF">
                <a:lumMod val="75000"/>
              </a:sysClr>
            </a:solidFill>
          </a:ln>
          <a:effectLst/>
        </c:spPr>
      </c:pivotFmt>
      <c:pivotFmt>
        <c:idx val="41"/>
        <c:spPr>
          <a:solidFill>
            <a:srgbClr val="FBF2CA"/>
          </a:solidFill>
          <a:ln w="3175">
            <a:solidFill>
              <a:sysClr val="window" lastClr="FFFFFF">
                <a:lumMod val="75000"/>
              </a:sysClr>
            </a:solidFill>
          </a:ln>
          <a:effectLst/>
        </c:spPr>
      </c:pivotFmt>
      <c:pivotFmt>
        <c:idx val="42"/>
        <c:spPr>
          <a:solidFill>
            <a:srgbClr val="78B74A"/>
          </a:solidFill>
          <a:ln w="3175">
            <a:solidFill>
              <a:sysClr val="window" lastClr="FFFFFF">
                <a:lumMod val="75000"/>
              </a:sysClr>
            </a:solidFill>
          </a:ln>
          <a:effectLst/>
        </c:spPr>
      </c:pivotFmt>
      <c:pivotFmt>
        <c:idx val="43"/>
        <c:spPr>
          <a:solidFill>
            <a:srgbClr val="D3D4D5"/>
          </a:solidFill>
          <a:ln w="3175">
            <a:solidFill>
              <a:sysClr val="window" lastClr="FFFFFF">
                <a:lumMod val="75000"/>
              </a:sysClr>
            </a:solidFill>
          </a:ln>
          <a:effectLst/>
        </c:spPr>
      </c:pivotFmt>
      <c:pivotFmt>
        <c:idx val="44"/>
        <c:spPr>
          <a:solidFill>
            <a:schemeClr val="bg1"/>
          </a:solidFill>
          <a:ln w="3175">
            <a:solidFill>
              <a:sysClr val="window" lastClr="FFFFFF">
                <a:lumMod val="75000"/>
              </a:sysClr>
            </a:solidFill>
          </a:ln>
          <a:effectLst/>
        </c:spPr>
      </c:pivotFmt>
      <c:pivotFmt>
        <c:idx val="45"/>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6"/>
        <c:spPr>
          <a:solidFill>
            <a:srgbClr val="5A1A63"/>
          </a:solidFill>
          <a:ln w="3175">
            <a:solidFill>
              <a:sysClr val="window" lastClr="FFFFFF">
                <a:lumMod val="75000"/>
              </a:sysClr>
            </a:solidFill>
          </a:ln>
          <a:effectLst/>
        </c:spPr>
      </c:pivotFmt>
      <c:pivotFmt>
        <c:idx val="47"/>
        <c:spPr>
          <a:solidFill>
            <a:srgbClr val="D3001B"/>
          </a:solidFill>
          <a:ln w="3175">
            <a:solidFill>
              <a:sysClr val="window" lastClr="FFFFFF">
                <a:lumMod val="75000"/>
              </a:sysClr>
            </a:solidFill>
          </a:ln>
          <a:effectLst/>
        </c:spPr>
      </c:pivotFmt>
      <c:pivotFmt>
        <c:idx val="48"/>
        <c:spPr>
          <a:solidFill>
            <a:srgbClr val="FBBF00"/>
          </a:solidFill>
          <a:ln w="3175">
            <a:solidFill>
              <a:sysClr val="window" lastClr="FFFFFF">
                <a:lumMod val="75000"/>
              </a:sysClr>
            </a:solidFill>
          </a:ln>
          <a:effectLst/>
        </c:spPr>
      </c:pivotFmt>
      <c:pivotFmt>
        <c:idx val="49"/>
        <c:spPr>
          <a:solidFill>
            <a:srgbClr val="FFED00"/>
          </a:solidFill>
          <a:ln w="3175">
            <a:solidFill>
              <a:sysClr val="window" lastClr="FFFFFF">
                <a:lumMod val="75000"/>
              </a:sysClr>
            </a:solidFill>
          </a:ln>
          <a:effectLst/>
        </c:spPr>
      </c:pivotFmt>
      <c:pivotFmt>
        <c:idx val="50"/>
        <c:spPr>
          <a:solidFill>
            <a:srgbClr val="FBF2CA"/>
          </a:solidFill>
          <a:ln w="3175">
            <a:solidFill>
              <a:sysClr val="window" lastClr="FFFFFF">
                <a:lumMod val="75000"/>
              </a:sysClr>
            </a:solidFill>
          </a:ln>
          <a:effectLst/>
        </c:spPr>
      </c:pivotFmt>
      <c:pivotFmt>
        <c:idx val="51"/>
        <c:spPr>
          <a:solidFill>
            <a:srgbClr val="78B74A"/>
          </a:solidFill>
          <a:ln w="3175">
            <a:solidFill>
              <a:sysClr val="window" lastClr="FFFFFF">
                <a:lumMod val="75000"/>
              </a:sysClr>
            </a:solidFill>
          </a:ln>
          <a:effectLst/>
        </c:spPr>
      </c:pivotFmt>
      <c:pivotFmt>
        <c:idx val="52"/>
        <c:spPr>
          <a:solidFill>
            <a:srgbClr val="D3D4D5"/>
          </a:solidFill>
          <a:ln w="3175">
            <a:solidFill>
              <a:sysClr val="window" lastClr="FFFFFF">
                <a:lumMod val="75000"/>
              </a:sysClr>
            </a:solidFill>
          </a:ln>
          <a:effectLst/>
        </c:spPr>
      </c:pivotFmt>
      <c:pivotFmt>
        <c:idx val="53"/>
        <c:spPr>
          <a:solidFill>
            <a:schemeClr val="bg1"/>
          </a:solidFill>
          <a:ln w="3175">
            <a:solidFill>
              <a:sysClr val="window" lastClr="FFFFFF">
                <a:lumMod val="75000"/>
              </a:sysClr>
            </a:solidFill>
          </a:ln>
          <a:effectLst/>
        </c:spPr>
      </c:pivotFmt>
    </c:pivotFmts>
    <c:plotArea>
      <c:layout/>
      <c:pieChart>
        <c:varyColors val="1"/>
        <c:ser>
          <c:idx val="0"/>
          <c:order val="0"/>
          <c:tx>
            <c:strRef>
              <c:f>DEP_50!$AC$4</c:f>
              <c:strCache>
                <c:ptCount val="1"/>
                <c:pt idx="0">
                  <c:v>Total</c:v>
                </c:pt>
              </c:strCache>
            </c:strRef>
          </c:tx>
          <c:spPr>
            <a:ln w="3175">
              <a:solidFill>
                <a:sysClr val="window" lastClr="FFFFFF">
                  <a:lumMod val="75000"/>
                </a:sysClr>
              </a:solidFill>
            </a:ln>
          </c:spPr>
          <c:dPt>
            <c:idx val="0"/>
            <c:bubble3D val="0"/>
            <c:spPr>
              <a:solidFill>
                <a:srgbClr val="5A1A63"/>
              </a:solidFill>
              <a:ln w="3175">
                <a:solidFill>
                  <a:sysClr val="window" lastClr="FFFFFF">
                    <a:lumMod val="75000"/>
                  </a:sysClr>
                </a:solidFill>
              </a:ln>
              <a:effectLst/>
            </c:spPr>
            <c:extLst>
              <c:ext xmlns:c16="http://schemas.microsoft.com/office/drawing/2014/chart" uri="{C3380CC4-5D6E-409C-BE32-E72D297353CC}">
                <c16:uniqueId val="{00000001-8FA9-45B1-9EBD-0B1CFE490FD1}"/>
              </c:ext>
            </c:extLst>
          </c:dPt>
          <c:dPt>
            <c:idx val="1"/>
            <c:bubble3D val="0"/>
            <c:spPr>
              <a:solidFill>
                <a:srgbClr val="D3001B"/>
              </a:solidFill>
              <a:ln w="3175">
                <a:solidFill>
                  <a:sysClr val="window" lastClr="FFFFFF">
                    <a:lumMod val="75000"/>
                  </a:sysClr>
                </a:solidFill>
              </a:ln>
              <a:effectLst/>
            </c:spPr>
            <c:extLst>
              <c:ext xmlns:c16="http://schemas.microsoft.com/office/drawing/2014/chart" uri="{C3380CC4-5D6E-409C-BE32-E72D297353CC}">
                <c16:uniqueId val="{00000003-8FA9-45B1-9EBD-0B1CFE490FD1}"/>
              </c:ext>
            </c:extLst>
          </c:dPt>
          <c:dPt>
            <c:idx val="2"/>
            <c:bubble3D val="0"/>
            <c:spPr>
              <a:solidFill>
                <a:srgbClr val="FBBF00"/>
              </a:solidFill>
              <a:ln w="3175">
                <a:solidFill>
                  <a:sysClr val="window" lastClr="FFFFFF">
                    <a:lumMod val="75000"/>
                  </a:sysClr>
                </a:solidFill>
              </a:ln>
              <a:effectLst/>
            </c:spPr>
            <c:extLst>
              <c:ext xmlns:c16="http://schemas.microsoft.com/office/drawing/2014/chart" uri="{C3380CC4-5D6E-409C-BE32-E72D297353CC}">
                <c16:uniqueId val="{00000005-8FA9-45B1-9EBD-0B1CFE490FD1}"/>
              </c:ext>
            </c:extLst>
          </c:dPt>
          <c:dPt>
            <c:idx val="3"/>
            <c:bubble3D val="0"/>
            <c:spPr>
              <a:solidFill>
                <a:srgbClr val="FFED00"/>
              </a:solidFill>
              <a:ln w="3175">
                <a:solidFill>
                  <a:sysClr val="window" lastClr="FFFFFF">
                    <a:lumMod val="75000"/>
                  </a:sysClr>
                </a:solidFill>
              </a:ln>
              <a:effectLst/>
            </c:spPr>
            <c:extLst>
              <c:ext xmlns:c16="http://schemas.microsoft.com/office/drawing/2014/chart" uri="{C3380CC4-5D6E-409C-BE32-E72D297353CC}">
                <c16:uniqueId val="{00000007-8FA9-45B1-9EBD-0B1CFE490FD1}"/>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09-8FA9-45B1-9EBD-0B1CFE490FD1}"/>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0B-8FA9-45B1-9EBD-0B1CFE490FD1}"/>
              </c:ext>
            </c:extLst>
          </c:dPt>
          <c:dPt>
            <c:idx val="6"/>
            <c:bubble3D val="0"/>
            <c:spPr>
              <a:solidFill>
                <a:srgbClr val="D3D4D5"/>
              </a:solidFill>
              <a:ln w="3175">
                <a:solidFill>
                  <a:sysClr val="window" lastClr="FFFFFF">
                    <a:lumMod val="75000"/>
                  </a:sysClr>
                </a:solidFill>
              </a:ln>
              <a:effectLst/>
            </c:spPr>
            <c:extLst>
              <c:ext xmlns:c16="http://schemas.microsoft.com/office/drawing/2014/chart" uri="{C3380CC4-5D6E-409C-BE32-E72D297353CC}">
                <c16:uniqueId val="{0000000D-8FA9-45B1-9EBD-0B1CFE490FD1}"/>
              </c:ext>
            </c:extLst>
          </c:dPt>
          <c:dPt>
            <c:idx val="7"/>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0F-8FA9-45B1-9EBD-0B1CFE490F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DEP_50!$AB$5:$AB$13</c:f>
              <c:strCache>
                <c:ptCount val="8"/>
                <c:pt idx="0">
                  <c:v>RE</c:v>
                </c:pt>
                <c:pt idx="1">
                  <c:v>CR</c:v>
                </c:pt>
                <c:pt idx="2">
                  <c:v>EN</c:v>
                </c:pt>
                <c:pt idx="3">
                  <c:v>VU</c:v>
                </c:pt>
                <c:pt idx="4">
                  <c:v>NT</c:v>
                </c:pt>
                <c:pt idx="5">
                  <c:v>LC</c:v>
                </c:pt>
                <c:pt idx="6">
                  <c:v>DD</c:v>
                </c:pt>
                <c:pt idx="7">
                  <c:v>NA</c:v>
                </c:pt>
              </c:strCache>
            </c:strRef>
          </c:cat>
          <c:val>
            <c:numRef>
              <c:f>DEP_50!$AC$5:$AC$13</c:f>
              <c:numCache>
                <c:formatCode>General</c:formatCode>
                <c:ptCount val="8"/>
                <c:pt idx="0">
                  <c:v>8</c:v>
                </c:pt>
                <c:pt idx="1">
                  <c:v>3</c:v>
                </c:pt>
                <c:pt idx="2">
                  <c:v>6</c:v>
                </c:pt>
                <c:pt idx="3">
                  <c:v>6</c:v>
                </c:pt>
                <c:pt idx="4">
                  <c:v>8</c:v>
                </c:pt>
                <c:pt idx="5">
                  <c:v>56</c:v>
                </c:pt>
                <c:pt idx="6">
                  <c:v>7</c:v>
                </c:pt>
                <c:pt idx="7">
                  <c:v>5</c:v>
                </c:pt>
              </c:numCache>
            </c:numRef>
          </c:val>
          <c:extLst>
            <c:ext xmlns:c16="http://schemas.microsoft.com/office/drawing/2014/chart" uri="{C3380CC4-5D6E-409C-BE32-E72D297353CC}">
              <c16:uniqueId val="{00000010-8FA9-45B1-9EBD-0B1CFE490FD1}"/>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[Référentiel_faune_normand_maj_2024.xlsx]DEP_50!TDC_50_rarete</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b="1"/>
              <a:t>Répartition par statuts de rareté départementale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6"/>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20000"/>
              <a:lumOff val="8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60000"/>
              <a:lumOff val="40000"/>
            </a:schemeClr>
          </a:solidFill>
          <a:ln>
            <a:noFill/>
          </a:ln>
          <a:effectLst/>
        </c:spPr>
      </c:pivotFmt>
      <c:pivotFmt>
        <c:idx val="8"/>
        <c:spPr>
          <a:solidFill>
            <a:schemeClr val="bg1">
              <a:lumMod val="75000"/>
            </a:schemeClr>
          </a:solidFill>
          <a:ln>
            <a:noFill/>
          </a:ln>
          <a:effectLst/>
        </c:spPr>
      </c:pivotFmt>
      <c:pivotFmt>
        <c:idx val="9"/>
        <c:spPr>
          <a:solidFill>
            <a:schemeClr val="bg1">
              <a:lumMod val="95000"/>
            </a:schemeClr>
          </a:solidFill>
          <a:ln>
            <a:noFill/>
          </a:ln>
          <a:effectLst/>
        </c:spPr>
      </c:pivotFmt>
      <c:pivotFmt>
        <c:idx val="10"/>
        <c:spPr>
          <a:solidFill>
            <a:schemeClr val="accent1"/>
          </a:solidFill>
          <a:ln>
            <a:noFill/>
          </a:ln>
          <a:effectLst/>
        </c:spPr>
        <c:marker>
          <c:symbol val="none"/>
        </c:marker>
      </c:pivotFmt>
      <c:pivotFmt>
        <c:idx val="11"/>
        <c:spPr>
          <a:solidFill>
            <a:schemeClr val="accent6"/>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20000"/>
              <a:lumOff val="80000"/>
            </a:schemeClr>
          </a:solidFill>
          <a:ln>
            <a:noFill/>
          </a:ln>
          <a:effectLst/>
        </c:spPr>
      </c:pivotFmt>
      <c:pivotFmt>
        <c:idx val="15"/>
        <c:spPr>
          <a:solidFill>
            <a:schemeClr val="accent5">
              <a:lumMod val="20000"/>
              <a:lumOff val="80000"/>
            </a:schemeClr>
          </a:solidFill>
          <a:ln>
            <a:noFill/>
          </a:ln>
          <a:effectLst/>
        </c:spPr>
      </c:pivotFmt>
      <c:pivotFmt>
        <c:idx val="16"/>
        <c:spPr>
          <a:solidFill>
            <a:schemeClr val="accent5">
              <a:lumMod val="40000"/>
              <a:lumOff val="6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bg1">
              <a:lumMod val="75000"/>
            </a:schemeClr>
          </a:solidFill>
          <a:ln>
            <a:noFill/>
          </a:ln>
          <a:effectLst/>
        </c:spPr>
      </c:pivotFmt>
      <c:pivotFmt>
        <c:idx val="19"/>
        <c:spPr>
          <a:solidFill>
            <a:schemeClr val="bg1">
              <a:lumMod val="95000"/>
            </a:schemeClr>
          </a:solidFill>
          <a:ln>
            <a:noFill/>
          </a:ln>
          <a:effectLst/>
        </c:spPr>
      </c:pivotFmt>
      <c:pivotFmt>
        <c:idx val="20"/>
        <c:spPr>
          <a:solidFill>
            <a:schemeClr val="accent1"/>
          </a:solidFill>
          <a:ln>
            <a:noFill/>
          </a:ln>
          <a:effectLst/>
        </c:spPr>
        <c:marker>
          <c:symbol val="none"/>
        </c:marker>
      </c:pivotFmt>
      <c:pivotFmt>
        <c:idx val="21"/>
        <c:spPr>
          <a:solidFill>
            <a:schemeClr val="accent6"/>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20000"/>
              <a:lumOff val="80000"/>
            </a:schemeClr>
          </a:solidFill>
          <a:ln>
            <a:noFill/>
          </a:ln>
          <a:effectLst/>
        </c:spPr>
      </c:pivotFmt>
      <c:pivotFmt>
        <c:idx val="25"/>
        <c:spPr>
          <a:solidFill>
            <a:schemeClr val="accent5">
              <a:lumMod val="20000"/>
              <a:lumOff val="8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bg1">
              <a:lumMod val="75000"/>
            </a:schemeClr>
          </a:solidFill>
          <a:ln>
            <a:noFill/>
          </a:ln>
          <a:effectLst/>
        </c:spPr>
      </c:pivotFmt>
      <c:pivotFmt>
        <c:idx val="29"/>
        <c:spPr>
          <a:solidFill>
            <a:schemeClr val="bg1">
              <a:lumMod val="95000"/>
            </a:schemeClr>
          </a:solidFill>
          <a:ln>
            <a:noFill/>
          </a:ln>
          <a:effectLst/>
        </c:spPr>
      </c:pivotFmt>
      <c:pivotFmt>
        <c:idx val="30"/>
        <c:spPr>
          <a:solidFill>
            <a:schemeClr val="accent5"/>
          </a:solidFill>
          <a:ln>
            <a:noFill/>
          </a:ln>
          <a:effectLst/>
        </c:spPr>
      </c:pivotFmt>
      <c:pivotFmt>
        <c:idx val="31"/>
        <c:spPr>
          <a:solidFill>
            <a:schemeClr val="accent1"/>
          </a:solidFill>
          <a:ln>
            <a:noFill/>
          </a:ln>
          <a:effectLst/>
        </c:spPr>
        <c:marker>
          <c:symbol val="none"/>
        </c:marker>
      </c:pivotFmt>
      <c:pivotFmt>
        <c:idx val="32"/>
        <c:spPr>
          <a:solidFill>
            <a:schemeClr val="accent6"/>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20000"/>
              <a:lumOff val="80000"/>
            </a:schemeClr>
          </a:solidFill>
          <a:ln>
            <a:noFill/>
          </a:ln>
          <a:effectLst/>
        </c:spPr>
      </c:pivotFmt>
      <c:pivotFmt>
        <c:idx val="36"/>
        <c:spPr>
          <a:solidFill>
            <a:schemeClr val="accent5">
              <a:lumMod val="20000"/>
              <a:lumOff val="8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60000"/>
              <a:lumOff val="40000"/>
            </a:schemeClr>
          </a:solidFill>
          <a:ln>
            <a:noFill/>
          </a:ln>
          <a:effectLst/>
        </c:spPr>
      </c:pivotFmt>
      <c:pivotFmt>
        <c:idx val="39"/>
        <c:spPr>
          <a:solidFill>
            <a:schemeClr val="accent5"/>
          </a:solidFill>
          <a:ln>
            <a:noFill/>
          </a:ln>
          <a:effectLst/>
        </c:spPr>
      </c:pivotFmt>
      <c:pivotFmt>
        <c:idx val="40"/>
        <c:spPr>
          <a:solidFill>
            <a:schemeClr val="bg1">
              <a:lumMod val="75000"/>
            </a:schemeClr>
          </a:solidFill>
          <a:ln>
            <a:noFill/>
          </a:ln>
          <a:effectLst/>
        </c:spPr>
      </c:pivotFmt>
      <c:pivotFmt>
        <c:idx val="41"/>
        <c:spPr>
          <a:solidFill>
            <a:schemeClr val="bg1">
              <a:lumMod val="95000"/>
            </a:schemeClr>
          </a:solidFill>
          <a:ln>
            <a:noFill/>
          </a:ln>
          <a:effectLst/>
        </c:spPr>
      </c:pivotFmt>
    </c:pivotFmts>
    <c:plotArea>
      <c:layout/>
      <c:barChart>
        <c:barDir val="col"/>
        <c:grouping val="clustered"/>
        <c:varyColors val="0"/>
        <c:ser>
          <c:idx val="0"/>
          <c:order val="0"/>
          <c:tx>
            <c:strRef>
              <c:f>DEP_50!$W$4</c:f>
              <c:strCache>
                <c:ptCount val="1"/>
                <c:pt idx="0">
                  <c:v>Total</c:v>
                </c:pt>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0C2F-4EF5-AFF7-CA285788C84B}"/>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0C2F-4EF5-AFF7-CA285788C84B}"/>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0C2F-4EF5-AFF7-CA285788C84B}"/>
              </c:ext>
            </c:extLst>
          </c:dPt>
          <c:dPt>
            <c:idx val="3"/>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0C2F-4EF5-AFF7-CA285788C84B}"/>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9-0C2F-4EF5-AFF7-CA285788C84B}"/>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B-0C2F-4EF5-AFF7-CA285788C84B}"/>
              </c:ext>
            </c:extLst>
          </c:dPt>
          <c:dPt>
            <c:idx val="6"/>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D-0C2F-4EF5-AFF7-CA285788C84B}"/>
              </c:ext>
            </c:extLst>
          </c:dPt>
          <c:dPt>
            <c:idx val="7"/>
            <c:invertIfNegative val="0"/>
            <c:bubble3D val="0"/>
            <c:spPr>
              <a:solidFill>
                <a:schemeClr val="accent5"/>
              </a:solidFill>
              <a:ln>
                <a:noFill/>
              </a:ln>
              <a:effectLst/>
            </c:spPr>
            <c:extLst>
              <c:ext xmlns:c16="http://schemas.microsoft.com/office/drawing/2014/chart" uri="{C3380CC4-5D6E-409C-BE32-E72D297353CC}">
                <c16:uniqueId val="{00000012-B49D-4B87-AC93-608071E0563A}"/>
              </c:ext>
            </c:extLst>
          </c:dPt>
          <c:dPt>
            <c:idx val="8"/>
            <c:invertIfNegative val="0"/>
            <c:bubble3D val="0"/>
            <c:spPr>
              <a:solidFill>
                <a:schemeClr val="bg1">
                  <a:lumMod val="75000"/>
                </a:schemeClr>
              </a:solidFill>
              <a:ln>
                <a:noFill/>
              </a:ln>
              <a:effectLst/>
            </c:spPr>
            <c:extLst>
              <c:ext xmlns:c16="http://schemas.microsoft.com/office/drawing/2014/chart" uri="{C3380CC4-5D6E-409C-BE32-E72D297353CC}">
                <c16:uniqueId val="{0000000F-0C2F-4EF5-AFF7-CA285788C84B}"/>
              </c:ext>
            </c:extLst>
          </c:dPt>
          <c:dPt>
            <c:idx val="9"/>
            <c:invertIfNegative val="0"/>
            <c:bubble3D val="0"/>
            <c:spPr>
              <a:solidFill>
                <a:schemeClr val="bg1">
                  <a:lumMod val="95000"/>
                </a:schemeClr>
              </a:solidFill>
              <a:ln>
                <a:noFill/>
              </a:ln>
              <a:effectLst/>
            </c:spPr>
            <c:extLst>
              <c:ext xmlns:c16="http://schemas.microsoft.com/office/drawing/2014/chart" uri="{C3380CC4-5D6E-409C-BE32-E72D297353CC}">
                <c16:uniqueId val="{00000011-0C2F-4EF5-AFF7-CA285788C84B}"/>
              </c:ext>
            </c:extLst>
          </c:dPt>
          <c:cat>
            <c:strRef>
              <c:f>DEP_50!$V$5:$V$15</c:f>
              <c:strCache>
                <c:ptCount val="10"/>
                <c:pt idx="0">
                  <c:v>CC</c:v>
                </c:pt>
                <c:pt idx="1">
                  <c:v>C</c:v>
                </c:pt>
                <c:pt idx="2">
                  <c:v>AR</c:v>
                </c:pt>
                <c:pt idx="3">
                  <c:v>R</c:v>
                </c:pt>
                <c:pt idx="4">
                  <c:v>RR</c:v>
                </c:pt>
                <c:pt idx="5">
                  <c:v>Abs</c:v>
                </c:pt>
                <c:pt idx="6">
                  <c:v>PC</c:v>
                </c:pt>
                <c:pt idx="7">
                  <c:v>NR</c:v>
                </c:pt>
                <c:pt idx="8">
                  <c:v>E</c:v>
                </c:pt>
                <c:pt idx="9">
                  <c:v>AC</c:v>
                </c:pt>
              </c:strCache>
            </c:strRef>
          </c:cat>
          <c:val>
            <c:numRef>
              <c:f>DEP_50!$W$5:$W$15</c:f>
              <c:numCache>
                <c:formatCode>General</c:formatCode>
                <c:ptCount val="10"/>
                <c:pt idx="0">
                  <c:v>14</c:v>
                </c:pt>
                <c:pt idx="1">
                  <c:v>11</c:v>
                </c:pt>
                <c:pt idx="2">
                  <c:v>5</c:v>
                </c:pt>
                <c:pt idx="3">
                  <c:v>13</c:v>
                </c:pt>
                <c:pt idx="4">
                  <c:v>2</c:v>
                </c:pt>
                <c:pt idx="5">
                  <c:v>15</c:v>
                </c:pt>
                <c:pt idx="6">
                  <c:v>6</c:v>
                </c:pt>
                <c:pt idx="7">
                  <c:v>17</c:v>
                </c:pt>
                <c:pt idx="8">
                  <c:v>7</c:v>
                </c:pt>
                <c:pt idx="9">
                  <c:v>9</c:v>
                </c:pt>
              </c:numCache>
            </c:numRef>
          </c:val>
          <c:extLst>
            <c:ext xmlns:c16="http://schemas.microsoft.com/office/drawing/2014/chart" uri="{C3380CC4-5D6E-409C-BE32-E72D297353CC}">
              <c16:uniqueId val="{00000012-0C2F-4EF5-AFF7-CA285788C84B}"/>
            </c:ext>
          </c:extLst>
        </c:ser>
        <c:dLbls>
          <c:showLegendKey val="0"/>
          <c:showVal val="0"/>
          <c:showCatName val="0"/>
          <c:showSerName val="0"/>
          <c:showPercent val="0"/>
          <c:showBubbleSize val="0"/>
        </c:dLbls>
        <c:gapWidth val="100"/>
        <c:axId val="884769407"/>
        <c:axId val="884766911"/>
      </c:barChart>
      <c:catAx>
        <c:axId val="88476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84766911"/>
        <c:crosses val="autoZero"/>
        <c:auto val="1"/>
        <c:lblAlgn val="ctr"/>
        <c:lblOffset val="100"/>
        <c:noMultiLvlLbl val="0"/>
      </c:catAx>
      <c:valAx>
        <c:axId val="884766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8476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[Référentiel_faune_normand_maj_2024.xlsx]DEP_50!TDC_50_rarete</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b="1"/>
              <a:t>Répartition par statuts de rareté départementale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solidFill>
          <a:ln w="3175">
            <a:solidFill>
              <a:schemeClr val="bg1">
                <a:lumMod val="65000"/>
              </a:schemeClr>
            </a:solidFill>
          </a:ln>
          <a:effectLst/>
        </c:spPr>
      </c:pivotFmt>
      <c:pivotFmt>
        <c:idx val="2"/>
        <c:spPr>
          <a:solidFill>
            <a:schemeClr val="accent6">
              <a:lumMod val="60000"/>
              <a:lumOff val="40000"/>
            </a:schemeClr>
          </a:solidFill>
          <a:ln w="3175">
            <a:solidFill>
              <a:schemeClr val="bg1">
                <a:lumMod val="65000"/>
              </a:schemeClr>
            </a:solidFill>
          </a:ln>
          <a:effectLst/>
        </c:spPr>
      </c:pivotFmt>
      <c:pivotFmt>
        <c:idx val="3"/>
        <c:spPr>
          <a:solidFill>
            <a:schemeClr val="accent6">
              <a:lumMod val="40000"/>
              <a:lumOff val="60000"/>
            </a:schemeClr>
          </a:solidFill>
          <a:ln w="3175">
            <a:solidFill>
              <a:schemeClr val="bg1">
                <a:lumMod val="65000"/>
              </a:schemeClr>
            </a:solidFill>
          </a:ln>
          <a:effectLst/>
        </c:spPr>
      </c:pivotFmt>
      <c:pivotFmt>
        <c:idx val="4"/>
        <c:spPr>
          <a:solidFill>
            <a:schemeClr val="accent6">
              <a:lumMod val="20000"/>
              <a:lumOff val="80000"/>
            </a:schemeClr>
          </a:solidFill>
          <a:ln w="3175">
            <a:solidFill>
              <a:schemeClr val="bg1">
                <a:lumMod val="65000"/>
              </a:schemeClr>
            </a:solidFill>
          </a:ln>
          <a:effectLst/>
        </c:spPr>
      </c:pivotFmt>
      <c:pivotFmt>
        <c:idx val="5"/>
        <c:spPr>
          <a:solidFill>
            <a:schemeClr val="accent5">
              <a:lumMod val="20000"/>
              <a:lumOff val="80000"/>
            </a:schemeClr>
          </a:solidFill>
          <a:ln w="3175">
            <a:solidFill>
              <a:schemeClr val="bg1">
                <a:lumMod val="65000"/>
              </a:schemeClr>
            </a:solidFill>
          </a:ln>
          <a:effectLst/>
        </c:spPr>
      </c:pivotFmt>
      <c:pivotFmt>
        <c:idx val="6"/>
        <c:spPr>
          <a:solidFill>
            <a:schemeClr val="accent5">
              <a:lumMod val="40000"/>
              <a:lumOff val="60000"/>
            </a:schemeClr>
          </a:solidFill>
          <a:ln w="3175">
            <a:solidFill>
              <a:schemeClr val="bg1">
                <a:lumMod val="65000"/>
              </a:schemeClr>
            </a:solidFill>
          </a:ln>
          <a:effectLst/>
        </c:spPr>
      </c:pivotFmt>
      <c:pivotFmt>
        <c:idx val="7"/>
        <c:spPr>
          <a:solidFill>
            <a:schemeClr val="accent5">
              <a:lumMod val="60000"/>
              <a:lumOff val="40000"/>
            </a:schemeClr>
          </a:solidFill>
          <a:ln w="3175">
            <a:solidFill>
              <a:schemeClr val="bg1">
                <a:lumMod val="65000"/>
              </a:schemeClr>
            </a:solidFill>
          </a:ln>
          <a:effectLst/>
        </c:spPr>
      </c:pivotFmt>
      <c:pivotFmt>
        <c:idx val="8"/>
        <c:spPr>
          <a:solidFill>
            <a:schemeClr val="accent5">
              <a:lumMod val="75000"/>
            </a:schemeClr>
          </a:solidFill>
          <a:ln w="3175">
            <a:solidFill>
              <a:schemeClr val="bg1">
                <a:lumMod val="65000"/>
              </a:schemeClr>
            </a:solidFill>
          </a:ln>
          <a:effectLst/>
        </c:spPr>
      </c:pivotFmt>
      <c:pivotFmt>
        <c:idx val="9"/>
        <c:spPr>
          <a:solidFill>
            <a:schemeClr val="bg1">
              <a:lumMod val="75000"/>
            </a:schemeClr>
          </a:solidFill>
          <a:ln w="3175">
            <a:solidFill>
              <a:schemeClr val="bg1">
                <a:lumMod val="65000"/>
              </a:schemeClr>
            </a:solidFill>
          </a:ln>
          <a:effectLst/>
        </c:spPr>
      </c:pivotFmt>
      <c:pivotFmt>
        <c:idx val="10"/>
        <c:spPr>
          <a:solidFill>
            <a:schemeClr val="bg1">
              <a:lumMod val="95000"/>
            </a:schemeClr>
          </a:solidFill>
          <a:ln w="3175">
            <a:solidFill>
              <a:schemeClr val="bg1">
                <a:lumMod val="65000"/>
              </a:schemeClr>
            </a:solidFill>
          </a:ln>
          <a:effectLst/>
        </c:spPr>
      </c:pivotFmt>
      <c:pivotFmt>
        <c:idx val="11"/>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6"/>
          </a:solidFill>
          <a:ln w="3175">
            <a:solidFill>
              <a:schemeClr val="bg1">
                <a:lumMod val="65000"/>
              </a:schemeClr>
            </a:solidFill>
          </a:ln>
          <a:effectLst/>
        </c:spPr>
      </c:pivotFmt>
      <c:pivotFmt>
        <c:idx val="13"/>
        <c:spPr>
          <a:solidFill>
            <a:schemeClr val="accent6">
              <a:lumMod val="60000"/>
              <a:lumOff val="40000"/>
            </a:schemeClr>
          </a:solidFill>
          <a:ln w="3175">
            <a:solidFill>
              <a:schemeClr val="bg1">
                <a:lumMod val="65000"/>
              </a:schemeClr>
            </a:solidFill>
          </a:ln>
          <a:effectLst/>
        </c:spPr>
      </c:pivotFmt>
      <c:pivotFmt>
        <c:idx val="14"/>
        <c:spPr>
          <a:solidFill>
            <a:schemeClr val="accent6">
              <a:lumMod val="40000"/>
              <a:lumOff val="60000"/>
            </a:schemeClr>
          </a:solidFill>
          <a:ln w="3175">
            <a:solidFill>
              <a:schemeClr val="bg1">
                <a:lumMod val="65000"/>
              </a:schemeClr>
            </a:solidFill>
          </a:ln>
          <a:effectLst/>
        </c:spPr>
      </c:pivotFmt>
      <c:pivotFmt>
        <c:idx val="15"/>
        <c:spPr>
          <a:solidFill>
            <a:schemeClr val="accent6">
              <a:lumMod val="20000"/>
              <a:lumOff val="80000"/>
            </a:schemeClr>
          </a:solidFill>
          <a:ln w="3175">
            <a:solidFill>
              <a:schemeClr val="bg1">
                <a:lumMod val="65000"/>
              </a:schemeClr>
            </a:solidFill>
          </a:ln>
          <a:effectLst/>
        </c:spPr>
      </c:pivotFmt>
      <c:pivotFmt>
        <c:idx val="16"/>
        <c:spPr>
          <a:solidFill>
            <a:schemeClr val="accent5">
              <a:lumMod val="20000"/>
              <a:lumOff val="80000"/>
            </a:schemeClr>
          </a:solidFill>
          <a:ln w="3175">
            <a:solidFill>
              <a:schemeClr val="bg1">
                <a:lumMod val="65000"/>
              </a:schemeClr>
            </a:solidFill>
          </a:ln>
          <a:effectLst/>
        </c:spPr>
      </c:pivotFmt>
      <c:pivotFmt>
        <c:idx val="17"/>
        <c:spPr>
          <a:solidFill>
            <a:schemeClr val="accent5">
              <a:lumMod val="40000"/>
              <a:lumOff val="60000"/>
            </a:schemeClr>
          </a:solidFill>
          <a:ln w="3175">
            <a:solidFill>
              <a:schemeClr val="bg1">
                <a:lumMod val="65000"/>
              </a:schemeClr>
            </a:solidFill>
          </a:ln>
          <a:effectLst/>
        </c:spPr>
      </c:pivotFmt>
      <c:pivotFmt>
        <c:idx val="18"/>
        <c:spPr>
          <a:solidFill>
            <a:schemeClr val="accent5">
              <a:lumMod val="60000"/>
              <a:lumOff val="40000"/>
            </a:schemeClr>
          </a:solidFill>
          <a:ln w="3175">
            <a:solidFill>
              <a:schemeClr val="bg1">
                <a:lumMod val="65000"/>
              </a:schemeClr>
            </a:solidFill>
          </a:ln>
          <a:effectLst/>
        </c:spPr>
      </c:pivotFmt>
      <c:pivotFmt>
        <c:idx val="19"/>
        <c:spPr>
          <a:solidFill>
            <a:schemeClr val="accent5">
              <a:lumMod val="75000"/>
            </a:schemeClr>
          </a:solidFill>
          <a:ln w="3175">
            <a:solidFill>
              <a:schemeClr val="bg1">
                <a:lumMod val="65000"/>
              </a:schemeClr>
            </a:solidFill>
          </a:ln>
          <a:effectLst/>
        </c:spPr>
      </c:pivotFmt>
      <c:pivotFmt>
        <c:idx val="20"/>
        <c:spPr>
          <a:solidFill>
            <a:schemeClr val="bg1">
              <a:lumMod val="75000"/>
            </a:schemeClr>
          </a:solidFill>
          <a:ln w="3175">
            <a:solidFill>
              <a:schemeClr val="bg1">
                <a:lumMod val="65000"/>
              </a:schemeClr>
            </a:solidFill>
          </a:ln>
          <a:effectLst/>
        </c:spPr>
      </c:pivotFmt>
      <c:pivotFmt>
        <c:idx val="21"/>
        <c:spPr>
          <a:solidFill>
            <a:schemeClr val="bg1">
              <a:lumMod val="95000"/>
            </a:schemeClr>
          </a:solidFill>
          <a:ln w="3175">
            <a:solidFill>
              <a:schemeClr val="bg1">
                <a:lumMod val="65000"/>
              </a:schemeClr>
            </a:solidFill>
          </a:ln>
          <a:effectLst/>
        </c:spPr>
      </c:pivotFmt>
      <c:pivotFmt>
        <c:idx val="22"/>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6"/>
          </a:solidFill>
          <a:ln w="3175">
            <a:solidFill>
              <a:schemeClr val="bg1">
                <a:lumMod val="65000"/>
              </a:schemeClr>
            </a:solidFill>
          </a:ln>
          <a:effectLst/>
        </c:spPr>
      </c:pivotFmt>
      <c:pivotFmt>
        <c:idx val="24"/>
        <c:spPr>
          <a:solidFill>
            <a:schemeClr val="accent6">
              <a:lumMod val="60000"/>
              <a:lumOff val="40000"/>
            </a:schemeClr>
          </a:solidFill>
          <a:ln w="3175">
            <a:solidFill>
              <a:schemeClr val="bg1">
                <a:lumMod val="65000"/>
              </a:schemeClr>
            </a:solidFill>
          </a:ln>
          <a:effectLst/>
        </c:spPr>
      </c:pivotFmt>
      <c:pivotFmt>
        <c:idx val="25"/>
        <c:spPr>
          <a:solidFill>
            <a:schemeClr val="accent6">
              <a:lumMod val="40000"/>
              <a:lumOff val="60000"/>
            </a:schemeClr>
          </a:solidFill>
          <a:ln w="3175">
            <a:solidFill>
              <a:schemeClr val="bg1">
                <a:lumMod val="65000"/>
              </a:schemeClr>
            </a:solidFill>
          </a:ln>
          <a:effectLst/>
        </c:spPr>
      </c:pivotFmt>
      <c:pivotFmt>
        <c:idx val="26"/>
        <c:spPr>
          <a:solidFill>
            <a:schemeClr val="accent6">
              <a:lumMod val="20000"/>
              <a:lumOff val="80000"/>
            </a:schemeClr>
          </a:solidFill>
          <a:ln w="3175">
            <a:solidFill>
              <a:schemeClr val="bg1">
                <a:lumMod val="65000"/>
              </a:schemeClr>
            </a:solidFill>
          </a:ln>
          <a:effectLst/>
        </c:spPr>
      </c:pivotFmt>
      <c:pivotFmt>
        <c:idx val="27"/>
        <c:spPr>
          <a:solidFill>
            <a:schemeClr val="accent5">
              <a:lumMod val="20000"/>
              <a:lumOff val="80000"/>
            </a:schemeClr>
          </a:solidFill>
          <a:ln w="3175">
            <a:solidFill>
              <a:schemeClr val="bg1">
                <a:lumMod val="65000"/>
              </a:schemeClr>
            </a:solidFill>
          </a:ln>
          <a:effectLst/>
        </c:spPr>
      </c:pivotFmt>
      <c:pivotFmt>
        <c:idx val="28"/>
        <c:spPr>
          <a:solidFill>
            <a:schemeClr val="accent5">
              <a:lumMod val="40000"/>
              <a:lumOff val="60000"/>
            </a:schemeClr>
          </a:solidFill>
          <a:ln w="3175">
            <a:solidFill>
              <a:schemeClr val="bg1">
                <a:lumMod val="65000"/>
              </a:schemeClr>
            </a:solidFill>
          </a:ln>
          <a:effectLst/>
        </c:spPr>
      </c:pivotFmt>
      <c:pivotFmt>
        <c:idx val="29"/>
        <c:spPr>
          <a:solidFill>
            <a:schemeClr val="accent5">
              <a:lumMod val="60000"/>
              <a:lumOff val="40000"/>
            </a:schemeClr>
          </a:solidFill>
          <a:ln w="3175">
            <a:solidFill>
              <a:schemeClr val="bg1">
                <a:lumMod val="65000"/>
              </a:schemeClr>
            </a:solidFill>
          </a:ln>
          <a:effectLst/>
        </c:spPr>
      </c:pivotFmt>
      <c:pivotFmt>
        <c:idx val="30"/>
        <c:spPr>
          <a:solidFill>
            <a:schemeClr val="accent5"/>
          </a:solidFill>
          <a:ln w="3175">
            <a:solidFill>
              <a:schemeClr val="bg1">
                <a:lumMod val="65000"/>
              </a:schemeClr>
            </a:solidFill>
          </a:ln>
          <a:effectLst/>
        </c:spPr>
      </c:pivotFmt>
      <c:pivotFmt>
        <c:idx val="31"/>
        <c:spPr>
          <a:solidFill>
            <a:schemeClr val="bg1">
              <a:lumMod val="75000"/>
            </a:schemeClr>
          </a:solidFill>
          <a:ln w="3175">
            <a:solidFill>
              <a:schemeClr val="bg1">
                <a:lumMod val="65000"/>
              </a:schemeClr>
            </a:solidFill>
          </a:ln>
          <a:effectLst/>
        </c:spPr>
      </c:pivotFmt>
      <c:pivotFmt>
        <c:idx val="32"/>
        <c:spPr>
          <a:solidFill>
            <a:schemeClr val="bg1">
              <a:lumMod val="95000"/>
            </a:schemeClr>
          </a:solidFill>
          <a:ln w="3175">
            <a:solidFill>
              <a:schemeClr val="bg1">
                <a:lumMod val="65000"/>
              </a:schemeClr>
            </a:solidFill>
          </a:ln>
          <a:effectLst/>
        </c:spPr>
      </c:pivotFmt>
      <c:pivotFmt>
        <c:idx val="33"/>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34"/>
        <c:spPr>
          <a:solidFill>
            <a:schemeClr val="accent6"/>
          </a:solidFill>
          <a:ln w="3175">
            <a:solidFill>
              <a:schemeClr val="bg1">
                <a:lumMod val="65000"/>
              </a:schemeClr>
            </a:solidFill>
          </a:ln>
          <a:effectLst/>
        </c:spPr>
      </c:pivotFmt>
      <c:pivotFmt>
        <c:idx val="35"/>
        <c:spPr>
          <a:solidFill>
            <a:schemeClr val="accent6">
              <a:lumMod val="60000"/>
              <a:lumOff val="40000"/>
            </a:schemeClr>
          </a:solidFill>
          <a:ln w="3175">
            <a:solidFill>
              <a:schemeClr val="bg1">
                <a:lumMod val="65000"/>
              </a:schemeClr>
            </a:solidFill>
          </a:ln>
          <a:effectLst/>
        </c:spPr>
      </c:pivotFmt>
      <c:pivotFmt>
        <c:idx val="36"/>
        <c:spPr>
          <a:solidFill>
            <a:schemeClr val="accent6">
              <a:lumMod val="40000"/>
              <a:lumOff val="60000"/>
            </a:schemeClr>
          </a:solidFill>
          <a:ln w="3175">
            <a:solidFill>
              <a:schemeClr val="bg1">
                <a:lumMod val="65000"/>
              </a:schemeClr>
            </a:solidFill>
          </a:ln>
          <a:effectLst/>
        </c:spPr>
      </c:pivotFmt>
      <c:pivotFmt>
        <c:idx val="37"/>
        <c:spPr>
          <a:solidFill>
            <a:schemeClr val="accent6">
              <a:lumMod val="20000"/>
              <a:lumOff val="80000"/>
            </a:schemeClr>
          </a:solidFill>
          <a:ln w="3175">
            <a:solidFill>
              <a:schemeClr val="bg1">
                <a:lumMod val="65000"/>
              </a:schemeClr>
            </a:solidFill>
          </a:ln>
          <a:effectLst/>
        </c:spPr>
      </c:pivotFmt>
      <c:pivotFmt>
        <c:idx val="38"/>
        <c:spPr>
          <a:solidFill>
            <a:schemeClr val="accent5">
              <a:lumMod val="20000"/>
              <a:lumOff val="80000"/>
            </a:schemeClr>
          </a:solidFill>
          <a:ln w="3175">
            <a:solidFill>
              <a:schemeClr val="bg1">
                <a:lumMod val="65000"/>
              </a:schemeClr>
            </a:solidFill>
          </a:ln>
          <a:effectLst/>
        </c:spPr>
      </c:pivotFmt>
      <c:pivotFmt>
        <c:idx val="39"/>
        <c:spPr>
          <a:solidFill>
            <a:schemeClr val="accent5">
              <a:lumMod val="40000"/>
              <a:lumOff val="60000"/>
            </a:schemeClr>
          </a:solidFill>
          <a:ln w="3175">
            <a:solidFill>
              <a:schemeClr val="bg1">
                <a:lumMod val="65000"/>
              </a:schemeClr>
            </a:solidFill>
          </a:ln>
          <a:effectLst/>
        </c:spPr>
      </c:pivotFmt>
      <c:pivotFmt>
        <c:idx val="40"/>
        <c:spPr>
          <a:solidFill>
            <a:schemeClr val="accent5">
              <a:lumMod val="60000"/>
              <a:lumOff val="40000"/>
            </a:schemeClr>
          </a:solidFill>
          <a:ln w="3175">
            <a:solidFill>
              <a:schemeClr val="bg1">
                <a:lumMod val="65000"/>
              </a:schemeClr>
            </a:solidFill>
          </a:ln>
          <a:effectLst/>
        </c:spPr>
      </c:pivotFmt>
      <c:pivotFmt>
        <c:idx val="41"/>
        <c:spPr>
          <a:solidFill>
            <a:schemeClr val="accent5"/>
          </a:solidFill>
          <a:ln w="3175">
            <a:solidFill>
              <a:schemeClr val="bg1">
                <a:lumMod val="65000"/>
              </a:schemeClr>
            </a:solidFill>
          </a:ln>
          <a:effectLst/>
        </c:spPr>
      </c:pivotFmt>
      <c:pivotFmt>
        <c:idx val="42"/>
        <c:spPr>
          <a:solidFill>
            <a:schemeClr val="bg1">
              <a:lumMod val="75000"/>
            </a:schemeClr>
          </a:solidFill>
          <a:ln w="3175">
            <a:solidFill>
              <a:schemeClr val="bg1">
                <a:lumMod val="65000"/>
              </a:schemeClr>
            </a:solidFill>
          </a:ln>
          <a:effectLst/>
        </c:spPr>
      </c:pivotFmt>
      <c:pivotFmt>
        <c:idx val="43"/>
        <c:spPr>
          <a:solidFill>
            <a:schemeClr val="bg1">
              <a:lumMod val="95000"/>
            </a:schemeClr>
          </a:solidFill>
          <a:ln w="3175">
            <a:solidFill>
              <a:schemeClr val="bg1">
                <a:lumMod val="65000"/>
              </a:schemeClr>
            </a:solidFill>
          </a:ln>
          <a:effectLst/>
        </c:spPr>
      </c:pivotFmt>
    </c:pivotFmts>
    <c:plotArea>
      <c:layout/>
      <c:pieChart>
        <c:varyColors val="1"/>
        <c:ser>
          <c:idx val="0"/>
          <c:order val="0"/>
          <c:tx>
            <c:strRef>
              <c:f>DEP_50!$W$4</c:f>
              <c:strCache>
                <c:ptCount val="1"/>
                <c:pt idx="0">
                  <c:v>Total</c:v>
                </c:pt>
              </c:strCache>
            </c:strRef>
          </c:tx>
          <c:spPr>
            <a:ln w="3175">
              <a:solidFill>
                <a:schemeClr val="bg1">
                  <a:lumMod val="65000"/>
                </a:schemeClr>
              </a:solidFill>
            </a:ln>
          </c:spPr>
          <c:dPt>
            <c:idx val="0"/>
            <c:bubble3D val="0"/>
            <c:spPr>
              <a:solidFill>
                <a:schemeClr val="accent6"/>
              </a:solidFill>
              <a:ln w="3175">
                <a:solidFill>
                  <a:schemeClr val="bg1">
                    <a:lumMod val="65000"/>
                  </a:schemeClr>
                </a:solidFill>
              </a:ln>
              <a:effectLst/>
            </c:spPr>
            <c:extLst>
              <c:ext xmlns:c16="http://schemas.microsoft.com/office/drawing/2014/chart" uri="{C3380CC4-5D6E-409C-BE32-E72D297353CC}">
                <c16:uniqueId val="{00000001-1013-44C2-AC48-C8EBC0E66707}"/>
              </c:ext>
            </c:extLst>
          </c:dPt>
          <c:dPt>
            <c:idx val="1"/>
            <c:bubble3D val="0"/>
            <c:spPr>
              <a:solidFill>
                <a:schemeClr val="accent6">
                  <a:lumMod val="60000"/>
                  <a:lumOff val="40000"/>
                </a:schemeClr>
              </a:solidFill>
              <a:ln w="3175">
                <a:solidFill>
                  <a:schemeClr val="bg1">
                    <a:lumMod val="65000"/>
                  </a:schemeClr>
                </a:solidFill>
              </a:ln>
              <a:effectLst/>
            </c:spPr>
            <c:extLst>
              <c:ext xmlns:c16="http://schemas.microsoft.com/office/drawing/2014/chart" uri="{C3380CC4-5D6E-409C-BE32-E72D297353CC}">
                <c16:uniqueId val="{00000003-1013-44C2-AC48-C8EBC0E66707}"/>
              </c:ext>
            </c:extLst>
          </c:dPt>
          <c:dPt>
            <c:idx val="2"/>
            <c:bubble3D val="0"/>
            <c:spPr>
              <a:solidFill>
                <a:schemeClr val="accent6">
                  <a:lumMod val="40000"/>
                  <a:lumOff val="60000"/>
                </a:schemeClr>
              </a:solidFill>
              <a:ln w="3175">
                <a:solidFill>
                  <a:schemeClr val="bg1">
                    <a:lumMod val="65000"/>
                  </a:schemeClr>
                </a:solidFill>
              </a:ln>
              <a:effectLst/>
            </c:spPr>
            <c:extLst>
              <c:ext xmlns:c16="http://schemas.microsoft.com/office/drawing/2014/chart" uri="{C3380CC4-5D6E-409C-BE32-E72D297353CC}">
                <c16:uniqueId val="{00000005-1013-44C2-AC48-C8EBC0E66707}"/>
              </c:ext>
            </c:extLst>
          </c:dPt>
          <c:dPt>
            <c:idx val="3"/>
            <c:bubble3D val="0"/>
            <c:spPr>
              <a:solidFill>
                <a:schemeClr val="accent6">
                  <a:lumMod val="20000"/>
                  <a:lumOff val="80000"/>
                </a:schemeClr>
              </a:solidFill>
              <a:ln w="3175">
                <a:solidFill>
                  <a:schemeClr val="bg1">
                    <a:lumMod val="65000"/>
                  </a:schemeClr>
                </a:solidFill>
              </a:ln>
              <a:effectLst/>
            </c:spPr>
            <c:extLst>
              <c:ext xmlns:c16="http://schemas.microsoft.com/office/drawing/2014/chart" uri="{C3380CC4-5D6E-409C-BE32-E72D297353CC}">
                <c16:uniqueId val="{00000007-1013-44C2-AC48-C8EBC0E66707}"/>
              </c:ext>
            </c:extLst>
          </c:dPt>
          <c:dPt>
            <c:idx val="4"/>
            <c:bubble3D val="0"/>
            <c:spPr>
              <a:solidFill>
                <a:schemeClr val="accent5">
                  <a:lumMod val="20000"/>
                  <a:lumOff val="80000"/>
                </a:schemeClr>
              </a:solidFill>
              <a:ln w="3175">
                <a:solidFill>
                  <a:schemeClr val="bg1">
                    <a:lumMod val="65000"/>
                  </a:schemeClr>
                </a:solidFill>
              </a:ln>
              <a:effectLst/>
            </c:spPr>
            <c:extLst>
              <c:ext xmlns:c16="http://schemas.microsoft.com/office/drawing/2014/chart" uri="{C3380CC4-5D6E-409C-BE32-E72D297353CC}">
                <c16:uniqueId val="{00000009-1013-44C2-AC48-C8EBC0E66707}"/>
              </c:ext>
            </c:extLst>
          </c:dPt>
          <c:dPt>
            <c:idx val="5"/>
            <c:bubble3D val="0"/>
            <c:spPr>
              <a:solidFill>
                <a:schemeClr val="accent5">
                  <a:lumMod val="40000"/>
                  <a:lumOff val="60000"/>
                </a:schemeClr>
              </a:solidFill>
              <a:ln w="3175">
                <a:solidFill>
                  <a:schemeClr val="bg1">
                    <a:lumMod val="65000"/>
                  </a:schemeClr>
                </a:solidFill>
              </a:ln>
              <a:effectLst/>
            </c:spPr>
            <c:extLst>
              <c:ext xmlns:c16="http://schemas.microsoft.com/office/drawing/2014/chart" uri="{C3380CC4-5D6E-409C-BE32-E72D297353CC}">
                <c16:uniqueId val="{0000000B-1013-44C2-AC48-C8EBC0E66707}"/>
              </c:ext>
            </c:extLst>
          </c:dPt>
          <c:dPt>
            <c:idx val="6"/>
            <c:bubble3D val="0"/>
            <c:spPr>
              <a:solidFill>
                <a:schemeClr val="accent5">
                  <a:lumMod val="60000"/>
                  <a:lumOff val="40000"/>
                </a:schemeClr>
              </a:solidFill>
              <a:ln w="3175">
                <a:solidFill>
                  <a:schemeClr val="bg1">
                    <a:lumMod val="65000"/>
                  </a:schemeClr>
                </a:solidFill>
              </a:ln>
              <a:effectLst/>
            </c:spPr>
            <c:extLst>
              <c:ext xmlns:c16="http://schemas.microsoft.com/office/drawing/2014/chart" uri="{C3380CC4-5D6E-409C-BE32-E72D297353CC}">
                <c16:uniqueId val="{0000000D-1013-44C2-AC48-C8EBC0E66707}"/>
              </c:ext>
            </c:extLst>
          </c:dPt>
          <c:dPt>
            <c:idx val="7"/>
            <c:bubble3D val="0"/>
            <c:spPr>
              <a:solidFill>
                <a:schemeClr val="accent5"/>
              </a:solidFill>
              <a:ln w="3175">
                <a:solidFill>
                  <a:schemeClr val="bg1">
                    <a:lumMod val="65000"/>
                  </a:schemeClr>
                </a:solidFill>
              </a:ln>
              <a:effectLst/>
            </c:spPr>
            <c:extLst>
              <c:ext xmlns:c16="http://schemas.microsoft.com/office/drawing/2014/chart" uri="{C3380CC4-5D6E-409C-BE32-E72D297353CC}">
                <c16:uniqueId val="{0000000F-1013-44C2-AC48-C8EBC0E66707}"/>
              </c:ext>
            </c:extLst>
          </c:dPt>
          <c:dPt>
            <c:idx val="8"/>
            <c:bubble3D val="0"/>
            <c:spPr>
              <a:solidFill>
                <a:schemeClr val="bg1">
                  <a:lumMod val="75000"/>
                </a:schemeClr>
              </a:solidFill>
              <a:ln w="3175">
                <a:solidFill>
                  <a:schemeClr val="bg1">
                    <a:lumMod val="65000"/>
                  </a:schemeClr>
                </a:solidFill>
              </a:ln>
              <a:effectLst/>
            </c:spPr>
            <c:extLst>
              <c:ext xmlns:c16="http://schemas.microsoft.com/office/drawing/2014/chart" uri="{C3380CC4-5D6E-409C-BE32-E72D297353CC}">
                <c16:uniqueId val="{00000011-1013-44C2-AC48-C8EBC0E66707}"/>
              </c:ext>
            </c:extLst>
          </c:dPt>
          <c:dPt>
            <c:idx val="9"/>
            <c:bubble3D val="0"/>
            <c:spPr>
              <a:solidFill>
                <a:schemeClr val="bg1">
                  <a:lumMod val="95000"/>
                </a:schemeClr>
              </a:solidFill>
              <a:ln w="3175">
                <a:solidFill>
                  <a:schemeClr val="bg1">
                    <a:lumMod val="65000"/>
                  </a:schemeClr>
                </a:solidFill>
              </a:ln>
              <a:effectLst/>
            </c:spPr>
            <c:extLst>
              <c:ext xmlns:c16="http://schemas.microsoft.com/office/drawing/2014/chart" uri="{C3380CC4-5D6E-409C-BE32-E72D297353CC}">
                <c16:uniqueId val="{00000013-1013-44C2-AC48-C8EBC0E667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DEP_50!$V$5:$V$15</c:f>
              <c:strCache>
                <c:ptCount val="10"/>
                <c:pt idx="0">
                  <c:v>CC</c:v>
                </c:pt>
                <c:pt idx="1">
                  <c:v>C</c:v>
                </c:pt>
                <c:pt idx="2">
                  <c:v>AR</c:v>
                </c:pt>
                <c:pt idx="3">
                  <c:v>R</c:v>
                </c:pt>
                <c:pt idx="4">
                  <c:v>RR</c:v>
                </c:pt>
                <c:pt idx="5">
                  <c:v>Abs</c:v>
                </c:pt>
                <c:pt idx="6">
                  <c:v>PC</c:v>
                </c:pt>
                <c:pt idx="7">
                  <c:v>NR</c:v>
                </c:pt>
                <c:pt idx="8">
                  <c:v>E</c:v>
                </c:pt>
                <c:pt idx="9">
                  <c:v>AC</c:v>
                </c:pt>
              </c:strCache>
            </c:strRef>
          </c:cat>
          <c:val>
            <c:numRef>
              <c:f>DEP_50!$W$5:$W$15</c:f>
              <c:numCache>
                <c:formatCode>General</c:formatCode>
                <c:ptCount val="10"/>
                <c:pt idx="0">
                  <c:v>14</c:v>
                </c:pt>
                <c:pt idx="1">
                  <c:v>11</c:v>
                </c:pt>
                <c:pt idx="2">
                  <c:v>5</c:v>
                </c:pt>
                <c:pt idx="3">
                  <c:v>13</c:v>
                </c:pt>
                <c:pt idx="4">
                  <c:v>2</c:v>
                </c:pt>
                <c:pt idx="5">
                  <c:v>15</c:v>
                </c:pt>
                <c:pt idx="6">
                  <c:v>6</c:v>
                </c:pt>
                <c:pt idx="7">
                  <c:v>17</c:v>
                </c:pt>
                <c:pt idx="8">
                  <c:v>7</c:v>
                </c:pt>
                <c:pt idx="9">
                  <c:v>9</c:v>
                </c:pt>
              </c:numCache>
            </c:numRef>
          </c:val>
          <c:extLst>
            <c:ext xmlns:c16="http://schemas.microsoft.com/office/drawing/2014/chart" uri="{C3380CC4-5D6E-409C-BE32-E72D297353CC}">
              <c16:uniqueId val="{00000014-1013-44C2-AC48-C8EBC0E6670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[Référentiel_faune_normand_maj_2024.xlsx]DEP_50!TDC_50_steno</c:name>
    <c:fmtId val="28"/>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a:t>Répartition par communautés écologiques</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3175">
            <a:solidFill>
              <a:sysClr val="window" lastClr="FFFFFF">
                <a:lumMod val="75000"/>
              </a:sysClr>
            </a:solidFill>
          </a:ln>
          <a:effectLst/>
        </c:spPr>
      </c:pivotFmt>
      <c:pivotFmt>
        <c:idx val="2"/>
        <c:spPr>
          <a:solidFill>
            <a:schemeClr val="accent6">
              <a:lumMod val="60000"/>
              <a:lumOff val="40000"/>
            </a:schemeClr>
          </a:solidFill>
          <a:ln w="3175">
            <a:solidFill>
              <a:sysClr val="window" lastClr="FFFFFF">
                <a:lumMod val="75000"/>
              </a:sysClr>
            </a:solidFill>
          </a:ln>
          <a:effectLst/>
        </c:spPr>
      </c:pivotFmt>
      <c:pivotFmt>
        <c:idx val="3"/>
        <c:spPr>
          <a:solidFill>
            <a:schemeClr val="accent4">
              <a:lumMod val="20000"/>
              <a:lumOff val="80000"/>
            </a:schemeClr>
          </a:solidFill>
          <a:ln w="3175">
            <a:solidFill>
              <a:sysClr val="window" lastClr="FFFFFF">
                <a:lumMod val="75000"/>
              </a:sysClr>
            </a:solidFill>
          </a:ln>
          <a:effectLst/>
        </c:spPr>
      </c:pivotFmt>
      <c:pivotFmt>
        <c:idx val="4"/>
        <c:spPr>
          <a:solidFill>
            <a:schemeClr val="accent4">
              <a:lumMod val="60000"/>
              <a:lumOff val="40000"/>
            </a:schemeClr>
          </a:solidFill>
          <a:ln w="3175">
            <a:solidFill>
              <a:sysClr val="window" lastClr="FFFFFF">
                <a:lumMod val="75000"/>
              </a:sysClr>
            </a:solidFill>
          </a:ln>
          <a:effectLst/>
        </c:spPr>
      </c:pivotFmt>
      <c:pivotFmt>
        <c:idx val="5"/>
        <c:spPr>
          <a:solidFill>
            <a:schemeClr val="accent5">
              <a:lumMod val="60000"/>
              <a:lumOff val="40000"/>
            </a:schemeClr>
          </a:solidFill>
          <a:ln w="3175">
            <a:solidFill>
              <a:sysClr val="window" lastClr="FFFFFF">
                <a:lumMod val="75000"/>
              </a:sysClr>
            </a:solidFill>
          </a:ln>
          <a:effectLst/>
        </c:spPr>
      </c:pivotFmt>
      <c:pivotFmt>
        <c:idx val="6"/>
        <c:spPr>
          <a:solidFill>
            <a:schemeClr val="accent6">
              <a:lumMod val="75000"/>
            </a:schemeClr>
          </a:solidFill>
          <a:ln w="3175">
            <a:solidFill>
              <a:sysClr val="window" lastClr="FFFFFF">
                <a:lumMod val="75000"/>
              </a:sysClr>
            </a:solidFill>
          </a:ln>
          <a:effectLst/>
        </c:spPr>
      </c:pivotFmt>
      <c:pivotFmt>
        <c:idx val="7"/>
        <c:spPr>
          <a:solidFill>
            <a:schemeClr val="bg1"/>
          </a:solidFill>
          <a:ln w="3175">
            <a:solidFill>
              <a:sysClr val="window" lastClr="FFFFFF">
                <a:lumMod val="75000"/>
              </a:sysClr>
            </a:solidFill>
          </a:ln>
          <a:effectLst/>
        </c:spPr>
      </c:pivotFmt>
      <c:pivotFmt>
        <c:idx val="8"/>
        <c:spPr>
          <a:solidFill>
            <a:srgbClr val="CBBFF7"/>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3175">
            <a:solidFill>
              <a:sysClr val="window" lastClr="FFFFFF">
                <a:lumMod val="75000"/>
              </a:sysClr>
            </a:solidFill>
          </a:ln>
          <a:effectLst/>
        </c:spPr>
      </c:pivotFmt>
      <c:pivotFmt>
        <c:idx val="11"/>
        <c:spPr>
          <a:solidFill>
            <a:schemeClr val="bg1">
              <a:lumMod val="75000"/>
            </a:schemeClr>
          </a:solidFill>
          <a:ln w="3175">
            <a:solidFill>
              <a:sysClr val="window" lastClr="FFFFFF">
                <a:lumMod val="75000"/>
              </a:sysClr>
            </a:solidFill>
          </a:ln>
          <a:effectLst/>
        </c:spPr>
      </c:pivotFmt>
      <c:pivotFmt>
        <c:idx val="12"/>
        <c:spPr>
          <a:solidFill>
            <a:schemeClr val="accent4">
              <a:lumMod val="60000"/>
              <a:lumOff val="40000"/>
            </a:schemeClr>
          </a:solidFill>
          <a:ln w="3175">
            <a:solidFill>
              <a:sysClr val="window" lastClr="FFFFFF">
                <a:lumMod val="75000"/>
              </a:sysClr>
            </a:solidFill>
          </a:ln>
          <a:effectLst/>
        </c:spPr>
      </c:pivotFmt>
      <c:pivotFmt>
        <c:idx val="13"/>
        <c:spPr>
          <a:solidFill>
            <a:schemeClr val="accent5">
              <a:lumMod val="60000"/>
              <a:lumOff val="40000"/>
            </a:schemeClr>
          </a:solidFill>
          <a:ln w="3175">
            <a:solidFill>
              <a:sysClr val="window" lastClr="FFFFFF">
                <a:lumMod val="75000"/>
              </a:sysClr>
            </a:solidFill>
          </a:ln>
          <a:effectLst/>
        </c:spPr>
      </c:pivotFmt>
      <c:pivotFmt>
        <c:idx val="14"/>
        <c:spPr>
          <a:solidFill>
            <a:schemeClr val="accent6">
              <a:lumMod val="75000"/>
            </a:schemeClr>
          </a:solidFill>
          <a:ln w="3175">
            <a:solidFill>
              <a:sysClr val="window" lastClr="FFFFFF">
                <a:lumMod val="75000"/>
              </a:sysClr>
            </a:solidFill>
          </a:ln>
          <a:effectLst/>
        </c:spPr>
      </c:pivotFmt>
      <c:pivotFmt>
        <c:idx val="15"/>
        <c:spPr>
          <a:solidFill>
            <a:srgbClr val="CBBFF7"/>
          </a:solidFill>
          <a:ln w="3175">
            <a:solidFill>
              <a:sysClr val="window" lastClr="FFFFFF">
                <a:lumMod val="75000"/>
              </a:sysClr>
            </a:solidFill>
          </a:ln>
          <a:effectLst/>
        </c:spPr>
      </c:pivotFmt>
      <c:pivotFmt>
        <c:idx val="16"/>
        <c:spPr>
          <a:solidFill>
            <a:schemeClr val="bg1"/>
          </a:solidFill>
          <a:ln w="3175">
            <a:solidFill>
              <a:sysClr val="window" lastClr="FFFFFF">
                <a:lumMod val="75000"/>
              </a:sysClr>
            </a:solidFill>
          </a:ln>
          <a:effectLst/>
        </c:spPr>
      </c:pivotFmt>
      <c:pivotFmt>
        <c:idx val="17"/>
        <c:spPr>
          <a:solidFill>
            <a:schemeClr val="accent4">
              <a:lumMod val="20000"/>
              <a:lumOff val="80000"/>
            </a:schemeClr>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3175">
            <a:solidFill>
              <a:sysClr val="window" lastClr="FFFFFF">
                <a:lumMod val="75000"/>
              </a:sysClr>
            </a:solidFill>
          </a:ln>
          <a:effectLst/>
        </c:spPr>
      </c:pivotFmt>
      <c:pivotFmt>
        <c:idx val="20"/>
        <c:spPr>
          <a:solidFill>
            <a:schemeClr val="bg1">
              <a:lumMod val="75000"/>
            </a:schemeClr>
          </a:solidFill>
          <a:ln w="3175">
            <a:solidFill>
              <a:sysClr val="window" lastClr="FFFFFF">
                <a:lumMod val="75000"/>
              </a:sysClr>
            </a:solidFill>
          </a:ln>
          <a:effectLst/>
        </c:spPr>
      </c:pivotFmt>
      <c:pivotFmt>
        <c:idx val="21"/>
        <c:spPr>
          <a:solidFill>
            <a:schemeClr val="accent4">
              <a:lumMod val="60000"/>
              <a:lumOff val="40000"/>
            </a:schemeClr>
          </a:solidFill>
          <a:ln w="3175">
            <a:solidFill>
              <a:sysClr val="window" lastClr="FFFFFF">
                <a:lumMod val="75000"/>
              </a:sysClr>
            </a:solidFill>
          </a:ln>
          <a:effectLst/>
        </c:spPr>
      </c:pivotFmt>
      <c:pivotFmt>
        <c:idx val="22"/>
        <c:spPr>
          <a:solidFill>
            <a:schemeClr val="accent5">
              <a:lumMod val="60000"/>
              <a:lumOff val="40000"/>
            </a:schemeClr>
          </a:solidFill>
          <a:ln w="3175">
            <a:solidFill>
              <a:sysClr val="window" lastClr="FFFFFF">
                <a:lumMod val="75000"/>
              </a:sysClr>
            </a:solidFill>
          </a:ln>
          <a:effectLst/>
        </c:spPr>
      </c:pivotFmt>
      <c:pivotFmt>
        <c:idx val="23"/>
        <c:spPr>
          <a:solidFill>
            <a:schemeClr val="accent4">
              <a:lumMod val="20000"/>
              <a:lumOff val="80000"/>
            </a:schemeClr>
          </a:solidFill>
          <a:ln w="3175">
            <a:solidFill>
              <a:sysClr val="window" lastClr="FFFFFF">
                <a:lumMod val="75000"/>
              </a:sysClr>
            </a:solidFill>
          </a:ln>
          <a:effectLst/>
        </c:spPr>
      </c:pivotFmt>
      <c:pivotFmt>
        <c:idx val="24"/>
        <c:spPr>
          <a:solidFill>
            <a:schemeClr val="accent6">
              <a:lumMod val="75000"/>
            </a:schemeClr>
          </a:solidFill>
          <a:ln w="3175">
            <a:solidFill>
              <a:sysClr val="window" lastClr="FFFFFF">
                <a:lumMod val="75000"/>
              </a:sysClr>
            </a:solidFill>
          </a:ln>
          <a:effectLst/>
        </c:spPr>
      </c:pivotFmt>
      <c:pivotFmt>
        <c:idx val="25"/>
        <c:spPr>
          <a:solidFill>
            <a:srgbClr val="CBBFF7"/>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6">
              <a:lumMod val="60000"/>
              <a:lumOff val="40000"/>
            </a:schemeClr>
          </a:solidFill>
          <a:ln w="3175">
            <a:solidFill>
              <a:sysClr val="window" lastClr="FFFFFF">
                <a:lumMod val="75000"/>
              </a:sysClr>
            </a:solidFill>
          </a:ln>
          <a:effectLst/>
        </c:spPr>
      </c:pivotFmt>
      <c:pivotFmt>
        <c:idx val="29"/>
        <c:spPr>
          <a:solidFill>
            <a:schemeClr val="bg1">
              <a:lumMod val="75000"/>
            </a:schemeClr>
          </a:solidFill>
          <a:ln w="3175">
            <a:solidFill>
              <a:sysClr val="window" lastClr="FFFFFF">
                <a:lumMod val="75000"/>
              </a:sysClr>
            </a:solidFill>
          </a:ln>
          <a:effectLst/>
        </c:spPr>
      </c:pivotFmt>
      <c:pivotFmt>
        <c:idx val="30"/>
        <c:spPr>
          <a:solidFill>
            <a:schemeClr val="accent4">
              <a:lumMod val="20000"/>
              <a:lumOff val="80000"/>
            </a:schemeClr>
          </a:solidFill>
          <a:ln w="3175">
            <a:solidFill>
              <a:sysClr val="window" lastClr="FFFFFF">
                <a:lumMod val="75000"/>
              </a:sysClr>
            </a:solidFill>
          </a:ln>
          <a:effectLst/>
        </c:spPr>
      </c:pivotFmt>
      <c:pivotFmt>
        <c:idx val="31"/>
        <c:spPr>
          <a:solidFill>
            <a:schemeClr val="accent4">
              <a:lumMod val="60000"/>
              <a:lumOff val="40000"/>
            </a:schemeClr>
          </a:solidFill>
          <a:ln w="3175">
            <a:solidFill>
              <a:sysClr val="window" lastClr="FFFFFF">
                <a:lumMod val="75000"/>
              </a:sysClr>
            </a:solidFill>
          </a:ln>
          <a:effectLst/>
        </c:spPr>
      </c:pivotFmt>
      <c:pivotFmt>
        <c:idx val="32"/>
        <c:spPr>
          <a:solidFill>
            <a:schemeClr val="accent5">
              <a:lumMod val="60000"/>
              <a:lumOff val="40000"/>
            </a:schemeClr>
          </a:solidFill>
          <a:ln w="3175">
            <a:solidFill>
              <a:sysClr val="window" lastClr="FFFFFF">
                <a:lumMod val="75000"/>
              </a:sysClr>
            </a:solidFill>
          </a:ln>
          <a:effectLst/>
        </c:spPr>
      </c:pivotFmt>
      <c:pivotFmt>
        <c:idx val="33"/>
        <c:spPr>
          <a:solidFill>
            <a:schemeClr val="accent6">
              <a:lumMod val="75000"/>
            </a:schemeClr>
          </a:solidFill>
          <a:ln w="3175">
            <a:solidFill>
              <a:sysClr val="window" lastClr="FFFFFF">
                <a:lumMod val="75000"/>
              </a:sysClr>
            </a:solidFill>
          </a:ln>
          <a:effectLst/>
        </c:spPr>
      </c:pivotFmt>
      <c:pivotFmt>
        <c:idx val="34"/>
        <c:spPr>
          <a:solidFill>
            <a:srgbClr val="CBBFF7"/>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6"/>
          </a:solidFill>
          <a:ln w="3175">
            <a:solidFill>
              <a:sysClr val="window" lastClr="FFFFFF">
                <a:lumMod val="75000"/>
              </a:sysClr>
            </a:solidFill>
          </a:ln>
          <a:effectLst/>
        </c:spPr>
      </c:pivotFmt>
      <c:pivotFmt>
        <c:idx val="37"/>
        <c:spPr>
          <a:solidFill>
            <a:srgbClr val="CC99FF"/>
          </a:solidFill>
          <a:ln w="3175">
            <a:solidFill>
              <a:sysClr val="window" lastClr="FFFFFF">
                <a:lumMod val="75000"/>
              </a:sysClr>
            </a:solidFill>
          </a:ln>
          <a:effectLst/>
        </c:spPr>
      </c:pivotFmt>
      <c:pivotFmt>
        <c:idx val="38"/>
        <c:spPr>
          <a:solidFill>
            <a:schemeClr val="bg1"/>
          </a:solidFill>
          <a:ln w="3175">
            <a:solidFill>
              <a:sysClr val="window" lastClr="FFFFFF">
                <a:lumMod val="75000"/>
              </a:sysClr>
            </a:solidFill>
          </a:ln>
          <a:effectLst/>
        </c:spPr>
      </c:pivotFmt>
      <c:pivotFmt>
        <c:idx val="39"/>
        <c:spPr>
          <a:solidFill>
            <a:schemeClr val="accent4">
              <a:lumMod val="20000"/>
              <a:lumOff val="80000"/>
            </a:schemeClr>
          </a:solidFill>
          <a:ln w="3175">
            <a:solidFill>
              <a:sysClr val="window" lastClr="FFFFFF">
                <a:lumMod val="75000"/>
              </a:sysClr>
            </a:solidFill>
          </a:ln>
          <a:effectLst/>
        </c:spPr>
      </c:pivotFmt>
      <c:pivotFmt>
        <c:idx val="4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1"/>
        <c:spPr>
          <a:solidFill>
            <a:schemeClr val="accent6">
              <a:lumMod val="60000"/>
              <a:lumOff val="40000"/>
            </a:schemeClr>
          </a:solidFill>
          <a:ln w="3175">
            <a:solidFill>
              <a:sysClr val="window" lastClr="FFFFFF">
                <a:lumMod val="75000"/>
              </a:sysClr>
            </a:solidFill>
          </a:ln>
          <a:effectLst/>
        </c:spPr>
      </c:pivotFmt>
      <c:pivotFmt>
        <c:idx val="42"/>
        <c:spPr>
          <a:solidFill>
            <a:schemeClr val="bg1">
              <a:lumMod val="75000"/>
            </a:schemeClr>
          </a:solidFill>
          <a:ln w="3175">
            <a:solidFill>
              <a:sysClr val="window" lastClr="FFFFFF">
                <a:lumMod val="75000"/>
              </a:sysClr>
            </a:solidFill>
          </a:ln>
          <a:effectLst/>
        </c:spPr>
      </c:pivotFmt>
      <c:pivotFmt>
        <c:idx val="43"/>
        <c:spPr>
          <a:solidFill>
            <a:schemeClr val="accent4">
              <a:lumMod val="60000"/>
              <a:lumOff val="40000"/>
            </a:schemeClr>
          </a:solidFill>
          <a:ln w="3175">
            <a:solidFill>
              <a:sysClr val="window" lastClr="FFFFFF">
                <a:lumMod val="75000"/>
              </a:sysClr>
            </a:solidFill>
          </a:ln>
          <a:effectLst/>
        </c:spPr>
      </c:pivotFmt>
      <c:pivotFmt>
        <c:idx val="44"/>
        <c:spPr>
          <a:solidFill>
            <a:schemeClr val="accent5">
              <a:lumMod val="60000"/>
              <a:lumOff val="40000"/>
            </a:schemeClr>
          </a:solidFill>
          <a:ln w="3175">
            <a:solidFill>
              <a:sysClr val="window" lastClr="FFFFFF">
                <a:lumMod val="75000"/>
              </a:sysClr>
            </a:solidFill>
          </a:ln>
          <a:effectLst/>
        </c:spPr>
      </c:pivotFmt>
      <c:pivotFmt>
        <c:idx val="45"/>
        <c:spPr>
          <a:solidFill>
            <a:schemeClr val="accent6"/>
          </a:solidFill>
          <a:ln w="3175">
            <a:solidFill>
              <a:sysClr val="window" lastClr="FFFFFF">
                <a:lumMod val="75000"/>
              </a:sysClr>
            </a:solidFill>
          </a:ln>
          <a:effectLst/>
        </c:spPr>
      </c:pivotFmt>
      <c:pivotFmt>
        <c:idx val="46"/>
        <c:spPr>
          <a:solidFill>
            <a:srgbClr val="CC99FF"/>
          </a:solidFill>
          <a:ln w="3175">
            <a:solidFill>
              <a:sysClr val="window" lastClr="FFFFFF">
                <a:lumMod val="75000"/>
              </a:sysClr>
            </a:solidFill>
          </a:ln>
          <a:effectLst/>
        </c:spPr>
      </c:pivotFmt>
      <c:pivotFmt>
        <c:idx val="47"/>
        <c:spPr>
          <a:solidFill>
            <a:schemeClr val="bg1"/>
          </a:solidFill>
          <a:ln w="3175">
            <a:solidFill>
              <a:sysClr val="window" lastClr="FFFFFF">
                <a:lumMod val="75000"/>
              </a:sysClr>
            </a:solidFill>
          </a:ln>
          <a:effectLst/>
        </c:spPr>
      </c:pivotFmt>
      <c:pivotFmt>
        <c:idx val="48"/>
        <c:spPr>
          <a:solidFill>
            <a:schemeClr val="accent4">
              <a:lumMod val="20000"/>
              <a:lumOff val="80000"/>
            </a:schemeClr>
          </a:solidFill>
          <a:ln w="3175">
            <a:solidFill>
              <a:sysClr val="window" lastClr="FFFFFF">
                <a:lumMod val="75000"/>
              </a:sysClr>
            </a:solidFill>
          </a:ln>
          <a:effectLst/>
        </c:spPr>
      </c:pivotFmt>
      <c:pivotFmt>
        <c:idx val="49"/>
        <c:spPr>
          <a:solidFill>
            <a:srgbClr val="70AD47">
              <a:lumMod val="40000"/>
              <a:lumOff val="60000"/>
            </a:srgbClr>
          </a:solidFill>
          <a:ln w="3175">
            <a:solidFill>
              <a:sysClr val="window" lastClr="FFFFFF">
                <a:lumMod val="75000"/>
              </a:sysClr>
            </a:solidFill>
          </a:ln>
          <a:effectLst/>
        </c:spPr>
      </c:pivotFmt>
      <c:pivotFmt>
        <c:idx val="50"/>
        <c:spPr>
          <a:solidFill>
            <a:srgbClr val="FFCC99"/>
          </a:solidFill>
          <a:ln w="3175">
            <a:solidFill>
              <a:sysClr val="window" lastClr="FFFFFF">
                <a:lumMod val="75000"/>
              </a:sysClr>
            </a:solidFill>
          </a:ln>
          <a:effectLst/>
        </c:spPr>
      </c:pivotFmt>
      <c:pivotFmt>
        <c:idx val="51"/>
        <c:spPr>
          <a:solidFill>
            <a:srgbClr val="FFFFCC"/>
          </a:solidFill>
          <a:ln w="3175">
            <a:solidFill>
              <a:sysClr val="window" lastClr="FFFFFF">
                <a:lumMod val="75000"/>
              </a:sysClr>
            </a:solidFill>
          </a:ln>
          <a:effectLst/>
        </c:spPr>
      </c:pivotFmt>
      <c:pivotFmt>
        <c:idx val="52"/>
        <c:spPr>
          <a:solidFill>
            <a:srgbClr val="FFC000"/>
          </a:solidFill>
          <a:ln w="3175">
            <a:solidFill>
              <a:sysClr val="window" lastClr="FFFFFF">
                <a:lumMod val="75000"/>
              </a:sysClr>
            </a:solidFill>
          </a:ln>
          <a:effectLst/>
        </c:spPr>
      </c:pivotFmt>
      <c:pivotFmt>
        <c:idx val="53"/>
        <c:spPr>
          <a:solidFill>
            <a:srgbClr val="CC99FF"/>
          </a:solidFill>
          <a:ln w="3175">
            <a:solidFill>
              <a:sysClr val="window" lastClr="FFFFFF">
                <a:lumMod val="75000"/>
              </a:sysClr>
            </a:solidFill>
          </a:ln>
          <a:effectLst/>
        </c:spPr>
      </c:pivotFmt>
      <c:pivotFmt>
        <c:idx val="54"/>
        <c:spPr>
          <a:solidFill>
            <a:sysClr val="window" lastClr="FFFFFF">
              <a:lumMod val="85000"/>
            </a:sysClr>
          </a:solidFill>
          <a:ln w="3175">
            <a:solidFill>
              <a:sysClr val="window" lastClr="FFFFFF">
                <a:lumMod val="75000"/>
              </a:sysClr>
            </a:solidFill>
          </a:ln>
          <a:effectLst/>
        </c:spPr>
      </c:pivotFmt>
      <c:pivotFmt>
        <c:idx val="55"/>
        <c:spPr>
          <a:solidFill>
            <a:srgbClr val="70AD47">
              <a:lumMod val="75000"/>
            </a:srgbClr>
          </a:solidFill>
          <a:ln w="3175">
            <a:solidFill>
              <a:sysClr val="window" lastClr="FFFFFF">
                <a:lumMod val="75000"/>
              </a:sysClr>
            </a:solidFill>
          </a:ln>
          <a:effectLst/>
        </c:spPr>
      </c:pivotFmt>
      <c:pivotFmt>
        <c:idx val="56"/>
        <c:spPr>
          <a:solidFill>
            <a:srgbClr val="4FABB5"/>
          </a:solidFill>
          <a:ln w="3175">
            <a:solidFill>
              <a:sysClr val="window" lastClr="FFFFFF">
                <a:lumMod val="75000"/>
              </a:sysClr>
            </a:solidFill>
          </a:ln>
          <a:effectLst/>
        </c:spPr>
      </c:pivotFmt>
      <c:pivotFmt>
        <c:idx val="57"/>
        <c:spPr>
          <a:solidFill>
            <a:srgbClr val="FFC000">
              <a:lumMod val="40000"/>
              <a:lumOff val="60000"/>
            </a:srgbClr>
          </a:solidFill>
          <a:ln w="3175">
            <a:solidFill>
              <a:sysClr val="window" lastClr="FFFFFF">
                <a:lumMod val="75000"/>
              </a:sysClr>
            </a:solidFill>
          </a:ln>
          <a:effectLst/>
        </c:spPr>
      </c:pivotFmt>
      <c:pivotFmt>
        <c:idx val="58"/>
        <c:spPr>
          <a:solidFill>
            <a:srgbClr val="5B9BD5"/>
          </a:solidFill>
          <a:ln w="3175">
            <a:solidFill>
              <a:sysClr val="window" lastClr="FFFFFF">
                <a:lumMod val="75000"/>
              </a:sysClr>
            </a:solidFill>
          </a:ln>
          <a:effectLst/>
        </c:spPr>
      </c:pivotFmt>
      <c:pivotFmt>
        <c:idx val="5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0"/>
        <c:spPr>
          <a:solidFill>
            <a:srgbClr val="70AD47">
              <a:lumMod val="40000"/>
              <a:lumOff val="60000"/>
            </a:srgbClr>
          </a:solidFill>
          <a:ln w="3175">
            <a:solidFill>
              <a:sysClr val="window" lastClr="FFFFFF">
                <a:lumMod val="75000"/>
              </a:sysClr>
            </a:solidFill>
          </a:ln>
          <a:effectLst/>
        </c:spPr>
      </c:pivotFmt>
      <c:pivotFmt>
        <c:idx val="61"/>
        <c:spPr>
          <a:solidFill>
            <a:srgbClr val="FFCC99"/>
          </a:solidFill>
          <a:ln w="3175">
            <a:solidFill>
              <a:sysClr val="window" lastClr="FFFFFF">
                <a:lumMod val="75000"/>
              </a:sysClr>
            </a:solidFill>
          </a:ln>
          <a:effectLst/>
        </c:spPr>
      </c:pivotFmt>
      <c:pivotFmt>
        <c:idx val="62"/>
        <c:spPr>
          <a:solidFill>
            <a:srgbClr val="FFFFCC"/>
          </a:solidFill>
          <a:ln w="3175">
            <a:solidFill>
              <a:sysClr val="window" lastClr="FFFFFF">
                <a:lumMod val="75000"/>
              </a:sysClr>
            </a:solidFill>
          </a:ln>
          <a:effectLst/>
        </c:spPr>
      </c:pivotFmt>
      <c:pivotFmt>
        <c:idx val="63"/>
        <c:spPr>
          <a:solidFill>
            <a:srgbClr val="FFC000"/>
          </a:solidFill>
          <a:ln w="3175">
            <a:solidFill>
              <a:sysClr val="window" lastClr="FFFFFF">
                <a:lumMod val="75000"/>
              </a:sysClr>
            </a:solidFill>
          </a:ln>
          <a:effectLst/>
        </c:spPr>
      </c:pivotFmt>
      <c:pivotFmt>
        <c:idx val="64"/>
        <c:spPr>
          <a:solidFill>
            <a:srgbClr val="CC99FF"/>
          </a:solidFill>
          <a:ln w="3175">
            <a:solidFill>
              <a:sysClr val="window" lastClr="FFFFFF">
                <a:lumMod val="75000"/>
              </a:sysClr>
            </a:solidFill>
          </a:ln>
          <a:effectLst/>
        </c:spPr>
      </c:pivotFmt>
      <c:pivotFmt>
        <c:idx val="65"/>
        <c:spPr>
          <a:solidFill>
            <a:sysClr val="window" lastClr="FFFFFF">
              <a:lumMod val="85000"/>
            </a:sysClr>
          </a:solidFill>
          <a:ln w="3175">
            <a:solidFill>
              <a:sysClr val="window" lastClr="FFFFFF">
                <a:lumMod val="75000"/>
              </a:sysClr>
            </a:solidFill>
          </a:ln>
          <a:effectLst/>
        </c:spPr>
      </c:pivotFmt>
      <c:pivotFmt>
        <c:idx val="66"/>
        <c:spPr>
          <a:solidFill>
            <a:srgbClr val="70AD47">
              <a:lumMod val="75000"/>
            </a:srgbClr>
          </a:solidFill>
          <a:ln w="3175">
            <a:solidFill>
              <a:sysClr val="window" lastClr="FFFFFF">
                <a:lumMod val="75000"/>
              </a:sysClr>
            </a:solidFill>
          </a:ln>
          <a:effectLst/>
        </c:spPr>
      </c:pivotFmt>
      <c:pivotFmt>
        <c:idx val="67"/>
        <c:spPr>
          <a:solidFill>
            <a:srgbClr val="4FABB5"/>
          </a:solidFill>
          <a:ln w="3175">
            <a:solidFill>
              <a:sysClr val="window" lastClr="FFFFFF">
                <a:lumMod val="75000"/>
              </a:sysClr>
            </a:solidFill>
          </a:ln>
          <a:effectLst/>
        </c:spPr>
      </c:pivotFmt>
      <c:pivotFmt>
        <c:idx val="68"/>
        <c:spPr>
          <a:solidFill>
            <a:srgbClr val="FFC000">
              <a:lumMod val="40000"/>
              <a:lumOff val="60000"/>
            </a:srgbClr>
          </a:solidFill>
          <a:ln w="3175">
            <a:solidFill>
              <a:sysClr val="window" lastClr="FFFFFF">
                <a:lumMod val="75000"/>
              </a:sysClr>
            </a:solidFill>
          </a:ln>
          <a:effectLst/>
        </c:spPr>
      </c:pivotFmt>
      <c:pivotFmt>
        <c:idx val="69"/>
        <c:spPr>
          <a:solidFill>
            <a:srgbClr val="5B9BD5"/>
          </a:solidFill>
          <a:ln w="3175">
            <a:solidFill>
              <a:sysClr val="window" lastClr="FFFFFF">
                <a:lumMod val="75000"/>
              </a:sysClr>
            </a:solidFill>
          </a:ln>
          <a:effectLst/>
        </c:spPr>
      </c:pivotFmt>
      <c:pivotFmt>
        <c:idx val="7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rgbClr val="70AD47">
              <a:lumMod val="40000"/>
              <a:lumOff val="60000"/>
            </a:srgbClr>
          </a:solidFill>
          <a:ln w="3175">
            <a:solidFill>
              <a:sysClr val="window" lastClr="FFFFFF">
                <a:lumMod val="75000"/>
              </a:sysClr>
            </a:solidFill>
          </a:ln>
          <a:effectLst/>
        </c:spPr>
      </c:pivotFmt>
      <c:pivotFmt>
        <c:idx val="72"/>
        <c:spPr>
          <a:solidFill>
            <a:srgbClr val="FFCC99"/>
          </a:solidFill>
          <a:ln w="3175">
            <a:solidFill>
              <a:sysClr val="window" lastClr="FFFFFF">
                <a:lumMod val="75000"/>
              </a:sysClr>
            </a:solidFill>
          </a:ln>
          <a:effectLst/>
        </c:spPr>
      </c:pivotFmt>
      <c:pivotFmt>
        <c:idx val="73"/>
        <c:spPr>
          <a:solidFill>
            <a:srgbClr val="FFFFCC"/>
          </a:solidFill>
          <a:ln w="3175">
            <a:solidFill>
              <a:sysClr val="window" lastClr="FFFFFF">
                <a:lumMod val="75000"/>
              </a:sysClr>
            </a:solidFill>
          </a:ln>
          <a:effectLst/>
        </c:spPr>
      </c:pivotFmt>
      <c:pivotFmt>
        <c:idx val="74"/>
        <c:spPr>
          <a:solidFill>
            <a:srgbClr val="FFC000"/>
          </a:solidFill>
          <a:ln w="3175">
            <a:solidFill>
              <a:sysClr val="window" lastClr="FFFFFF">
                <a:lumMod val="75000"/>
              </a:sysClr>
            </a:solidFill>
          </a:ln>
          <a:effectLst/>
        </c:spPr>
      </c:pivotFmt>
      <c:pivotFmt>
        <c:idx val="75"/>
        <c:spPr>
          <a:solidFill>
            <a:srgbClr val="CC99FF"/>
          </a:solidFill>
          <a:ln w="3175">
            <a:solidFill>
              <a:sysClr val="window" lastClr="FFFFFF">
                <a:lumMod val="75000"/>
              </a:sysClr>
            </a:solidFill>
          </a:ln>
          <a:effectLst/>
        </c:spPr>
      </c:pivotFmt>
      <c:pivotFmt>
        <c:idx val="76"/>
        <c:spPr>
          <a:solidFill>
            <a:sysClr val="window" lastClr="FFFFFF">
              <a:lumMod val="85000"/>
            </a:sysClr>
          </a:solidFill>
          <a:ln w="3175">
            <a:solidFill>
              <a:sysClr val="window" lastClr="FFFFFF">
                <a:lumMod val="75000"/>
              </a:sysClr>
            </a:solidFill>
          </a:ln>
          <a:effectLst/>
        </c:spPr>
      </c:pivotFmt>
      <c:pivotFmt>
        <c:idx val="77"/>
        <c:spPr>
          <a:solidFill>
            <a:srgbClr val="70AD47">
              <a:lumMod val="75000"/>
            </a:srgbClr>
          </a:solidFill>
          <a:ln w="3175">
            <a:solidFill>
              <a:sysClr val="window" lastClr="FFFFFF">
                <a:lumMod val="75000"/>
              </a:sysClr>
            </a:solidFill>
          </a:ln>
          <a:effectLst/>
        </c:spPr>
      </c:pivotFmt>
      <c:pivotFmt>
        <c:idx val="78"/>
        <c:spPr>
          <a:solidFill>
            <a:srgbClr val="4FABB5"/>
          </a:solidFill>
          <a:ln w="3175">
            <a:solidFill>
              <a:sysClr val="window" lastClr="FFFFFF">
                <a:lumMod val="75000"/>
              </a:sysClr>
            </a:solidFill>
          </a:ln>
          <a:effectLst/>
        </c:spPr>
      </c:pivotFmt>
      <c:pivotFmt>
        <c:idx val="79"/>
        <c:spPr>
          <a:solidFill>
            <a:srgbClr val="FFC000">
              <a:lumMod val="40000"/>
              <a:lumOff val="60000"/>
            </a:srgbClr>
          </a:solidFill>
          <a:ln w="3175">
            <a:solidFill>
              <a:sysClr val="window" lastClr="FFFFFF">
                <a:lumMod val="75000"/>
              </a:sysClr>
            </a:solidFill>
          </a:ln>
          <a:effectLst/>
        </c:spPr>
      </c:pivotFmt>
      <c:pivotFmt>
        <c:idx val="80"/>
        <c:spPr>
          <a:solidFill>
            <a:srgbClr val="5B9BD5"/>
          </a:solidFill>
          <a:ln w="3175">
            <a:solidFill>
              <a:sysClr val="window" lastClr="FFFFFF">
                <a:lumMod val="75000"/>
              </a:sysClr>
            </a:solidFill>
          </a:ln>
          <a:effectLst/>
        </c:spPr>
      </c:pivotFmt>
      <c:pivotFmt>
        <c:idx val="81"/>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rgbClr val="FFFFCC"/>
          </a:solidFill>
          <a:ln w="3175">
            <a:solidFill>
              <a:sysClr val="window" lastClr="FFFFFF">
                <a:lumMod val="75000"/>
              </a:sysClr>
            </a:solidFill>
          </a:ln>
          <a:effectLst/>
        </c:spPr>
      </c:pivotFmt>
      <c:pivotFmt>
        <c:idx val="83"/>
        <c:spPr>
          <a:solidFill>
            <a:srgbClr val="FFCC99"/>
          </a:solidFill>
          <a:ln w="3175">
            <a:solidFill>
              <a:sysClr val="window" lastClr="FFFFFF">
                <a:lumMod val="75000"/>
              </a:sysClr>
            </a:solidFill>
          </a:ln>
          <a:effectLst/>
        </c:spPr>
      </c:pivotFmt>
      <c:pivotFmt>
        <c:idx val="84"/>
        <c:spPr>
          <a:solidFill>
            <a:srgbClr val="70AD47">
              <a:lumMod val="40000"/>
              <a:lumOff val="60000"/>
            </a:srgbClr>
          </a:solidFill>
          <a:ln w="3175">
            <a:solidFill>
              <a:sysClr val="window" lastClr="FFFFFF">
                <a:lumMod val="75000"/>
              </a:sysClr>
            </a:solidFill>
          </a:ln>
          <a:effectLst/>
        </c:spPr>
      </c:pivotFmt>
      <c:pivotFmt>
        <c:idx val="85"/>
        <c:spPr>
          <a:solidFill>
            <a:srgbClr val="FFC000"/>
          </a:solidFill>
          <a:ln w="3175">
            <a:solidFill>
              <a:sysClr val="window" lastClr="FFFFFF">
                <a:lumMod val="75000"/>
              </a:sysClr>
            </a:solidFill>
          </a:ln>
          <a:effectLst/>
        </c:spPr>
      </c:pivotFmt>
      <c:pivotFmt>
        <c:idx val="86"/>
        <c:spPr>
          <a:solidFill>
            <a:srgbClr val="5B9BD5"/>
          </a:solidFill>
          <a:ln w="3175">
            <a:solidFill>
              <a:sysClr val="window" lastClr="FFFFFF">
                <a:lumMod val="75000"/>
              </a:sysClr>
            </a:solidFill>
          </a:ln>
          <a:effectLst/>
        </c:spPr>
      </c:pivotFmt>
      <c:pivotFmt>
        <c:idx val="87"/>
        <c:spPr>
          <a:solidFill>
            <a:srgbClr val="FFC000">
              <a:lumMod val="40000"/>
              <a:lumOff val="60000"/>
            </a:srgbClr>
          </a:solidFill>
          <a:ln w="3175">
            <a:solidFill>
              <a:sysClr val="window" lastClr="FFFFFF">
                <a:lumMod val="75000"/>
              </a:sysClr>
            </a:solidFill>
          </a:ln>
          <a:effectLst/>
        </c:spPr>
      </c:pivotFmt>
      <c:pivotFmt>
        <c:idx val="88"/>
        <c:spPr>
          <a:solidFill>
            <a:srgbClr val="70AD47">
              <a:lumMod val="75000"/>
            </a:srgbClr>
          </a:solidFill>
          <a:ln w="3175">
            <a:solidFill>
              <a:sysClr val="window" lastClr="FFFFFF">
                <a:lumMod val="75000"/>
              </a:sysClr>
            </a:solidFill>
          </a:ln>
          <a:effectLst/>
        </c:spPr>
      </c:pivotFmt>
      <c:pivotFmt>
        <c:idx val="89"/>
        <c:spPr>
          <a:solidFill>
            <a:sysClr val="window" lastClr="FFFFFF">
              <a:lumMod val="85000"/>
            </a:sysClr>
          </a:solidFill>
          <a:ln w="3175">
            <a:solidFill>
              <a:sysClr val="window" lastClr="FFFFFF">
                <a:lumMod val="75000"/>
              </a:sysClr>
            </a:solidFill>
          </a:ln>
          <a:effectLst/>
        </c:spPr>
      </c:pivotFmt>
      <c:pivotFmt>
        <c:idx val="90"/>
        <c:spPr>
          <a:solidFill>
            <a:srgbClr val="CC99FF"/>
          </a:solidFill>
          <a:ln w="3175">
            <a:solidFill>
              <a:sysClr val="window" lastClr="FFFFFF">
                <a:lumMod val="75000"/>
              </a:sysClr>
            </a:solidFill>
          </a:ln>
          <a:effectLst/>
        </c:spPr>
      </c:pivotFmt>
      <c:pivotFmt>
        <c:idx val="91"/>
        <c:spPr>
          <a:solidFill>
            <a:sysClr val="window" lastClr="FFFFFF"/>
          </a:solidFill>
          <a:ln w="3175">
            <a:solidFill>
              <a:sysClr val="window" lastClr="FFFFFF">
                <a:lumMod val="75000"/>
              </a:sysClr>
            </a:solidFill>
          </a:ln>
          <a:effectLst/>
        </c:spPr>
      </c:pivotFmt>
      <c:pivotFmt>
        <c:idx val="92"/>
        <c:spPr>
          <a:solidFill>
            <a:sysClr val="window" lastClr="FFFFFF"/>
          </a:solidFill>
          <a:ln w="3175">
            <a:solidFill>
              <a:sysClr val="window" lastClr="FFFFFF">
                <a:lumMod val="75000"/>
              </a:sysClr>
            </a:solidFill>
          </a:ln>
          <a:effectLst/>
        </c:spPr>
      </c:pivotFmt>
    </c:pivotFmts>
    <c:plotArea>
      <c:layout/>
      <c:barChart>
        <c:barDir val="col"/>
        <c:grouping val="clustered"/>
        <c:varyColors val="0"/>
        <c:ser>
          <c:idx val="0"/>
          <c:order val="0"/>
          <c:tx>
            <c:strRef>
              <c:f>DEP_50!$AI$4</c:f>
              <c:strCache>
                <c:ptCount val="1"/>
                <c:pt idx="0">
                  <c:v>Total</c:v>
                </c:pt>
              </c:strCache>
            </c:strRef>
          </c:tx>
          <c:spPr>
            <a:solidFill>
              <a:schemeClr val="accent1"/>
            </a:solidFill>
            <a:ln w="3175">
              <a:solidFill>
                <a:sysClr val="window" lastClr="FFFFFF">
                  <a:lumMod val="75000"/>
                </a:sysClr>
              </a:solidFill>
            </a:ln>
            <a:effectLst/>
          </c:spPr>
          <c:invertIfNegative val="0"/>
          <c:dPt>
            <c:idx val="0"/>
            <c:invertIfNegative val="0"/>
            <c:bubble3D val="0"/>
            <c:spPr>
              <a:solidFill>
                <a:srgbClr val="FFC000"/>
              </a:solidFill>
              <a:ln w="3175">
                <a:solidFill>
                  <a:sysClr val="window" lastClr="FFFFFF">
                    <a:lumMod val="75000"/>
                  </a:sysClr>
                </a:solidFill>
              </a:ln>
              <a:effectLst/>
            </c:spPr>
            <c:extLst>
              <c:ext xmlns:c16="http://schemas.microsoft.com/office/drawing/2014/chart" uri="{C3380CC4-5D6E-409C-BE32-E72D297353CC}">
                <c16:uniqueId val="{00000001-7DCE-4F65-9D02-1462803D3137}"/>
              </c:ext>
            </c:extLst>
          </c:dPt>
          <c:dPt>
            <c:idx val="1"/>
            <c:invertIfNegative val="0"/>
            <c:bubble3D val="0"/>
            <c:spPr>
              <a:solidFill>
                <a:srgbClr val="FFFFCC"/>
              </a:solidFill>
              <a:ln w="3175">
                <a:solidFill>
                  <a:sysClr val="window" lastClr="FFFFFF">
                    <a:lumMod val="75000"/>
                  </a:sysClr>
                </a:solidFill>
              </a:ln>
              <a:effectLst/>
            </c:spPr>
            <c:extLst>
              <c:ext xmlns:c16="http://schemas.microsoft.com/office/drawing/2014/chart" uri="{C3380CC4-5D6E-409C-BE32-E72D297353CC}">
                <c16:uniqueId val="{00000003-7DCE-4F65-9D02-1462803D3137}"/>
              </c:ext>
            </c:extLst>
          </c:dPt>
          <c:dPt>
            <c:idx val="2"/>
            <c:invertIfNegative val="0"/>
            <c:bubble3D val="0"/>
            <c:spPr>
              <a:solidFill>
                <a:srgbClr val="FFCC99"/>
              </a:solidFill>
              <a:ln w="3175">
                <a:solidFill>
                  <a:sysClr val="window" lastClr="FFFFFF">
                    <a:lumMod val="75000"/>
                  </a:sysClr>
                </a:solidFill>
              </a:ln>
              <a:effectLst/>
            </c:spPr>
            <c:extLst>
              <c:ext xmlns:c16="http://schemas.microsoft.com/office/drawing/2014/chart" uri="{C3380CC4-5D6E-409C-BE32-E72D297353CC}">
                <c16:uniqueId val="{00000005-7DCE-4F65-9D02-1462803D3137}"/>
              </c:ext>
            </c:extLst>
          </c:dPt>
          <c:dPt>
            <c:idx val="3"/>
            <c:invertIfNegative val="0"/>
            <c:bubble3D val="0"/>
            <c:spPr>
              <a:solidFill>
                <a:srgbClr val="70AD47">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7-7DCE-4F65-9D02-1462803D3137}"/>
              </c:ext>
            </c:extLst>
          </c:dPt>
          <c:dPt>
            <c:idx val="4"/>
            <c:invertIfNegative val="0"/>
            <c:bubble3D val="0"/>
            <c:spPr>
              <a:solidFill>
                <a:srgbClr val="5B9BD5"/>
              </a:solidFill>
              <a:ln w="3175">
                <a:solidFill>
                  <a:sysClr val="window" lastClr="FFFFFF">
                    <a:lumMod val="75000"/>
                  </a:sysClr>
                </a:solidFill>
              </a:ln>
              <a:effectLst/>
            </c:spPr>
            <c:extLst>
              <c:ext xmlns:c16="http://schemas.microsoft.com/office/drawing/2014/chart" uri="{C3380CC4-5D6E-409C-BE32-E72D297353CC}">
                <c16:uniqueId val="{00000009-7DCE-4F65-9D02-1462803D3137}"/>
              </c:ext>
            </c:extLst>
          </c:dPt>
          <c:dPt>
            <c:idx val="5"/>
            <c:invertIfNegative val="0"/>
            <c:bubble3D val="0"/>
            <c:spPr>
              <a:solidFill>
                <a:srgbClr val="FFC000">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B-7DCE-4F65-9D02-1462803D3137}"/>
              </c:ext>
            </c:extLst>
          </c:dPt>
          <c:dPt>
            <c:idx val="6"/>
            <c:invertIfNegative val="0"/>
            <c:bubble3D val="0"/>
            <c:spPr>
              <a:solidFill>
                <a:srgbClr val="70AD47">
                  <a:lumMod val="75000"/>
                </a:srgbClr>
              </a:solidFill>
              <a:ln w="3175">
                <a:solidFill>
                  <a:sysClr val="window" lastClr="FFFFFF">
                    <a:lumMod val="75000"/>
                  </a:sysClr>
                </a:solidFill>
              </a:ln>
              <a:effectLst/>
            </c:spPr>
            <c:extLst>
              <c:ext xmlns:c16="http://schemas.microsoft.com/office/drawing/2014/chart" uri="{C3380CC4-5D6E-409C-BE32-E72D297353CC}">
                <c16:uniqueId val="{0000000D-7DCE-4F65-9D02-1462803D3137}"/>
              </c:ext>
            </c:extLst>
          </c:dPt>
          <c:dPt>
            <c:idx val="7"/>
            <c:invertIfNegative val="0"/>
            <c:bubble3D val="0"/>
            <c:spPr>
              <a:solidFill>
                <a:sysClr val="window" lastClr="FFFFFF">
                  <a:lumMod val="85000"/>
                </a:sysClr>
              </a:solidFill>
              <a:ln w="3175">
                <a:solidFill>
                  <a:sysClr val="window" lastClr="FFFFFF">
                    <a:lumMod val="75000"/>
                  </a:sysClr>
                </a:solidFill>
              </a:ln>
              <a:effectLst/>
            </c:spPr>
            <c:extLst>
              <c:ext xmlns:c16="http://schemas.microsoft.com/office/drawing/2014/chart" uri="{C3380CC4-5D6E-409C-BE32-E72D297353CC}">
                <c16:uniqueId val="{0000000F-7DCE-4F65-9D02-1462803D3137}"/>
              </c:ext>
            </c:extLst>
          </c:dPt>
          <c:dPt>
            <c:idx val="8"/>
            <c:invertIfNegative val="0"/>
            <c:bubble3D val="0"/>
            <c:spPr>
              <a:solidFill>
                <a:srgbClr val="CC99FF"/>
              </a:solidFill>
              <a:ln w="3175">
                <a:solidFill>
                  <a:sysClr val="window" lastClr="FFFFFF">
                    <a:lumMod val="75000"/>
                  </a:sysClr>
                </a:solidFill>
              </a:ln>
              <a:effectLst/>
            </c:spPr>
            <c:extLst>
              <c:ext xmlns:c16="http://schemas.microsoft.com/office/drawing/2014/chart" uri="{C3380CC4-5D6E-409C-BE32-E72D297353CC}">
                <c16:uniqueId val="{00000011-7DCE-4F65-9D02-1462803D3137}"/>
              </c:ext>
            </c:extLst>
          </c:dPt>
          <c:dPt>
            <c:idx val="9"/>
            <c:invertIfNegative val="0"/>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13-7DCE-4F65-9D02-1462803D3137}"/>
              </c:ext>
            </c:extLst>
          </c:dPt>
          <c:dPt>
            <c:idx val="10"/>
            <c:invertIfNegative val="0"/>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29-91E9-4B4F-AA38-77EA941EDF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DEP_50!$AH$5:$AH$16</c:f>
              <c:strCache>
                <c:ptCount val="11"/>
                <c:pt idx="0">
                  <c:v>Espèce des pelouses rases</c:v>
                </c:pt>
                <c:pt idx="1">
                  <c:v>espèce des prairies sèches</c:v>
                </c:pt>
                <c:pt idx="2">
                  <c:v>Espèce des ourlets, fourrés et lisières thermophiles</c:v>
                </c:pt>
                <c:pt idx="3">
                  <c:v>espèce des prairies mésophiles</c:v>
                </c:pt>
                <c:pt idx="4">
                  <c:v>espèce des zones humides</c:v>
                </c:pt>
                <c:pt idx="5">
                  <c:v>espèce des landes </c:v>
                </c:pt>
                <c:pt idx="6">
                  <c:v>Espèce des lisières et boisements mésophiles</c:v>
                </c:pt>
                <c:pt idx="7">
                  <c:v>espèce ubiquiste</c:v>
                </c:pt>
                <c:pt idx="8">
                  <c:v>espèce migratrice</c:v>
                </c:pt>
                <c:pt idx="9">
                  <c:v>Non renseignée</c:v>
                </c:pt>
                <c:pt idx="10">
                  <c:v>Abs</c:v>
                </c:pt>
              </c:strCache>
            </c:strRef>
          </c:cat>
          <c:val>
            <c:numRef>
              <c:f>DEP_50!$AI$5:$AI$16</c:f>
              <c:numCache>
                <c:formatCode>General</c:formatCode>
                <c:ptCount val="11"/>
                <c:pt idx="0">
                  <c:v>13</c:v>
                </c:pt>
                <c:pt idx="1">
                  <c:v>11</c:v>
                </c:pt>
                <c:pt idx="2">
                  <c:v>6</c:v>
                </c:pt>
                <c:pt idx="3">
                  <c:v>16</c:v>
                </c:pt>
                <c:pt idx="4">
                  <c:v>8</c:v>
                </c:pt>
                <c:pt idx="5">
                  <c:v>2</c:v>
                </c:pt>
                <c:pt idx="6">
                  <c:v>21</c:v>
                </c:pt>
                <c:pt idx="7">
                  <c:v>12</c:v>
                </c:pt>
                <c:pt idx="8">
                  <c:v>8</c:v>
                </c:pt>
                <c:pt idx="9">
                  <c:v>1</c:v>
                </c:pt>
                <c:pt idx="10">
                  <c:v>1</c:v>
                </c:pt>
              </c:numCache>
            </c:numRef>
          </c:val>
          <c:extLst>
            <c:ext xmlns:c16="http://schemas.microsoft.com/office/drawing/2014/chart" uri="{C3380CC4-5D6E-409C-BE32-E72D297353CC}">
              <c16:uniqueId val="{00000014-7DCE-4F65-9D02-1462803D3137}"/>
            </c:ext>
          </c:extLst>
        </c:ser>
        <c:dLbls>
          <c:showLegendKey val="0"/>
          <c:showVal val="0"/>
          <c:showCatName val="0"/>
          <c:showSerName val="0"/>
          <c:showPercent val="0"/>
          <c:showBubbleSize val="0"/>
        </c:dLbls>
        <c:gapWidth val="100"/>
        <c:axId val="866155999"/>
        <c:axId val="427829007"/>
      </c:barChart>
      <c:catAx>
        <c:axId val="866155999"/>
        <c:scaling>
          <c:orientation val="minMax"/>
        </c:scaling>
        <c:delete val="1"/>
        <c:axPos val="b"/>
        <c:numFmt formatCode="General" sourceLinked="1"/>
        <c:majorTickMark val="out"/>
        <c:minorTickMark val="none"/>
        <c:tickLblPos val="nextTo"/>
        <c:crossAx val="427829007"/>
        <c:crosses val="autoZero"/>
        <c:auto val="1"/>
        <c:lblAlgn val="ctr"/>
        <c:lblOffset val="100"/>
        <c:noMultiLvlLbl val="0"/>
      </c:catAx>
      <c:valAx>
        <c:axId val="427829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66155999"/>
        <c:crosses val="autoZero"/>
        <c:crossBetween val="between"/>
      </c:valAx>
      <c:spPr>
        <a:noFill/>
        <a:ln>
          <a:noFill/>
        </a:ln>
        <a:effectLst/>
      </c:spPr>
    </c:plotArea>
    <c:legend>
      <c:legendPos val="r"/>
      <c:layout>
        <c:manualLayout>
          <c:xMode val="edge"/>
          <c:yMode val="edge"/>
          <c:x val="0.65814643675570084"/>
          <c:y val="0.14047887792956487"/>
          <c:w val="0.32276945039257671"/>
          <c:h val="0.8394111798410531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[Référentiel_faune_normand_maj_2024.xlsx]DEP_50!TDC_50_steno</c:name>
    <c:fmtId val="31"/>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a:t>Répartition par communautés écologiques</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3175">
            <a:solidFill>
              <a:sysClr val="window" lastClr="FFFFFF">
                <a:lumMod val="75000"/>
              </a:sysClr>
            </a:solidFill>
          </a:ln>
          <a:effectLst/>
        </c:spPr>
      </c:pivotFmt>
      <c:pivotFmt>
        <c:idx val="2"/>
        <c:spPr>
          <a:solidFill>
            <a:schemeClr val="accent6">
              <a:lumMod val="60000"/>
              <a:lumOff val="40000"/>
            </a:schemeClr>
          </a:solidFill>
          <a:ln w="3175">
            <a:solidFill>
              <a:sysClr val="window" lastClr="FFFFFF">
                <a:lumMod val="75000"/>
              </a:sysClr>
            </a:solidFill>
          </a:ln>
          <a:effectLst/>
        </c:spPr>
      </c:pivotFmt>
      <c:pivotFmt>
        <c:idx val="3"/>
        <c:spPr>
          <a:solidFill>
            <a:schemeClr val="accent4">
              <a:lumMod val="20000"/>
              <a:lumOff val="80000"/>
            </a:schemeClr>
          </a:solidFill>
          <a:ln w="3175">
            <a:solidFill>
              <a:sysClr val="window" lastClr="FFFFFF">
                <a:lumMod val="75000"/>
              </a:sysClr>
            </a:solidFill>
          </a:ln>
          <a:effectLst/>
        </c:spPr>
      </c:pivotFmt>
      <c:pivotFmt>
        <c:idx val="4"/>
        <c:spPr>
          <a:solidFill>
            <a:schemeClr val="accent4">
              <a:lumMod val="60000"/>
              <a:lumOff val="40000"/>
            </a:schemeClr>
          </a:solidFill>
          <a:ln w="3175">
            <a:solidFill>
              <a:sysClr val="window" lastClr="FFFFFF">
                <a:lumMod val="75000"/>
              </a:sysClr>
            </a:solidFill>
          </a:ln>
          <a:effectLst/>
        </c:spPr>
      </c:pivotFmt>
      <c:pivotFmt>
        <c:idx val="5"/>
        <c:spPr>
          <a:solidFill>
            <a:schemeClr val="accent5">
              <a:lumMod val="60000"/>
              <a:lumOff val="40000"/>
            </a:schemeClr>
          </a:solidFill>
          <a:ln w="3175">
            <a:solidFill>
              <a:sysClr val="window" lastClr="FFFFFF">
                <a:lumMod val="75000"/>
              </a:sysClr>
            </a:solidFill>
          </a:ln>
          <a:effectLst/>
        </c:spPr>
      </c:pivotFmt>
      <c:pivotFmt>
        <c:idx val="6"/>
        <c:spPr>
          <a:solidFill>
            <a:schemeClr val="accent6">
              <a:lumMod val="75000"/>
            </a:schemeClr>
          </a:solidFill>
          <a:ln w="3175">
            <a:solidFill>
              <a:sysClr val="window" lastClr="FFFFFF">
                <a:lumMod val="75000"/>
              </a:sysClr>
            </a:solidFill>
          </a:ln>
          <a:effectLst/>
        </c:spPr>
      </c:pivotFmt>
      <c:pivotFmt>
        <c:idx val="7"/>
        <c:spPr>
          <a:solidFill>
            <a:schemeClr val="bg1"/>
          </a:solidFill>
          <a:ln w="3175">
            <a:solidFill>
              <a:sysClr val="window" lastClr="FFFFFF">
                <a:lumMod val="75000"/>
              </a:sysClr>
            </a:solidFill>
          </a:ln>
          <a:effectLst/>
        </c:spPr>
      </c:pivotFmt>
      <c:pivotFmt>
        <c:idx val="8"/>
        <c:spPr>
          <a:solidFill>
            <a:srgbClr val="CBBFF7"/>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3175">
            <a:solidFill>
              <a:sysClr val="window" lastClr="FFFFFF">
                <a:lumMod val="75000"/>
              </a:sysClr>
            </a:solidFill>
          </a:ln>
          <a:effectLst/>
        </c:spPr>
      </c:pivotFmt>
      <c:pivotFmt>
        <c:idx val="11"/>
        <c:spPr>
          <a:solidFill>
            <a:schemeClr val="bg1">
              <a:lumMod val="75000"/>
            </a:schemeClr>
          </a:solidFill>
          <a:ln w="3175">
            <a:solidFill>
              <a:sysClr val="window" lastClr="FFFFFF">
                <a:lumMod val="75000"/>
              </a:sysClr>
            </a:solidFill>
          </a:ln>
          <a:effectLst/>
        </c:spPr>
      </c:pivotFmt>
      <c:pivotFmt>
        <c:idx val="12"/>
        <c:spPr>
          <a:solidFill>
            <a:schemeClr val="accent4">
              <a:lumMod val="60000"/>
              <a:lumOff val="40000"/>
            </a:schemeClr>
          </a:solidFill>
          <a:ln w="3175">
            <a:solidFill>
              <a:sysClr val="window" lastClr="FFFFFF">
                <a:lumMod val="75000"/>
              </a:sysClr>
            </a:solidFill>
          </a:ln>
          <a:effectLst/>
        </c:spPr>
      </c:pivotFmt>
      <c:pivotFmt>
        <c:idx val="13"/>
        <c:spPr>
          <a:solidFill>
            <a:schemeClr val="accent5">
              <a:lumMod val="60000"/>
              <a:lumOff val="40000"/>
            </a:schemeClr>
          </a:solidFill>
          <a:ln w="3175">
            <a:solidFill>
              <a:sysClr val="window" lastClr="FFFFFF">
                <a:lumMod val="75000"/>
              </a:sysClr>
            </a:solidFill>
          </a:ln>
          <a:effectLst/>
        </c:spPr>
      </c:pivotFmt>
      <c:pivotFmt>
        <c:idx val="14"/>
        <c:spPr>
          <a:solidFill>
            <a:schemeClr val="accent6">
              <a:lumMod val="75000"/>
            </a:schemeClr>
          </a:solidFill>
          <a:ln w="3175">
            <a:solidFill>
              <a:sysClr val="window" lastClr="FFFFFF">
                <a:lumMod val="75000"/>
              </a:sysClr>
            </a:solidFill>
          </a:ln>
          <a:effectLst/>
        </c:spPr>
      </c:pivotFmt>
      <c:pivotFmt>
        <c:idx val="15"/>
        <c:spPr>
          <a:solidFill>
            <a:srgbClr val="CBBFF7"/>
          </a:solidFill>
          <a:ln w="3175">
            <a:solidFill>
              <a:sysClr val="window" lastClr="FFFFFF">
                <a:lumMod val="75000"/>
              </a:sysClr>
            </a:solidFill>
          </a:ln>
          <a:effectLst/>
        </c:spPr>
      </c:pivotFmt>
      <c:pivotFmt>
        <c:idx val="16"/>
        <c:spPr>
          <a:solidFill>
            <a:schemeClr val="bg1"/>
          </a:solidFill>
          <a:ln w="3175">
            <a:solidFill>
              <a:sysClr val="window" lastClr="FFFFFF">
                <a:lumMod val="75000"/>
              </a:sysClr>
            </a:solidFill>
          </a:ln>
          <a:effectLst/>
        </c:spPr>
      </c:pivotFmt>
      <c:pivotFmt>
        <c:idx val="17"/>
        <c:spPr>
          <a:solidFill>
            <a:schemeClr val="accent4">
              <a:lumMod val="20000"/>
              <a:lumOff val="80000"/>
            </a:schemeClr>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3175">
            <a:solidFill>
              <a:sysClr val="window" lastClr="FFFFFF">
                <a:lumMod val="75000"/>
              </a:sysClr>
            </a:solidFill>
          </a:ln>
          <a:effectLst/>
        </c:spPr>
      </c:pivotFmt>
      <c:pivotFmt>
        <c:idx val="20"/>
        <c:spPr>
          <a:solidFill>
            <a:schemeClr val="bg1">
              <a:lumMod val="75000"/>
            </a:schemeClr>
          </a:solidFill>
          <a:ln w="3175">
            <a:solidFill>
              <a:sysClr val="window" lastClr="FFFFFF">
                <a:lumMod val="75000"/>
              </a:sysClr>
            </a:solidFill>
          </a:ln>
          <a:effectLst/>
        </c:spPr>
      </c:pivotFmt>
      <c:pivotFmt>
        <c:idx val="21"/>
        <c:spPr>
          <a:solidFill>
            <a:schemeClr val="accent4">
              <a:lumMod val="60000"/>
              <a:lumOff val="40000"/>
            </a:schemeClr>
          </a:solidFill>
          <a:ln w="3175">
            <a:solidFill>
              <a:sysClr val="window" lastClr="FFFFFF">
                <a:lumMod val="75000"/>
              </a:sysClr>
            </a:solidFill>
          </a:ln>
          <a:effectLst/>
        </c:spPr>
      </c:pivotFmt>
      <c:pivotFmt>
        <c:idx val="22"/>
        <c:spPr>
          <a:solidFill>
            <a:schemeClr val="accent5">
              <a:lumMod val="60000"/>
              <a:lumOff val="40000"/>
            </a:schemeClr>
          </a:solidFill>
          <a:ln w="3175">
            <a:solidFill>
              <a:sysClr val="window" lastClr="FFFFFF">
                <a:lumMod val="75000"/>
              </a:sysClr>
            </a:solidFill>
          </a:ln>
          <a:effectLst/>
        </c:spPr>
      </c:pivotFmt>
      <c:pivotFmt>
        <c:idx val="23"/>
        <c:spPr>
          <a:solidFill>
            <a:schemeClr val="accent4">
              <a:lumMod val="20000"/>
              <a:lumOff val="80000"/>
            </a:schemeClr>
          </a:solidFill>
          <a:ln w="3175">
            <a:solidFill>
              <a:sysClr val="window" lastClr="FFFFFF">
                <a:lumMod val="75000"/>
              </a:sysClr>
            </a:solidFill>
          </a:ln>
          <a:effectLst/>
        </c:spPr>
      </c:pivotFmt>
      <c:pivotFmt>
        <c:idx val="24"/>
        <c:spPr>
          <a:solidFill>
            <a:schemeClr val="accent6">
              <a:lumMod val="75000"/>
            </a:schemeClr>
          </a:solidFill>
          <a:ln w="3175">
            <a:solidFill>
              <a:sysClr val="window" lastClr="FFFFFF">
                <a:lumMod val="75000"/>
              </a:sysClr>
            </a:solidFill>
          </a:ln>
          <a:effectLst/>
        </c:spPr>
      </c:pivotFmt>
      <c:pivotFmt>
        <c:idx val="25"/>
        <c:spPr>
          <a:solidFill>
            <a:srgbClr val="CBBFF7"/>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6">
              <a:lumMod val="60000"/>
              <a:lumOff val="40000"/>
            </a:schemeClr>
          </a:solidFill>
          <a:ln w="3175">
            <a:solidFill>
              <a:sysClr val="window" lastClr="FFFFFF">
                <a:lumMod val="75000"/>
              </a:sysClr>
            </a:solidFill>
          </a:ln>
          <a:effectLst/>
        </c:spPr>
      </c:pivotFmt>
      <c:pivotFmt>
        <c:idx val="29"/>
        <c:spPr>
          <a:solidFill>
            <a:schemeClr val="bg1">
              <a:lumMod val="75000"/>
            </a:schemeClr>
          </a:solidFill>
          <a:ln w="3175">
            <a:solidFill>
              <a:sysClr val="window" lastClr="FFFFFF">
                <a:lumMod val="75000"/>
              </a:sysClr>
            </a:solidFill>
          </a:ln>
          <a:effectLst/>
        </c:spPr>
      </c:pivotFmt>
      <c:pivotFmt>
        <c:idx val="30"/>
        <c:spPr>
          <a:solidFill>
            <a:schemeClr val="accent4">
              <a:lumMod val="20000"/>
              <a:lumOff val="80000"/>
            </a:schemeClr>
          </a:solidFill>
          <a:ln w="3175">
            <a:solidFill>
              <a:sysClr val="window" lastClr="FFFFFF">
                <a:lumMod val="75000"/>
              </a:sysClr>
            </a:solidFill>
          </a:ln>
          <a:effectLst/>
        </c:spPr>
      </c:pivotFmt>
      <c:pivotFmt>
        <c:idx val="31"/>
        <c:spPr>
          <a:solidFill>
            <a:schemeClr val="accent4">
              <a:lumMod val="60000"/>
              <a:lumOff val="40000"/>
            </a:schemeClr>
          </a:solidFill>
          <a:ln w="3175">
            <a:solidFill>
              <a:sysClr val="window" lastClr="FFFFFF">
                <a:lumMod val="75000"/>
              </a:sysClr>
            </a:solidFill>
          </a:ln>
          <a:effectLst/>
        </c:spPr>
      </c:pivotFmt>
      <c:pivotFmt>
        <c:idx val="32"/>
        <c:spPr>
          <a:solidFill>
            <a:schemeClr val="accent5">
              <a:lumMod val="60000"/>
              <a:lumOff val="40000"/>
            </a:schemeClr>
          </a:solidFill>
          <a:ln w="3175">
            <a:solidFill>
              <a:sysClr val="window" lastClr="FFFFFF">
                <a:lumMod val="75000"/>
              </a:sysClr>
            </a:solidFill>
          </a:ln>
          <a:effectLst/>
        </c:spPr>
      </c:pivotFmt>
      <c:pivotFmt>
        <c:idx val="33"/>
        <c:spPr>
          <a:solidFill>
            <a:schemeClr val="accent6">
              <a:lumMod val="75000"/>
            </a:schemeClr>
          </a:solidFill>
          <a:ln w="3175">
            <a:solidFill>
              <a:sysClr val="window" lastClr="FFFFFF">
                <a:lumMod val="75000"/>
              </a:sysClr>
            </a:solidFill>
          </a:ln>
          <a:effectLst/>
        </c:spPr>
      </c:pivotFmt>
      <c:pivotFmt>
        <c:idx val="34"/>
        <c:spPr>
          <a:solidFill>
            <a:srgbClr val="CBBFF7"/>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6"/>
          </a:solidFill>
          <a:ln w="3175">
            <a:solidFill>
              <a:sysClr val="window" lastClr="FFFFFF">
                <a:lumMod val="75000"/>
              </a:sysClr>
            </a:solidFill>
          </a:ln>
          <a:effectLst/>
        </c:spPr>
      </c:pivotFmt>
      <c:pivotFmt>
        <c:idx val="37"/>
        <c:spPr>
          <a:solidFill>
            <a:srgbClr val="CC99FF"/>
          </a:solidFill>
          <a:ln w="3175">
            <a:solidFill>
              <a:sysClr val="window" lastClr="FFFFFF">
                <a:lumMod val="75000"/>
              </a:sysClr>
            </a:solidFill>
          </a:ln>
          <a:effectLst/>
        </c:spPr>
      </c:pivotFmt>
      <c:pivotFmt>
        <c:idx val="38"/>
        <c:spPr>
          <a:solidFill>
            <a:schemeClr val="bg1"/>
          </a:solidFill>
          <a:ln w="3175">
            <a:solidFill>
              <a:sysClr val="window" lastClr="FFFFFF">
                <a:lumMod val="75000"/>
              </a:sysClr>
            </a:solidFill>
          </a:ln>
          <a:effectLst/>
        </c:spPr>
      </c:pivotFmt>
      <c:pivotFmt>
        <c:idx val="39"/>
        <c:spPr>
          <a:solidFill>
            <a:schemeClr val="accent4">
              <a:lumMod val="20000"/>
              <a:lumOff val="80000"/>
            </a:schemeClr>
          </a:solidFill>
          <a:ln w="3175">
            <a:solidFill>
              <a:sysClr val="window" lastClr="FFFFFF">
                <a:lumMod val="75000"/>
              </a:sysClr>
            </a:solidFill>
          </a:ln>
          <a:effectLst/>
        </c:spPr>
      </c:pivotFmt>
      <c:pivotFmt>
        <c:idx val="4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1"/>
        <c:spPr>
          <a:solidFill>
            <a:schemeClr val="accent6">
              <a:lumMod val="60000"/>
              <a:lumOff val="40000"/>
            </a:schemeClr>
          </a:solidFill>
          <a:ln w="3175">
            <a:solidFill>
              <a:sysClr val="window" lastClr="FFFFFF">
                <a:lumMod val="75000"/>
              </a:sysClr>
            </a:solidFill>
          </a:ln>
          <a:effectLst/>
        </c:spPr>
      </c:pivotFmt>
      <c:pivotFmt>
        <c:idx val="42"/>
        <c:spPr>
          <a:solidFill>
            <a:schemeClr val="bg1">
              <a:lumMod val="75000"/>
            </a:schemeClr>
          </a:solidFill>
          <a:ln w="3175">
            <a:solidFill>
              <a:sysClr val="window" lastClr="FFFFFF">
                <a:lumMod val="75000"/>
              </a:sysClr>
            </a:solidFill>
          </a:ln>
          <a:effectLst/>
        </c:spPr>
      </c:pivotFmt>
      <c:pivotFmt>
        <c:idx val="43"/>
        <c:spPr>
          <a:solidFill>
            <a:schemeClr val="accent4">
              <a:lumMod val="60000"/>
              <a:lumOff val="40000"/>
            </a:schemeClr>
          </a:solidFill>
          <a:ln w="3175">
            <a:solidFill>
              <a:sysClr val="window" lastClr="FFFFFF">
                <a:lumMod val="75000"/>
              </a:sysClr>
            </a:solidFill>
          </a:ln>
          <a:effectLst/>
        </c:spPr>
      </c:pivotFmt>
      <c:pivotFmt>
        <c:idx val="44"/>
        <c:spPr>
          <a:solidFill>
            <a:schemeClr val="accent5">
              <a:lumMod val="60000"/>
              <a:lumOff val="40000"/>
            </a:schemeClr>
          </a:solidFill>
          <a:ln w="3175">
            <a:solidFill>
              <a:sysClr val="window" lastClr="FFFFFF">
                <a:lumMod val="75000"/>
              </a:sysClr>
            </a:solidFill>
          </a:ln>
          <a:effectLst/>
        </c:spPr>
      </c:pivotFmt>
      <c:pivotFmt>
        <c:idx val="45"/>
        <c:spPr>
          <a:solidFill>
            <a:schemeClr val="accent6"/>
          </a:solidFill>
          <a:ln w="3175">
            <a:solidFill>
              <a:sysClr val="window" lastClr="FFFFFF">
                <a:lumMod val="75000"/>
              </a:sysClr>
            </a:solidFill>
          </a:ln>
          <a:effectLst/>
        </c:spPr>
      </c:pivotFmt>
      <c:pivotFmt>
        <c:idx val="46"/>
        <c:spPr>
          <a:solidFill>
            <a:srgbClr val="CC99FF"/>
          </a:solidFill>
          <a:ln w="3175">
            <a:solidFill>
              <a:sysClr val="window" lastClr="FFFFFF">
                <a:lumMod val="75000"/>
              </a:sysClr>
            </a:solidFill>
          </a:ln>
          <a:effectLst/>
        </c:spPr>
      </c:pivotFmt>
      <c:pivotFmt>
        <c:idx val="47"/>
        <c:spPr>
          <a:solidFill>
            <a:schemeClr val="bg1"/>
          </a:solidFill>
          <a:ln w="3175">
            <a:solidFill>
              <a:sysClr val="window" lastClr="FFFFFF">
                <a:lumMod val="75000"/>
              </a:sysClr>
            </a:solidFill>
          </a:ln>
          <a:effectLst/>
        </c:spPr>
      </c:pivotFmt>
      <c:pivotFmt>
        <c:idx val="48"/>
        <c:spPr>
          <a:solidFill>
            <a:schemeClr val="accent4">
              <a:lumMod val="20000"/>
              <a:lumOff val="80000"/>
            </a:schemeClr>
          </a:solidFill>
          <a:ln w="3175">
            <a:solidFill>
              <a:sysClr val="window" lastClr="FFFFFF">
                <a:lumMod val="75000"/>
              </a:sysClr>
            </a:solidFill>
          </a:ln>
          <a:effectLst/>
        </c:spPr>
      </c:pivotFmt>
      <c:pivotFmt>
        <c:idx val="49"/>
        <c:spPr>
          <a:solidFill>
            <a:srgbClr val="70AD47">
              <a:lumMod val="40000"/>
              <a:lumOff val="60000"/>
            </a:srgbClr>
          </a:solidFill>
          <a:ln w="3175">
            <a:solidFill>
              <a:sysClr val="window" lastClr="FFFFFF">
                <a:lumMod val="75000"/>
              </a:sysClr>
            </a:solidFill>
          </a:ln>
          <a:effectLst/>
        </c:spPr>
      </c:pivotFmt>
      <c:pivotFmt>
        <c:idx val="50"/>
        <c:spPr>
          <a:solidFill>
            <a:srgbClr val="FFCC99"/>
          </a:solidFill>
          <a:ln w="3175">
            <a:solidFill>
              <a:sysClr val="window" lastClr="FFFFFF">
                <a:lumMod val="75000"/>
              </a:sysClr>
            </a:solidFill>
          </a:ln>
          <a:effectLst/>
        </c:spPr>
      </c:pivotFmt>
      <c:pivotFmt>
        <c:idx val="51"/>
        <c:spPr>
          <a:solidFill>
            <a:srgbClr val="FFFFCC"/>
          </a:solidFill>
          <a:ln w="3175">
            <a:solidFill>
              <a:sysClr val="window" lastClr="FFFFFF">
                <a:lumMod val="75000"/>
              </a:sysClr>
            </a:solidFill>
          </a:ln>
          <a:effectLst/>
        </c:spPr>
      </c:pivotFmt>
      <c:pivotFmt>
        <c:idx val="52"/>
        <c:spPr>
          <a:solidFill>
            <a:srgbClr val="FFC000"/>
          </a:solidFill>
          <a:ln w="3175">
            <a:solidFill>
              <a:sysClr val="window" lastClr="FFFFFF">
                <a:lumMod val="75000"/>
              </a:sysClr>
            </a:solidFill>
          </a:ln>
          <a:effectLst/>
        </c:spPr>
      </c:pivotFmt>
      <c:pivotFmt>
        <c:idx val="53"/>
        <c:spPr>
          <a:solidFill>
            <a:srgbClr val="CC99FF"/>
          </a:solidFill>
          <a:ln w="3175">
            <a:solidFill>
              <a:sysClr val="window" lastClr="FFFFFF">
                <a:lumMod val="75000"/>
              </a:sysClr>
            </a:solidFill>
          </a:ln>
          <a:effectLst/>
        </c:spPr>
      </c:pivotFmt>
      <c:pivotFmt>
        <c:idx val="54"/>
        <c:spPr>
          <a:solidFill>
            <a:sysClr val="window" lastClr="FFFFFF">
              <a:lumMod val="85000"/>
            </a:sysClr>
          </a:solidFill>
          <a:ln w="3175">
            <a:solidFill>
              <a:sysClr val="window" lastClr="FFFFFF">
                <a:lumMod val="75000"/>
              </a:sysClr>
            </a:solidFill>
          </a:ln>
          <a:effectLst/>
        </c:spPr>
      </c:pivotFmt>
      <c:pivotFmt>
        <c:idx val="55"/>
        <c:spPr>
          <a:solidFill>
            <a:srgbClr val="70AD47">
              <a:lumMod val="75000"/>
            </a:srgbClr>
          </a:solidFill>
          <a:ln w="3175">
            <a:solidFill>
              <a:sysClr val="window" lastClr="FFFFFF">
                <a:lumMod val="75000"/>
              </a:sysClr>
            </a:solidFill>
          </a:ln>
          <a:effectLst/>
        </c:spPr>
      </c:pivotFmt>
      <c:pivotFmt>
        <c:idx val="56"/>
        <c:spPr>
          <a:solidFill>
            <a:srgbClr val="4FABB5"/>
          </a:solidFill>
          <a:ln w="3175">
            <a:solidFill>
              <a:sysClr val="window" lastClr="FFFFFF">
                <a:lumMod val="75000"/>
              </a:sysClr>
            </a:solidFill>
          </a:ln>
          <a:effectLst/>
        </c:spPr>
      </c:pivotFmt>
      <c:pivotFmt>
        <c:idx val="57"/>
        <c:spPr>
          <a:solidFill>
            <a:srgbClr val="FFC000">
              <a:lumMod val="40000"/>
              <a:lumOff val="60000"/>
            </a:srgbClr>
          </a:solidFill>
          <a:ln w="3175">
            <a:solidFill>
              <a:sysClr val="window" lastClr="FFFFFF">
                <a:lumMod val="75000"/>
              </a:sysClr>
            </a:solidFill>
          </a:ln>
          <a:effectLst/>
        </c:spPr>
      </c:pivotFmt>
      <c:pivotFmt>
        <c:idx val="58"/>
        <c:spPr>
          <a:solidFill>
            <a:srgbClr val="5B9BD5"/>
          </a:solidFill>
          <a:ln w="3175">
            <a:solidFill>
              <a:sysClr val="window" lastClr="FFFFFF">
                <a:lumMod val="75000"/>
              </a:sysClr>
            </a:solidFill>
          </a:ln>
          <a:effectLst/>
        </c:spPr>
      </c:pivotFmt>
      <c:pivotFmt>
        <c:idx val="5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0"/>
        <c:spPr>
          <a:solidFill>
            <a:srgbClr val="FFFFCC"/>
          </a:solidFill>
          <a:ln w="3175">
            <a:solidFill>
              <a:sysClr val="window" lastClr="FFFFFF">
                <a:lumMod val="75000"/>
              </a:sysClr>
            </a:solidFill>
          </a:ln>
          <a:effectLst/>
        </c:spPr>
      </c:pivotFmt>
      <c:pivotFmt>
        <c:idx val="61"/>
        <c:spPr>
          <a:solidFill>
            <a:srgbClr val="FFCC99"/>
          </a:solidFill>
          <a:ln w="3175">
            <a:solidFill>
              <a:sysClr val="window" lastClr="FFFFFF">
                <a:lumMod val="75000"/>
              </a:sysClr>
            </a:solidFill>
          </a:ln>
          <a:effectLst/>
        </c:spPr>
      </c:pivotFmt>
      <c:pivotFmt>
        <c:idx val="62"/>
        <c:spPr>
          <a:solidFill>
            <a:srgbClr val="70AD47">
              <a:lumMod val="40000"/>
              <a:lumOff val="60000"/>
            </a:srgbClr>
          </a:solidFill>
          <a:ln w="3175">
            <a:solidFill>
              <a:sysClr val="window" lastClr="FFFFFF">
                <a:lumMod val="75000"/>
              </a:sysClr>
            </a:solidFill>
          </a:ln>
          <a:effectLst/>
        </c:spPr>
      </c:pivotFmt>
      <c:pivotFmt>
        <c:idx val="63"/>
        <c:spPr>
          <a:solidFill>
            <a:srgbClr val="FFC000"/>
          </a:solidFill>
          <a:ln w="3175">
            <a:solidFill>
              <a:sysClr val="window" lastClr="FFFFFF">
                <a:lumMod val="75000"/>
              </a:sysClr>
            </a:solidFill>
          </a:ln>
          <a:effectLst/>
        </c:spPr>
      </c:pivotFmt>
      <c:pivotFmt>
        <c:idx val="64"/>
        <c:spPr>
          <a:solidFill>
            <a:srgbClr val="5B9BD5"/>
          </a:solidFill>
          <a:ln w="3175">
            <a:solidFill>
              <a:sysClr val="window" lastClr="FFFFFF">
                <a:lumMod val="75000"/>
              </a:sysClr>
            </a:solidFill>
          </a:ln>
          <a:effectLst/>
        </c:spPr>
      </c:pivotFmt>
      <c:pivotFmt>
        <c:idx val="65"/>
        <c:spPr>
          <a:solidFill>
            <a:srgbClr val="FFC000">
              <a:lumMod val="40000"/>
              <a:lumOff val="60000"/>
            </a:srgbClr>
          </a:solidFill>
          <a:ln w="3175">
            <a:solidFill>
              <a:sysClr val="window" lastClr="FFFFFF">
                <a:lumMod val="75000"/>
              </a:sysClr>
            </a:solidFill>
          </a:ln>
          <a:effectLst/>
        </c:spPr>
      </c:pivotFmt>
      <c:pivotFmt>
        <c:idx val="66"/>
        <c:spPr>
          <a:solidFill>
            <a:srgbClr val="70AD47">
              <a:lumMod val="75000"/>
            </a:srgbClr>
          </a:solidFill>
          <a:ln w="3175">
            <a:solidFill>
              <a:sysClr val="window" lastClr="FFFFFF">
                <a:lumMod val="75000"/>
              </a:sysClr>
            </a:solidFill>
          </a:ln>
          <a:effectLst/>
        </c:spPr>
      </c:pivotFmt>
      <c:pivotFmt>
        <c:idx val="67"/>
        <c:spPr>
          <a:solidFill>
            <a:sysClr val="window" lastClr="FFFFFF">
              <a:lumMod val="85000"/>
            </a:sysClr>
          </a:solidFill>
          <a:ln w="3175">
            <a:solidFill>
              <a:sysClr val="window" lastClr="FFFFFF">
                <a:lumMod val="75000"/>
              </a:sysClr>
            </a:solidFill>
          </a:ln>
          <a:effectLst/>
        </c:spPr>
      </c:pivotFmt>
      <c:pivotFmt>
        <c:idx val="68"/>
        <c:spPr>
          <a:solidFill>
            <a:srgbClr val="FFC000">
              <a:lumMod val="40000"/>
              <a:lumOff val="60000"/>
            </a:srgbClr>
          </a:solidFill>
          <a:ln w="3175">
            <a:solidFill>
              <a:sysClr val="window" lastClr="FFFFFF">
                <a:lumMod val="75000"/>
              </a:sysClr>
            </a:solidFill>
          </a:ln>
          <a:effectLst/>
        </c:spPr>
      </c:pivotFmt>
      <c:pivotFmt>
        <c:idx val="69"/>
        <c:spPr>
          <a:solidFill>
            <a:sysClr val="window" lastClr="FFFFFF"/>
          </a:solidFill>
          <a:ln w="3175">
            <a:solidFill>
              <a:sysClr val="window" lastClr="FFFFFF">
                <a:lumMod val="75000"/>
              </a:sysClr>
            </a:solidFill>
          </a:ln>
          <a:effectLst/>
        </c:spPr>
      </c:pivotFmt>
      <c:pivotFmt>
        <c:idx val="70"/>
        <c:spPr>
          <a:solidFill>
            <a:sysClr val="window" lastClr="FFFFFF"/>
          </a:solidFill>
          <a:ln w="3175">
            <a:solidFill>
              <a:sysClr val="window" lastClr="FFFFFF">
                <a:lumMod val="75000"/>
              </a:sysClr>
            </a:solidFill>
          </a:ln>
          <a:effectLst/>
        </c:spPr>
      </c:pivotFmt>
      <c:pivotFmt>
        <c:idx val="71"/>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72"/>
        <c:spPr>
          <a:solidFill>
            <a:srgbClr val="FFC000"/>
          </a:solidFill>
          <a:ln w="3175">
            <a:solidFill>
              <a:sysClr val="window" lastClr="FFFFFF">
                <a:lumMod val="75000"/>
              </a:sysClr>
            </a:solidFill>
          </a:ln>
          <a:effectLst/>
        </c:spPr>
      </c:pivotFmt>
      <c:pivotFmt>
        <c:idx val="73"/>
        <c:spPr>
          <a:solidFill>
            <a:srgbClr val="FFFFCC"/>
          </a:solidFill>
          <a:ln w="3175">
            <a:solidFill>
              <a:sysClr val="window" lastClr="FFFFFF">
                <a:lumMod val="75000"/>
              </a:sysClr>
            </a:solidFill>
          </a:ln>
          <a:effectLst/>
        </c:spPr>
      </c:pivotFmt>
      <c:pivotFmt>
        <c:idx val="74"/>
        <c:spPr>
          <a:solidFill>
            <a:srgbClr val="FFCC99"/>
          </a:solidFill>
          <a:ln w="3175">
            <a:solidFill>
              <a:sysClr val="window" lastClr="FFFFFF">
                <a:lumMod val="75000"/>
              </a:sysClr>
            </a:solidFill>
          </a:ln>
          <a:effectLst/>
        </c:spPr>
      </c:pivotFmt>
      <c:pivotFmt>
        <c:idx val="75"/>
        <c:spPr>
          <a:solidFill>
            <a:srgbClr val="70AD47">
              <a:lumMod val="40000"/>
              <a:lumOff val="60000"/>
            </a:srgbClr>
          </a:solidFill>
          <a:ln w="3175">
            <a:solidFill>
              <a:sysClr val="window" lastClr="FFFFFF">
                <a:lumMod val="75000"/>
              </a:sysClr>
            </a:solidFill>
          </a:ln>
          <a:effectLst/>
        </c:spPr>
      </c:pivotFmt>
      <c:pivotFmt>
        <c:idx val="76"/>
        <c:spPr>
          <a:solidFill>
            <a:srgbClr val="5B9BD5"/>
          </a:solidFill>
          <a:ln w="3175">
            <a:solidFill>
              <a:sysClr val="window" lastClr="FFFFFF">
                <a:lumMod val="75000"/>
              </a:sysClr>
            </a:solidFill>
          </a:ln>
          <a:effectLst/>
        </c:spPr>
      </c:pivotFmt>
      <c:pivotFmt>
        <c:idx val="77"/>
        <c:spPr>
          <a:solidFill>
            <a:srgbClr val="FFC000">
              <a:lumMod val="40000"/>
              <a:lumOff val="60000"/>
            </a:srgbClr>
          </a:solidFill>
          <a:ln w="3175">
            <a:solidFill>
              <a:sysClr val="window" lastClr="FFFFFF">
                <a:lumMod val="75000"/>
              </a:sysClr>
            </a:solidFill>
          </a:ln>
          <a:effectLst/>
        </c:spPr>
      </c:pivotFmt>
      <c:pivotFmt>
        <c:idx val="78"/>
        <c:spPr>
          <a:solidFill>
            <a:srgbClr val="70AD47">
              <a:lumMod val="75000"/>
            </a:srgbClr>
          </a:solidFill>
          <a:ln w="3175">
            <a:solidFill>
              <a:sysClr val="window" lastClr="FFFFFF">
                <a:lumMod val="75000"/>
              </a:sysClr>
            </a:solidFill>
          </a:ln>
          <a:effectLst/>
        </c:spPr>
      </c:pivotFmt>
      <c:pivotFmt>
        <c:idx val="79"/>
        <c:spPr>
          <a:solidFill>
            <a:sysClr val="window" lastClr="FFFFFF">
              <a:lumMod val="85000"/>
            </a:sysClr>
          </a:solidFill>
          <a:ln w="3175">
            <a:solidFill>
              <a:sysClr val="window" lastClr="FFFFFF">
                <a:lumMod val="75000"/>
              </a:sysClr>
            </a:solidFill>
          </a:ln>
          <a:effectLst/>
        </c:spPr>
      </c:pivotFmt>
      <c:pivotFmt>
        <c:idx val="80"/>
        <c:spPr>
          <a:solidFill>
            <a:srgbClr val="CC99FF"/>
          </a:solidFill>
          <a:ln w="3175">
            <a:solidFill>
              <a:sysClr val="window" lastClr="FFFFFF">
                <a:lumMod val="75000"/>
              </a:sysClr>
            </a:solidFill>
          </a:ln>
          <a:effectLst/>
        </c:spPr>
      </c:pivotFmt>
      <c:pivotFmt>
        <c:idx val="81"/>
        <c:spPr>
          <a:solidFill>
            <a:sysClr val="window" lastClr="FFFFFF"/>
          </a:solidFill>
          <a:ln w="3175">
            <a:solidFill>
              <a:sysClr val="window" lastClr="FFFFFF">
                <a:lumMod val="75000"/>
              </a:sysClr>
            </a:solidFill>
          </a:ln>
          <a:effectLst/>
        </c:spPr>
      </c:pivotFmt>
      <c:pivotFmt>
        <c:idx val="82"/>
        <c:spPr>
          <a:solidFill>
            <a:sysClr val="window" lastClr="FFFFFF"/>
          </a:solidFill>
          <a:ln w="3175">
            <a:solidFill>
              <a:sysClr val="window" lastClr="FFFFFF">
                <a:lumMod val="75000"/>
              </a:sysClr>
            </a:solidFill>
          </a:ln>
          <a:effectLst/>
        </c:spPr>
      </c:pivotFmt>
    </c:pivotFmts>
    <c:plotArea>
      <c:layout/>
      <c:pieChart>
        <c:varyColors val="1"/>
        <c:ser>
          <c:idx val="0"/>
          <c:order val="0"/>
          <c:tx>
            <c:strRef>
              <c:f>DEP_50!$AI$4</c:f>
              <c:strCache>
                <c:ptCount val="1"/>
                <c:pt idx="0">
                  <c:v>Total</c:v>
                </c:pt>
              </c:strCache>
            </c:strRef>
          </c:tx>
          <c:spPr>
            <a:ln w="3175">
              <a:solidFill>
                <a:sysClr val="window" lastClr="FFFFFF">
                  <a:lumMod val="75000"/>
                </a:sysClr>
              </a:solidFill>
            </a:ln>
          </c:spPr>
          <c:dPt>
            <c:idx val="0"/>
            <c:bubble3D val="0"/>
            <c:spPr>
              <a:solidFill>
                <a:srgbClr val="FFC000"/>
              </a:solidFill>
              <a:ln w="3175">
                <a:solidFill>
                  <a:sysClr val="window" lastClr="FFFFFF">
                    <a:lumMod val="75000"/>
                  </a:sysClr>
                </a:solidFill>
              </a:ln>
              <a:effectLst/>
            </c:spPr>
            <c:extLst>
              <c:ext xmlns:c16="http://schemas.microsoft.com/office/drawing/2014/chart" uri="{C3380CC4-5D6E-409C-BE32-E72D297353CC}">
                <c16:uniqueId val="{00000001-49E6-4474-9FCF-6BD341F38F51}"/>
              </c:ext>
            </c:extLst>
          </c:dPt>
          <c:dPt>
            <c:idx val="1"/>
            <c:bubble3D val="0"/>
            <c:spPr>
              <a:solidFill>
                <a:srgbClr val="FFFFCC"/>
              </a:solidFill>
              <a:ln w="3175">
                <a:solidFill>
                  <a:sysClr val="window" lastClr="FFFFFF">
                    <a:lumMod val="75000"/>
                  </a:sysClr>
                </a:solidFill>
              </a:ln>
              <a:effectLst/>
            </c:spPr>
            <c:extLst>
              <c:ext xmlns:c16="http://schemas.microsoft.com/office/drawing/2014/chart" uri="{C3380CC4-5D6E-409C-BE32-E72D297353CC}">
                <c16:uniqueId val="{00000003-49E6-4474-9FCF-6BD341F38F51}"/>
              </c:ext>
            </c:extLst>
          </c:dPt>
          <c:dPt>
            <c:idx val="2"/>
            <c:bubble3D val="0"/>
            <c:spPr>
              <a:solidFill>
                <a:srgbClr val="FFCC99"/>
              </a:solidFill>
              <a:ln w="3175">
                <a:solidFill>
                  <a:sysClr val="window" lastClr="FFFFFF">
                    <a:lumMod val="75000"/>
                  </a:sysClr>
                </a:solidFill>
              </a:ln>
              <a:effectLst/>
            </c:spPr>
            <c:extLst>
              <c:ext xmlns:c16="http://schemas.microsoft.com/office/drawing/2014/chart" uri="{C3380CC4-5D6E-409C-BE32-E72D297353CC}">
                <c16:uniqueId val="{00000005-49E6-4474-9FCF-6BD341F38F51}"/>
              </c:ext>
            </c:extLst>
          </c:dPt>
          <c:dPt>
            <c:idx val="3"/>
            <c:bubble3D val="0"/>
            <c:spPr>
              <a:solidFill>
                <a:srgbClr val="70AD47">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7-49E6-4474-9FCF-6BD341F38F51}"/>
              </c:ext>
            </c:extLst>
          </c:dPt>
          <c:dPt>
            <c:idx val="4"/>
            <c:bubble3D val="0"/>
            <c:spPr>
              <a:solidFill>
                <a:srgbClr val="5B9BD5"/>
              </a:solidFill>
              <a:ln w="3175">
                <a:solidFill>
                  <a:sysClr val="window" lastClr="FFFFFF">
                    <a:lumMod val="75000"/>
                  </a:sysClr>
                </a:solidFill>
              </a:ln>
              <a:effectLst/>
            </c:spPr>
            <c:extLst>
              <c:ext xmlns:c16="http://schemas.microsoft.com/office/drawing/2014/chart" uri="{C3380CC4-5D6E-409C-BE32-E72D297353CC}">
                <c16:uniqueId val="{00000009-49E6-4474-9FCF-6BD341F38F51}"/>
              </c:ext>
            </c:extLst>
          </c:dPt>
          <c:dPt>
            <c:idx val="5"/>
            <c:bubble3D val="0"/>
            <c:spPr>
              <a:solidFill>
                <a:srgbClr val="FFC000">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B-49E6-4474-9FCF-6BD341F38F51}"/>
              </c:ext>
            </c:extLst>
          </c:dPt>
          <c:dPt>
            <c:idx val="6"/>
            <c:bubble3D val="0"/>
            <c:spPr>
              <a:solidFill>
                <a:srgbClr val="70AD47">
                  <a:lumMod val="75000"/>
                </a:srgbClr>
              </a:solidFill>
              <a:ln w="3175">
                <a:solidFill>
                  <a:sysClr val="window" lastClr="FFFFFF">
                    <a:lumMod val="75000"/>
                  </a:sysClr>
                </a:solidFill>
              </a:ln>
              <a:effectLst/>
            </c:spPr>
            <c:extLst>
              <c:ext xmlns:c16="http://schemas.microsoft.com/office/drawing/2014/chart" uri="{C3380CC4-5D6E-409C-BE32-E72D297353CC}">
                <c16:uniqueId val="{0000000D-49E6-4474-9FCF-6BD341F38F51}"/>
              </c:ext>
            </c:extLst>
          </c:dPt>
          <c:dPt>
            <c:idx val="7"/>
            <c:bubble3D val="0"/>
            <c:spPr>
              <a:solidFill>
                <a:sysClr val="window" lastClr="FFFFFF">
                  <a:lumMod val="85000"/>
                </a:sysClr>
              </a:solidFill>
              <a:ln w="3175">
                <a:solidFill>
                  <a:sysClr val="window" lastClr="FFFFFF">
                    <a:lumMod val="75000"/>
                  </a:sysClr>
                </a:solidFill>
              </a:ln>
              <a:effectLst/>
            </c:spPr>
            <c:extLst>
              <c:ext xmlns:c16="http://schemas.microsoft.com/office/drawing/2014/chart" uri="{C3380CC4-5D6E-409C-BE32-E72D297353CC}">
                <c16:uniqueId val="{0000000F-49E6-4474-9FCF-6BD341F38F51}"/>
              </c:ext>
            </c:extLst>
          </c:dPt>
          <c:dPt>
            <c:idx val="8"/>
            <c:bubble3D val="0"/>
            <c:spPr>
              <a:solidFill>
                <a:srgbClr val="CC99FF"/>
              </a:solidFill>
              <a:ln w="3175">
                <a:solidFill>
                  <a:sysClr val="window" lastClr="FFFFFF">
                    <a:lumMod val="75000"/>
                  </a:sysClr>
                </a:solidFill>
              </a:ln>
              <a:effectLst/>
            </c:spPr>
            <c:extLst>
              <c:ext xmlns:c16="http://schemas.microsoft.com/office/drawing/2014/chart" uri="{C3380CC4-5D6E-409C-BE32-E72D297353CC}">
                <c16:uniqueId val="{00000010-4BD5-4F64-92A0-0D04335F6CBC}"/>
              </c:ext>
            </c:extLst>
          </c:dPt>
          <c:dPt>
            <c:idx val="9"/>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11-4BD5-4F64-92A0-0D04335F6CBC}"/>
              </c:ext>
            </c:extLst>
          </c:dPt>
          <c:dPt>
            <c:idx val="10"/>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2B-DEA1-407D-BCA7-AF2601F5B4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DEP_50!$AH$5:$AH$16</c:f>
              <c:strCache>
                <c:ptCount val="11"/>
                <c:pt idx="0">
                  <c:v>Espèce des pelouses rases</c:v>
                </c:pt>
                <c:pt idx="1">
                  <c:v>espèce des prairies sèches</c:v>
                </c:pt>
                <c:pt idx="2">
                  <c:v>Espèce des ourlets, fourrés et lisières thermophiles</c:v>
                </c:pt>
                <c:pt idx="3">
                  <c:v>espèce des prairies mésophiles</c:v>
                </c:pt>
                <c:pt idx="4">
                  <c:v>espèce des zones humides</c:v>
                </c:pt>
                <c:pt idx="5">
                  <c:v>espèce des landes </c:v>
                </c:pt>
                <c:pt idx="6">
                  <c:v>Espèce des lisières et boisements mésophiles</c:v>
                </c:pt>
                <c:pt idx="7">
                  <c:v>espèce ubiquiste</c:v>
                </c:pt>
                <c:pt idx="8">
                  <c:v>espèce migratrice</c:v>
                </c:pt>
                <c:pt idx="9">
                  <c:v>Non renseignée</c:v>
                </c:pt>
                <c:pt idx="10">
                  <c:v>Abs</c:v>
                </c:pt>
              </c:strCache>
            </c:strRef>
          </c:cat>
          <c:val>
            <c:numRef>
              <c:f>DEP_50!$AI$5:$AI$16</c:f>
              <c:numCache>
                <c:formatCode>General</c:formatCode>
                <c:ptCount val="11"/>
                <c:pt idx="0">
                  <c:v>13</c:v>
                </c:pt>
                <c:pt idx="1">
                  <c:v>11</c:v>
                </c:pt>
                <c:pt idx="2">
                  <c:v>6</c:v>
                </c:pt>
                <c:pt idx="3">
                  <c:v>16</c:v>
                </c:pt>
                <c:pt idx="4">
                  <c:v>8</c:v>
                </c:pt>
                <c:pt idx="5">
                  <c:v>2</c:v>
                </c:pt>
                <c:pt idx="6">
                  <c:v>21</c:v>
                </c:pt>
                <c:pt idx="7">
                  <c:v>12</c:v>
                </c:pt>
                <c:pt idx="8">
                  <c:v>8</c:v>
                </c:pt>
                <c:pt idx="9">
                  <c:v>1</c:v>
                </c:pt>
                <c:pt idx="10">
                  <c:v>1</c:v>
                </c:pt>
              </c:numCache>
            </c:numRef>
          </c:val>
          <c:extLst>
            <c:ext xmlns:c16="http://schemas.microsoft.com/office/drawing/2014/chart" uri="{C3380CC4-5D6E-409C-BE32-E72D297353CC}">
              <c16:uniqueId val="{00000010-49E6-4474-9FCF-6BD341F38F5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6768849318156209"/>
          <c:y val="0.14047887792956487"/>
          <c:w val="0.32276945039257671"/>
          <c:h val="0.812729232332007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[Référentiel_faune_normand_maj_2024.xlsx]DEP_50!Tableau croisé dynamique6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a:t>Répartition par communautés écologiques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6">
              <a:lumMod val="40000"/>
              <a:lumOff val="60000"/>
            </a:schemeClr>
          </a:solidFill>
          <a:ln>
            <a:noFill/>
          </a:ln>
          <a:effectLst/>
        </c:spPr>
      </c:pivotFmt>
      <c:pivotFmt>
        <c:idx val="2"/>
        <c:spPr>
          <a:solidFill>
            <a:schemeClr val="accent3">
              <a:lumMod val="60000"/>
              <a:lumOff val="40000"/>
            </a:schemeClr>
          </a:solidFill>
          <a:ln>
            <a:noFill/>
          </a:ln>
          <a:effectLst/>
        </c:spPr>
      </c:pivotFmt>
      <c:pivotFmt>
        <c:idx val="3"/>
        <c:spPr>
          <a:solidFill>
            <a:schemeClr val="accent4">
              <a:lumMod val="20000"/>
              <a:lumOff val="80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6">
              <a:lumMod val="75000"/>
            </a:schemeClr>
          </a:solidFill>
          <a:ln>
            <a:noFill/>
          </a:ln>
          <a:effectLst/>
        </c:spPr>
      </c:pivotFmt>
      <c:pivotFmt>
        <c:idx val="7"/>
        <c:spPr>
          <a:solidFill>
            <a:srgbClr val="CBBFF7"/>
          </a:solidFill>
          <a:ln>
            <a:noFill/>
          </a:ln>
          <a:effectLst/>
        </c:spPr>
      </c:pivotFmt>
      <c:pivotFmt>
        <c:idx val="8"/>
        <c:spPr>
          <a:solidFill>
            <a:schemeClr val="bg1"/>
          </a:solidFill>
          <a:ln w="3175">
            <a:solidFill>
              <a:schemeClr val="bg1">
                <a:lumMod val="65000"/>
              </a:schemeClr>
            </a:solidFill>
          </a:ln>
          <a:effectLst/>
        </c:spPr>
      </c:pivotFmt>
      <c:pivotFmt>
        <c:idx val="9"/>
        <c:spPr>
          <a:solidFill>
            <a:schemeClr val="accent1"/>
          </a:solidFill>
          <a:ln>
            <a:noFill/>
          </a:ln>
          <a:effectLst/>
        </c:spPr>
        <c:marker>
          <c:symbol val="none"/>
        </c:marker>
      </c:pivotFmt>
      <c:pivotFmt>
        <c:idx val="10"/>
        <c:spPr>
          <a:solidFill>
            <a:schemeClr val="accent6">
              <a:lumMod val="40000"/>
              <a:lumOff val="60000"/>
            </a:schemeClr>
          </a:solidFill>
          <a:ln>
            <a:noFill/>
          </a:ln>
          <a:effectLst/>
        </c:spPr>
      </c:pivotFmt>
      <c:pivotFmt>
        <c:idx val="11"/>
        <c:spPr>
          <a:solidFill>
            <a:schemeClr val="accent3">
              <a:lumMod val="60000"/>
              <a:lumOff val="40000"/>
            </a:schemeClr>
          </a:solidFill>
          <a:ln>
            <a:noFill/>
          </a:ln>
          <a:effectLst/>
        </c:spPr>
      </c:pivotFmt>
      <c:pivotFmt>
        <c:idx val="12"/>
        <c:spPr>
          <a:solidFill>
            <a:schemeClr val="accent4">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6">
              <a:lumMod val="75000"/>
            </a:schemeClr>
          </a:solidFill>
          <a:ln>
            <a:noFill/>
          </a:ln>
          <a:effectLst/>
        </c:spPr>
      </c:pivotFmt>
      <c:pivotFmt>
        <c:idx val="15"/>
        <c:spPr>
          <a:solidFill>
            <a:srgbClr val="CBBFF7"/>
          </a:solidFill>
          <a:ln>
            <a:noFill/>
          </a:ln>
          <a:effectLst/>
        </c:spPr>
      </c:pivotFmt>
      <c:pivotFmt>
        <c:idx val="16"/>
        <c:spPr>
          <a:solidFill>
            <a:schemeClr val="bg1"/>
          </a:solidFill>
          <a:ln w="3175">
            <a:solidFill>
              <a:schemeClr val="bg1">
                <a:lumMod val="65000"/>
              </a:schemeClr>
            </a:solidFill>
          </a:ln>
          <a:effectLst/>
        </c:spPr>
      </c:pivotFmt>
      <c:pivotFmt>
        <c:idx val="17"/>
        <c:spPr>
          <a:solidFill>
            <a:schemeClr val="accent4">
              <a:lumMod val="20000"/>
              <a:lumOff val="80000"/>
            </a:schemeClr>
          </a:solidFill>
          <a:ln>
            <a:noFill/>
          </a:ln>
          <a:effectLst/>
        </c:spPr>
      </c:pivotFmt>
      <c:pivotFmt>
        <c:idx val="18"/>
        <c:spPr>
          <a:solidFill>
            <a:schemeClr val="accent1"/>
          </a:solidFill>
          <a:ln>
            <a:noFill/>
          </a:ln>
          <a:effectLst/>
        </c:spPr>
        <c:marker>
          <c:symbol val="none"/>
        </c:marker>
      </c:pivotFmt>
      <c:pivotFmt>
        <c:idx val="19"/>
        <c:spPr>
          <a:solidFill>
            <a:schemeClr val="accent6">
              <a:lumMod val="40000"/>
              <a:lumOff val="60000"/>
            </a:schemeClr>
          </a:solidFill>
          <a:ln>
            <a:noFill/>
          </a:ln>
          <a:effectLst/>
        </c:spPr>
      </c:pivotFmt>
      <c:pivotFmt>
        <c:idx val="20"/>
        <c:spPr>
          <a:solidFill>
            <a:schemeClr val="accent3">
              <a:lumMod val="60000"/>
              <a:lumOff val="40000"/>
            </a:schemeClr>
          </a:solidFill>
          <a:ln>
            <a:noFill/>
          </a:ln>
          <a:effectLst/>
        </c:spPr>
      </c:pivotFmt>
      <c:pivotFmt>
        <c:idx val="21"/>
        <c:spPr>
          <a:solidFill>
            <a:schemeClr val="accent4">
              <a:lumMod val="60000"/>
              <a:lumOff val="40000"/>
            </a:schemeClr>
          </a:solidFill>
          <a:ln>
            <a:noFill/>
          </a:ln>
          <a:effectLst/>
        </c:spPr>
      </c:pivotFmt>
      <c:pivotFmt>
        <c:idx val="22"/>
        <c:spPr>
          <a:solidFill>
            <a:schemeClr val="accent5">
              <a:lumMod val="60000"/>
              <a:lumOff val="40000"/>
            </a:schemeClr>
          </a:solidFill>
          <a:ln>
            <a:noFill/>
          </a:ln>
          <a:effectLst/>
        </c:spPr>
      </c:pivotFmt>
      <c:pivotFmt>
        <c:idx val="23"/>
        <c:spPr>
          <a:solidFill>
            <a:schemeClr val="accent4">
              <a:lumMod val="20000"/>
              <a:lumOff val="80000"/>
            </a:schemeClr>
          </a:solidFill>
          <a:ln>
            <a:noFill/>
          </a:ln>
          <a:effectLst/>
        </c:spPr>
      </c:pivotFmt>
      <c:pivotFmt>
        <c:idx val="24"/>
        <c:spPr>
          <a:solidFill>
            <a:schemeClr val="accent6">
              <a:lumMod val="75000"/>
            </a:schemeClr>
          </a:solidFill>
          <a:ln>
            <a:noFill/>
          </a:ln>
          <a:effectLst/>
        </c:spPr>
      </c:pivotFmt>
      <c:pivotFmt>
        <c:idx val="25"/>
        <c:spPr>
          <a:solidFill>
            <a:srgbClr val="CBBFF7"/>
          </a:solidFill>
          <a:ln>
            <a:noFill/>
          </a:ln>
          <a:effectLst/>
        </c:spPr>
      </c:pivotFmt>
      <c:pivotFmt>
        <c:idx val="26"/>
        <c:spPr>
          <a:solidFill>
            <a:schemeClr val="bg1"/>
          </a:solidFill>
          <a:ln w="3175">
            <a:solidFill>
              <a:schemeClr val="bg1">
                <a:lumMod val="65000"/>
              </a:schemeClr>
            </a:solidFill>
          </a:ln>
          <a:effectLst/>
        </c:spPr>
      </c:pivotFmt>
      <c:pivotFmt>
        <c:idx val="27"/>
        <c:spPr>
          <a:solidFill>
            <a:schemeClr val="accent1"/>
          </a:solidFill>
          <a:ln>
            <a:noFill/>
          </a:ln>
          <a:effectLst/>
        </c:spPr>
        <c:marker>
          <c:symbol val="none"/>
        </c:marker>
      </c:pivotFmt>
      <c:pivotFmt>
        <c:idx val="28"/>
        <c:spPr>
          <a:solidFill>
            <a:schemeClr val="accent6">
              <a:lumMod val="40000"/>
              <a:lumOff val="60000"/>
            </a:schemeClr>
          </a:solidFill>
          <a:ln>
            <a:noFill/>
          </a:ln>
          <a:effectLst/>
        </c:spPr>
      </c:pivotFmt>
      <c:pivotFmt>
        <c:idx val="29"/>
        <c:spPr>
          <a:solidFill>
            <a:schemeClr val="accent3">
              <a:lumMod val="60000"/>
              <a:lumOff val="40000"/>
            </a:schemeClr>
          </a:solidFill>
          <a:ln>
            <a:noFill/>
          </a:ln>
          <a:effectLst/>
        </c:spPr>
      </c:pivotFmt>
      <c:pivotFmt>
        <c:idx val="30"/>
        <c:spPr>
          <a:solidFill>
            <a:schemeClr val="accent4">
              <a:lumMod val="20000"/>
              <a:lumOff val="80000"/>
            </a:schemeClr>
          </a:solidFill>
          <a:ln>
            <a:noFill/>
          </a:ln>
          <a:effectLst/>
        </c:spPr>
      </c:pivotFmt>
      <c:pivotFmt>
        <c:idx val="31"/>
        <c:spPr>
          <a:solidFill>
            <a:schemeClr val="accent4">
              <a:lumMod val="60000"/>
              <a:lumOff val="40000"/>
            </a:schemeClr>
          </a:solidFill>
          <a:ln>
            <a:noFill/>
          </a:ln>
          <a:effectLst/>
        </c:spPr>
      </c:pivotFmt>
      <c:pivotFmt>
        <c:idx val="32"/>
        <c:spPr>
          <a:solidFill>
            <a:schemeClr val="accent5">
              <a:lumMod val="60000"/>
              <a:lumOff val="40000"/>
            </a:schemeClr>
          </a:solidFill>
          <a:ln>
            <a:noFill/>
          </a:ln>
          <a:effectLst/>
        </c:spPr>
      </c:pivotFmt>
      <c:pivotFmt>
        <c:idx val="33"/>
        <c:spPr>
          <a:solidFill>
            <a:schemeClr val="accent6">
              <a:lumMod val="75000"/>
            </a:schemeClr>
          </a:solidFill>
          <a:ln>
            <a:noFill/>
          </a:ln>
          <a:effectLst/>
        </c:spPr>
      </c:pivotFmt>
      <c:pivotFmt>
        <c:idx val="34"/>
        <c:spPr>
          <a:solidFill>
            <a:srgbClr val="CBBFF7"/>
          </a:solidFill>
          <a:ln>
            <a:noFill/>
          </a:ln>
          <a:effectLst/>
        </c:spPr>
      </c:pivotFmt>
      <c:pivotFmt>
        <c:idx val="35"/>
        <c:spPr>
          <a:solidFill>
            <a:schemeClr val="bg1"/>
          </a:solidFill>
          <a:ln w="3175">
            <a:solidFill>
              <a:schemeClr val="bg1">
                <a:lumMod val="65000"/>
              </a:schemeClr>
            </a:solidFill>
          </a:ln>
          <a:effectLst/>
        </c:spPr>
      </c:pivotFmt>
      <c:pivotFmt>
        <c:idx val="36"/>
        <c:spPr>
          <a:solidFill>
            <a:schemeClr val="accent6"/>
          </a:solidFill>
          <a:ln>
            <a:noFill/>
          </a:ln>
          <a:effectLst/>
        </c:spPr>
      </c:pivotFmt>
      <c:pivotFmt>
        <c:idx val="37"/>
        <c:spPr>
          <a:solidFill>
            <a:srgbClr val="CC99FF"/>
          </a:solidFill>
          <a:ln>
            <a:noFill/>
          </a:ln>
          <a:effectLst/>
        </c:spPr>
      </c:pivotFmt>
      <c:pivotFmt>
        <c:idx val="38"/>
        <c:spPr>
          <a:solidFill>
            <a:schemeClr val="bg1"/>
          </a:solidFill>
          <a:ln>
            <a:solidFill>
              <a:schemeClr val="bg1">
                <a:lumMod val="65000"/>
              </a:schemeClr>
            </a:solidFill>
          </a:ln>
          <a:effectLst/>
        </c:spPr>
      </c:pivotFmt>
      <c:pivotFmt>
        <c:idx val="39"/>
        <c:spPr>
          <a:solidFill>
            <a:schemeClr val="accent4">
              <a:lumMod val="20000"/>
              <a:lumOff val="80000"/>
            </a:schemeClr>
          </a:solidFill>
          <a:ln>
            <a:noFill/>
          </a:ln>
          <a:effectLst/>
        </c:spPr>
      </c:pivotFmt>
      <c:pivotFmt>
        <c:idx val="40"/>
        <c:spPr>
          <a:solidFill>
            <a:schemeClr val="accent1"/>
          </a:solidFill>
          <a:ln>
            <a:noFill/>
          </a:ln>
          <a:effectLst/>
        </c:spPr>
        <c:marker>
          <c:symbol val="none"/>
        </c:marker>
      </c:pivotFmt>
      <c:pivotFmt>
        <c:idx val="41"/>
        <c:spPr>
          <a:solidFill>
            <a:schemeClr val="accent6">
              <a:lumMod val="40000"/>
              <a:lumOff val="60000"/>
            </a:schemeClr>
          </a:solidFill>
          <a:ln>
            <a:noFill/>
          </a:ln>
          <a:effectLst/>
        </c:spPr>
      </c:pivotFmt>
      <c:pivotFmt>
        <c:idx val="42"/>
        <c:spPr>
          <a:solidFill>
            <a:schemeClr val="accent3">
              <a:lumMod val="60000"/>
              <a:lumOff val="40000"/>
            </a:schemeClr>
          </a:solidFill>
          <a:ln>
            <a:noFill/>
          </a:ln>
          <a:effectLst/>
        </c:spPr>
      </c:pivotFmt>
      <c:pivotFmt>
        <c:idx val="43"/>
        <c:spPr>
          <a:solidFill>
            <a:schemeClr val="accent4">
              <a:lumMod val="60000"/>
              <a:lumOff val="40000"/>
            </a:schemeClr>
          </a:solidFill>
          <a:ln>
            <a:noFill/>
          </a:ln>
          <a:effectLst/>
        </c:spPr>
      </c:pivotFmt>
      <c:pivotFmt>
        <c:idx val="44"/>
        <c:spPr>
          <a:solidFill>
            <a:schemeClr val="accent5">
              <a:lumMod val="60000"/>
              <a:lumOff val="40000"/>
            </a:schemeClr>
          </a:solidFill>
          <a:ln>
            <a:noFill/>
          </a:ln>
          <a:effectLst/>
        </c:spPr>
      </c:pivotFmt>
      <c:pivotFmt>
        <c:idx val="45"/>
        <c:spPr>
          <a:solidFill>
            <a:schemeClr val="accent6"/>
          </a:solidFill>
          <a:ln>
            <a:noFill/>
          </a:ln>
          <a:effectLst/>
        </c:spPr>
      </c:pivotFmt>
      <c:pivotFmt>
        <c:idx val="46"/>
        <c:spPr>
          <a:solidFill>
            <a:srgbClr val="CC99FF"/>
          </a:solidFill>
          <a:ln>
            <a:noFill/>
          </a:ln>
          <a:effectLst/>
        </c:spPr>
      </c:pivotFmt>
      <c:pivotFmt>
        <c:idx val="47"/>
        <c:spPr>
          <a:solidFill>
            <a:schemeClr val="bg1"/>
          </a:solidFill>
          <a:ln>
            <a:solidFill>
              <a:schemeClr val="bg1">
                <a:lumMod val="65000"/>
              </a:schemeClr>
            </a:solidFill>
          </a:ln>
          <a:effectLst/>
        </c:spPr>
      </c:pivotFmt>
      <c:pivotFmt>
        <c:idx val="48"/>
        <c:spPr>
          <a:solidFill>
            <a:schemeClr val="accent4">
              <a:lumMod val="20000"/>
              <a:lumOff val="80000"/>
            </a:schemeClr>
          </a:solidFill>
          <a:ln>
            <a:noFill/>
          </a:ln>
          <a:effectLst/>
        </c:spPr>
      </c:pivotFmt>
      <c:pivotFmt>
        <c:idx val="49"/>
        <c:spPr>
          <a:solidFill>
            <a:schemeClr val="accent1"/>
          </a:solidFill>
          <a:ln>
            <a:noFill/>
          </a:ln>
          <a:effectLst/>
        </c:spPr>
        <c:marker>
          <c:symbol val="none"/>
        </c:marker>
      </c:pivotFmt>
      <c:pivotFmt>
        <c:idx val="50"/>
        <c:spPr>
          <a:solidFill>
            <a:schemeClr val="accent6">
              <a:lumMod val="40000"/>
              <a:lumOff val="60000"/>
            </a:schemeClr>
          </a:solidFill>
          <a:ln>
            <a:noFill/>
          </a:ln>
          <a:effectLst/>
        </c:spPr>
      </c:pivotFmt>
      <c:pivotFmt>
        <c:idx val="51"/>
        <c:spPr>
          <a:solidFill>
            <a:schemeClr val="accent3">
              <a:lumMod val="60000"/>
              <a:lumOff val="40000"/>
            </a:schemeClr>
          </a:solidFill>
          <a:ln>
            <a:noFill/>
          </a:ln>
          <a:effectLst/>
        </c:spPr>
      </c:pivotFmt>
      <c:pivotFmt>
        <c:idx val="52"/>
        <c:spPr>
          <a:solidFill>
            <a:schemeClr val="accent4">
              <a:lumMod val="60000"/>
              <a:lumOff val="40000"/>
            </a:schemeClr>
          </a:solidFill>
          <a:ln>
            <a:noFill/>
          </a:ln>
          <a:effectLst/>
        </c:spPr>
      </c:pivotFmt>
      <c:pivotFmt>
        <c:idx val="53"/>
        <c:spPr>
          <a:solidFill>
            <a:schemeClr val="accent5">
              <a:lumMod val="60000"/>
              <a:lumOff val="40000"/>
            </a:schemeClr>
          </a:solidFill>
          <a:ln>
            <a:noFill/>
          </a:ln>
          <a:effectLst/>
        </c:spPr>
      </c:pivotFmt>
      <c:pivotFmt>
        <c:idx val="54"/>
        <c:spPr>
          <a:solidFill>
            <a:schemeClr val="accent6"/>
          </a:solidFill>
          <a:ln>
            <a:noFill/>
          </a:ln>
          <a:effectLst/>
        </c:spPr>
      </c:pivotFmt>
      <c:pivotFmt>
        <c:idx val="55"/>
        <c:spPr>
          <a:solidFill>
            <a:srgbClr val="CC99FF"/>
          </a:solidFill>
          <a:ln>
            <a:noFill/>
          </a:ln>
          <a:effectLst/>
        </c:spPr>
      </c:pivotFmt>
      <c:pivotFmt>
        <c:idx val="56"/>
        <c:spPr>
          <a:solidFill>
            <a:schemeClr val="bg1"/>
          </a:solidFill>
          <a:ln>
            <a:solidFill>
              <a:schemeClr val="bg1">
                <a:lumMod val="65000"/>
              </a:schemeClr>
            </a:solidFill>
          </a:ln>
          <a:effectLst/>
        </c:spPr>
      </c:pivotFmt>
      <c:pivotFmt>
        <c:idx val="57"/>
        <c:spPr>
          <a:solidFill>
            <a:schemeClr val="accent4">
              <a:lumMod val="20000"/>
              <a:lumOff val="80000"/>
            </a:schemeClr>
          </a:solidFill>
          <a:ln>
            <a:noFill/>
          </a:ln>
          <a:effectLst/>
        </c:spPr>
      </c:pivotFmt>
      <c:pivotFmt>
        <c:idx val="58"/>
        <c:spPr>
          <a:solidFill>
            <a:schemeClr val="accent1"/>
          </a:solidFill>
          <a:ln>
            <a:noFill/>
          </a:ln>
          <a:effectLst/>
        </c:spPr>
        <c:marker>
          <c:symbol val="none"/>
        </c:marker>
      </c:pivotFmt>
      <c:pivotFmt>
        <c:idx val="59"/>
        <c:spPr>
          <a:solidFill>
            <a:schemeClr val="accent6">
              <a:lumMod val="40000"/>
              <a:lumOff val="60000"/>
            </a:schemeClr>
          </a:solidFill>
          <a:ln>
            <a:noFill/>
          </a:ln>
          <a:effectLst/>
        </c:spPr>
      </c:pivotFmt>
      <c:pivotFmt>
        <c:idx val="60"/>
        <c:spPr>
          <a:solidFill>
            <a:schemeClr val="accent3">
              <a:lumMod val="60000"/>
              <a:lumOff val="40000"/>
            </a:schemeClr>
          </a:solidFill>
          <a:ln>
            <a:noFill/>
          </a:ln>
          <a:effectLst/>
        </c:spPr>
      </c:pivotFmt>
      <c:pivotFmt>
        <c:idx val="61"/>
        <c:spPr>
          <a:solidFill>
            <a:schemeClr val="accent4">
              <a:lumMod val="60000"/>
              <a:lumOff val="40000"/>
            </a:schemeClr>
          </a:solidFill>
          <a:ln>
            <a:noFill/>
          </a:ln>
          <a:effectLst/>
        </c:spPr>
      </c:pivotFmt>
      <c:pivotFmt>
        <c:idx val="62"/>
        <c:spPr>
          <a:solidFill>
            <a:schemeClr val="accent5">
              <a:lumMod val="60000"/>
              <a:lumOff val="40000"/>
            </a:schemeClr>
          </a:solidFill>
          <a:ln>
            <a:noFill/>
          </a:ln>
          <a:effectLst/>
        </c:spPr>
      </c:pivotFmt>
      <c:pivotFmt>
        <c:idx val="63"/>
        <c:spPr>
          <a:solidFill>
            <a:schemeClr val="accent6"/>
          </a:solidFill>
          <a:ln>
            <a:noFill/>
          </a:ln>
          <a:effectLst/>
        </c:spPr>
      </c:pivotFmt>
      <c:pivotFmt>
        <c:idx val="64"/>
        <c:spPr>
          <a:solidFill>
            <a:srgbClr val="CC99FF"/>
          </a:solidFill>
          <a:ln>
            <a:noFill/>
          </a:ln>
          <a:effectLst/>
        </c:spPr>
      </c:pivotFmt>
      <c:pivotFmt>
        <c:idx val="65"/>
        <c:spPr>
          <a:solidFill>
            <a:schemeClr val="bg1"/>
          </a:solidFill>
          <a:ln>
            <a:solidFill>
              <a:schemeClr val="bg1">
                <a:lumMod val="65000"/>
              </a:schemeClr>
            </a:solidFill>
          </a:ln>
          <a:effectLst/>
        </c:spPr>
      </c:pivotFmt>
      <c:pivotFmt>
        <c:idx val="66"/>
        <c:spPr>
          <a:solidFill>
            <a:schemeClr val="accent4">
              <a:lumMod val="20000"/>
              <a:lumOff val="80000"/>
            </a:schemeClr>
          </a:solidFill>
          <a:ln>
            <a:noFill/>
          </a:ln>
          <a:effectLst/>
        </c:spPr>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rgbClr val="70AD47">
              <a:lumMod val="40000"/>
              <a:lumOff val="60000"/>
            </a:srgbClr>
          </a:solidFill>
          <a:ln>
            <a:noFill/>
          </a:ln>
          <a:effectLst/>
        </c:spPr>
      </c:pivotFmt>
      <c:pivotFmt>
        <c:idx val="69"/>
        <c:spPr>
          <a:solidFill>
            <a:srgbClr val="5B9BD5"/>
          </a:solidFill>
          <a:ln>
            <a:noFill/>
          </a:ln>
          <a:effectLst/>
        </c:spPr>
      </c:pivotFmt>
      <c:pivotFmt>
        <c:idx val="70"/>
        <c:spPr>
          <a:solidFill>
            <a:srgbClr val="CC99FF"/>
          </a:solidFill>
          <a:ln>
            <a:noFill/>
          </a:ln>
          <a:effectLst/>
        </c:spPr>
      </c:pivotFmt>
      <c:pivotFmt>
        <c:idx val="71"/>
        <c:spPr>
          <a:solidFill>
            <a:srgbClr val="FFC000">
              <a:lumMod val="40000"/>
              <a:lumOff val="60000"/>
            </a:srgbClr>
          </a:solidFill>
          <a:ln>
            <a:noFill/>
          </a:ln>
          <a:effectLst/>
        </c:spPr>
      </c:pivotFmt>
      <c:pivotFmt>
        <c:idx val="72"/>
        <c:spPr>
          <a:solidFill>
            <a:sysClr val="window" lastClr="FFFFFF">
              <a:lumMod val="85000"/>
            </a:sysClr>
          </a:solidFill>
          <a:ln>
            <a:noFill/>
          </a:ln>
          <a:effectLst/>
        </c:spPr>
      </c:pivotFmt>
      <c:pivotFmt>
        <c:idx val="73"/>
        <c:spPr>
          <a:solidFill>
            <a:sysClr val="window" lastClr="FFFFFF"/>
          </a:solidFill>
          <a:ln>
            <a:noFill/>
          </a:ln>
          <a:effectLst/>
        </c:spPr>
      </c:pivotFmt>
      <c:pivotFmt>
        <c:idx val="74"/>
        <c:spPr>
          <a:solidFill>
            <a:srgbClr val="70AD47">
              <a:lumMod val="75000"/>
            </a:srgbClr>
          </a:solidFill>
          <a:ln>
            <a:solidFill>
              <a:schemeClr val="bg1">
                <a:lumMod val="65000"/>
              </a:schemeClr>
            </a:solidFill>
          </a:ln>
          <a:effectLst/>
        </c:spPr>
      </c:pivotFmt>
      <c:pivotFmt>
        <c:idx val="75"/>
        <c:spPr>
          <a:solidFill>
            <a:srgbClr val="FF9900"/>
          </a:solidFill>
          <a:ln>
            <a:noFill/>
          </a:ln>
          <a:effectLst/>
        </c:spPr>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rgbClr val="FF9900"/>
          </a:solidFill>
          <a:ln>
            <a:noFill/>
          </a:ln>
          <a:effectLst/>
        </c:spPr>
      </c:pivotFmt>
      <c:pivotFmt>
        <c:idx val="78"/>
        <c:spPr>
          <a:solidFill>
            <a:srgbClr val="70AD47">
              <a:lumMod val="40000"/>
              <a:lumOff val="60000"/>
            </a:srgbClr>
          </a:solidFill>
          <a:ln>
            <a:noFill/>
          </a:ln>
          <a:effectLst/>
        </c:spPr>
      </c:pivotFmt>
      <c:pivotFmt>
        <c:idx val="79"/>
        <c:spPr>
          <a:solidFill>
            <a:srgbClr val="5B9BD5"/>
          </a:solidFill>
          <a:ln>
            <a:noFill/>
          </a:ln>
          <a:effectLst/>
        </c:spPr>
      </c:pivotFmt>
      <c:pivotFmt>
        <c:idx val="80"/>
        <c:spPr>
          <a:solidFill>
            <a:srgbClr val="FFC000">
              <a:lumMod val="40000"/>
              <a:lumOff val="60000"/>
            </a:srgbClr>
          </a:solidFill>
          <a:ln>
            <a:noFill/>
          </a:ln>
          <a:effectLst/>
        </c:spPr>
      </c:pivotFmt>
      <c:pivotFmt>
        <c:idx val="81"/>
        <c:spPr>
          <a:solidFill>
            <a:srgbClr val="70AD47">
              <a:lumMod val="75000"/>
            </a:srgbClr>
          </a:solidFill>
          <a:ln>
            <a:solidFill>
              <a:schemeClr val="bg1">
                <a:lumMod val="65000"/>
              </a:schemeClr>
            </a:solidFill>
          </a:ln>
          <a:effectLst/>
        </c:spPr>
      </c:pivotFmt>
      <c:pivotFmt>
        <c:idx val="82"/>
        <c:spPr>
          <a:solidFill>
            <a:sysClr val="window" lastClr="FFFFFF">
              <a:lumMod val="85000"/>
            </a:sysClr>
          </a:solidFill>
          <a:ln>
            <a:noFill/>
          </a:ln>
          <a:effectLst/>
        </c:spPr>
      </c:pivotFmt>
      <c:pivotFmt>
        <c:idx val="83"/>
        <c:spPr>
          <a:solidFill>
            <a:srgbClr val="CC99FF"/>
          </a:solidFill>
          <a:ln>
            <a:noFill/>
          </a:ln>
          <a:effectLst/>
        </c:spPr>
      </c:pivotFmt>
      <c:pivotFmt>
        <c:idx val="84"/>
        <c:spPr>
          <a:solidFill>
            <a:sysClr val="window" lastClr="FFFFFF"/>
          </a:solidFill>
          <a:ln>
            <a:noFill/>
          </a:ln>
          <a:effectLst/>
        </c:spPr>
      </c:pivotFmt>
      <c:pivotFmt>
        <c:idx val="85"/>
        <c:spPr>
          <a:solidFill>
            <a:schemeClr val="accent1"/>
          </a:solidFill>
          <a:ln w="3175">
            <a:solidFill>
              <a:sysClr val="window" lastClr="FFFFFF">
                <a:lumMod val="6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86"/>
        <c:spPr>
          <a:solidFill>
            <a:srgbClr val="FF9900"/>
          </a:solidFill>
          <a:ln w="3175">
            <a:solidFill>
              <a:sysClr val="window" lastClr="FFFFFF">
                <a:lumMod val="65000"/>
              </a:sysClr>
            </a:solidFill>
          </a:ln>
          <a:effectLst/>
        </c:spPr>
      </c:pivotFmt>
      <c:pivotFmt>
        <c:idx val="87"/>
        <c:spPr>
          <a:solidFill>
            <a:srgbClr val="70AD47">
              <a:lumMod val="40000"/>
              <a:lumOff val="60000"/>
            </a:srgbClr>
          </a:solidFill>
          <a:ln w="3175">
            <a:solidFill>
              <a:sysClr val="window" lastClr="FFFFFF">
                <a:lumMod val="65000"/>
              </a:sysClr>
            </a:solidFill>
          </a:ln>
          <a:effectLst/>
        </c:spPr>
      </c:pivotFmt>
      <c:pivotFmt>
        <c:idx val="88"/>
        <c:spPr>
          <a:solidFill>
            <a:srgbClr val="5B9BD5"/>
          </a:solidFill>
          <a:ln w="3175">
            <a:solidFill>
              <a:sysClr val="window" lastClr="FFFFFF">
                <a:lumMod val="65000"/>
              </a:sysClr>
            </a:solidFill>
          </a:ln>
          <a:effectLst/>
        </c:spPr>
      </c:pivotFmt>
      <c:pivotFmt>
        <c:idx val="89"/>
        <c:spPr>
          <a:solidFill>
            <a:srgbClr val="FFC000">
              <a:lumMod val="40000"/>
              <a:lumOff val="60000"/>
            </a:srgbClr>
          </a:solidFill>
          <a:ln w="3175">
            <a:solidFill>
              <a:sysClr val="window" lastClr="FFFFFF">
                <a:lumMod val="65000"/>
              </a:sysClr>
            </a:solidFill>
          </a:ln>
          <a:effectLst/>
        </c:spPr>
      </c:pivotFmt>
      <c:pivotFmt>
        <c:idx val="90"/>
        <c:spPr>
          <a:solidFill>
            <a:srgbClr val="70AD47">
              <a:lumMod val="75000"/>
            </a:srgbClr>
          </a:solidFill>
          <a:ln w="3175">
            <a:solidFill>
              <a:sysClr val="window" lastClr="FFFFFF">
                <a:lumMod val="65000"/>
              </a:sysClr>
            </a:solidFill>
          </a:ln>
          <a:effectLst/>
        </c:spPr>
      </c:pivotFmt>
      <c:pivotFmt>
        <c:idx val="91"/>
        <c:spPr>
          <a:solidFill>
            <a:sysClr val="window" lastClr="FFFFFF">
              <a:lumMod val="85000"/>
            </a:sysClr>
          </a:solidFill>
          <a:ln w="3175">
            <a:solidFill>
              <a:sysClr val="window" lastClr="FFFFFF">
                <a:lumMod val="65000"/>
              </a:sysClr>
            </a:solidFill>
          </a:ln>
          <a:effectLst/>
        </c:spPr>
      </c:pivotFmt>
      <c:pivotFmt>
        <c:idx val="92"/>
        <c:spPr>
          <a:solidFill>
            <a:srgbClr val="CC99FF"/>
          </a:solidFill>
          <a:ln w="3175">
            <a:solidFill>
              <a:sysClr val="window" lastClr="FFFFFF">
                <a:lumMod val="65000"/>
              </a:sysClr>
            </a:solidFill>
          </a:ln>
          <a:effectLst/>
        </c:spPr>
      </c:pivotFmt>
      <c:pivotFmt>
        <c:idx val="93"/>
        <c:spPr>
          <a:solidFill>
            <a:sysClr val="window" lastClr="FFFFFF"/>
          </a:solidFill>
          <a:ln w="3175">
            <a:solidFill>
              <a:sysClr val="window" lastClr="FFFFFF">
                <a:lumMod val="65000"/>
              </a:sysClr>
            </a:solidFill>
          </a:ln>
          <a:effectLst/>
        </c:spPr>
      </c:pivotFmt>
      <c:pivotFmt>
        <c:idx val="94"/>
        <c:spPr>
          <a:solidFill>
            <a:schemeClr val="accent1"/>
          </a:solidFill>
          <a:ln w="3175">
            <a:solidFill>
              <a:sysClr val="window" lastClr="FFFFFF">
                <a:lumMod val="6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95"/>
        <c:spPr>
          <a:solidFill>
            <a:srgbClr val="FF9900"/>
          </a:solidFill>
          <a:ln w="3175">
            <a:solidFill>
              <a:sysClr val="window" lastClr="FFFFFF">
                <a:lumMod val="65000"/>
              </a:sysClr>
            </a:solidFill>
          </a:ln>
          <a:effectLst/>
        </c:spPr>
      </c:pivotFmt>
      <c:pivotFmt>
        <c:idx val="96"/>
        <c:spPr>
          <a:solidFill>
            <a:srgbClr val="70AD47">
              <a:lumMod val="40000"/>
              <a:lumOff val="60000"/>
            </a:srgbClr>
          </a:solidFill>
          <a:ln w="3175">
            <a:solidFill>
              <a:sysClr val="window" lastClr="FFFFFF">
                <a:lumMod val="65000"/>
              </a:sysClr>
            </a:solidFill>
          </a:ln>
          <a:effectLst/>
        </c:spPr>
      </c:pivotFmt>
      <c:pivotFmt>
        <c:idx val="97"/>
        <c:spPr>
          <a:solidFill>
            <a:srgbClr val="5B9BD5"/>
          </a:solidFill>
          <a:ln w="3175">
            <a:solidFill>
              <a:sysClr val="window" lastClr="FFFFFF">
                <a:lumMod val="65000"/>
              </a:sysClr>
            </a:solidFill>
          </a:ln>
          <a:effectLst/>
        </c:spPr>
      </c:pivotFmt>
      <c:pivotFmt>
        <c:idx val="98"/>
        <c:spPr>
          <a:solidFill>
            <a:srgbClr val="FFC000">
              <a:lumMod val="40000"/>
              <a:lumOff val="60000"/>
            </a:srgbClr>
          </a:solidFill>
          <a:ln w="3175">
            <a:solidFill>
              <a:sysClr val="window" lastClr="FFFFFF">
                <a:lumMod val="65000"/>
              </a:sysClr>
            </a:solidFill>
          </a:ln>
          <a:effectLst/>
        </c:spPr>
      </c:pivotFmt>
      <c:pivotFmt>
        <c:idx val="99"/>
        <c:spPr>
          <a:solidFill>
            <a:srgbClr val="70AD47">
              <a:lumMod val="75000"/>
            </a:srgbClr>
          </a:solidFill>
          <a:ln w="3175">
            <a:solidFill>
              <a:sysClr val="window" lastClr="FFFFFF">
                <a:lumMod val="65000"/>
              </a:sysClr>
            </a:solidFill>
          </a:ln>
          <a:effectLst/>
        </c:spPr>
      </c:pivotFmt>
      <c:pivotFmt>
        <c:idx val="100"/>
        <c:spPr>
          <a:solidFill>
            <a:sysClr val="window" lastClr="FFFFFF">
              <a:lumMod val="85000"/>
            </a:sysClr>
          </a:solidFill>
          <a:ln w="3175">
            <a:solidFill>
              <a:sysClr val="window" lastClr="FFFFFF">
                <a:lumMod val="65000"/>
              </a:sysClr>
            </a:solidFill>
          </a:ln>
          <a:effectLst/>
        </c:spPr>
      </c:pivotFmt>
      <c:pivotFmt>
        <c:idx val="101"/>
        <c:spPr>
          <a:solidFill>
            <a:srgbClr val="CC99FF"/>
          </a:solidFill>
          <a:ln w="3175">
            <a:solidFill>
              <a:sysClr val="window" lastClr="FFFFFF">
                <a:lumMod val="65000"/>
              </a:sysClr>
            </a:solidFill>
          </a:ln>
          <a:effectLst/>
        </c:spPr>
      </c:pivotFmt>
      <c:pivotFmt>
        <c:idx val="102"/>
        <c:spPr>
          <a:solidFill>
            <a:sysClr val="window" lastClr="FFFFFF"/>
          </a:solidFill>
          <a:ln w="3175">
            <a:solidFill>
              <a:sysClr val="window" lastClr="FFFFFF">
                <a:lumMod val="65000"/>
              </a:sysClr>
            </a:solidFill>
          </a:ln>
          <a:effectLst/>
        </c:spPr>
      </c:pivotFmt>
    </c:pivotFmts>
    <c:plotArea>
      <c:layout/>
      <c:pieChart>
        <c:varyColors val="1"/>
        <c:ser>
          <c:idx val="0"/>
          <c:order val="0"/>
          <c:tx>
            <c:strRef>
              <c:f>DEP_50!$AL$4</c:f>
              <c:strCache>
                <c:ptCount val="1"/>
                <c:pt idx="0">
                  <c:v>Total</c:v>
                </c:pt>
              </c:strCache>
            </c:strRef>
          </c:tx>
          <c:spPr>
            <a:ln w="3175">
              <a:solidFill>
                <a:sysClr val="window" lastClr="FFFFFF">
                  <a:lumMod val="65000"/>
                </a:sysClr>
              </a:solidFill>
            </a:ln>
          </c:spPr>
          <c:dPt>
            <c:idx val="0"/>
            <c:bubble3D val="0"/>
            <c:spPr>
              <a:solidFill>
                <a:srgbClr val="FF9900"/>
              </a:solidFill>
              <a:ln w="3175">
                <a:solidFill>
                  <a:sysClr val="window" lastClr="FFFFFF">
                    <a:lumMod val="65000"/>
                  </a:sysClr>
                </a:solidFill>
              </a:ln>
              <a:effectLst/>
            </c:spPr>
            <c:extLst>
              <c:ext xmlns:c16="http://schemas.microsoft.com/office/drawing/2014/chart" uri="{C3380CC4-5D6E-409C-BE32-E72D297353CC}">
                <c16:uniqueId val="{00000001-C4D9-4205-96ED-B63288DF5624}"/>
              </c:ext>
            </c:extLst>
          </c:dPt>
          <c:dPt>
            <c:idx val="1"/>
            <c:bubble3D val="0"/>
            <c:spPr>
              <a:solidFill>
                <a:srgbClr val="70AD47">
                  <a:lumMod val="40000"/>
                  <a:lumOff val="60000"/>
                </a:srgbClr>
              </a:solidFill>
              <a:ln w="3175">
                <a:solidFill>
                  <a:sysClr val="window" lastClr="FFFFFF">
                    <a:lumMod val="65000"/>
                  </a:sysClr>
                </a:solidFill>
              </a:ln>
              <a:effectLst/>
            </c:spPr>
            <c:extLst>
              <c:ext xmlns:c16="http://schemas.microsoft.com/office/drawing/2014/chart" uri="{C3380CC4-5D6E-409C-BE32-E72D297353CC}">
                <c16:uniqueId val="{00000003-C4D9-4205-96ED-B63288DF5624}"/>
              </c:ext>
            </c:extLst>
          </c:dPt>
          <c:dPt>
            <c:idx val="2"/>
            <c:bubble3D val="0"/>
            <c:spPr>
              <a:solidFill>
                <a:srgbClr val="5B9BD5"/>
              </a:solidFill>
              <a:ln w="3175">
                <a:solidFill>
                  <a:sysClr val="window" lastClr="FFFFFF">
                    <a:lumMod val="65000"/>
                  </a:sysClr>
                </a:solidFill>
              </a:ln>
              <a:effectLst/>
            </c:spPr>
            <c:extLst>
              <c:ext xmlns:c16="http://schemas.microsoft.com/office/drawing/2014/chart" uri="{C3380CC4-5D6E-409C-BE32-E72D297353CC}">
                <c16:uniqueId val="{00000005-C4D9-4205-96ED-B63288DF5624}"/>
              </c:ext>
            </c:extLst>
          </c:dPt>
          <c:dPt>
            <c:idx val="3"/>
            <c:bubble3D val="0"/>
            <c:spPr>
              <a:solidFill>
                <a:srgbClr val="FFC000">
                  <a:lumMod val="40000"/>
                  <a:lumOff val="60000"/>
                </a:srgbClr>
              </a:solidFill>
              <a:ln w="3175">
                <a:solidFill>
                  <a:sysClr val="window" lastClr="FFFFFF">
                    <a:lumMod val="65000"/>
                  </a:sysClr>
                </a:solidFill>
              </a:ln>
              <a:effectLst/>
            </c:spPr>
            <c:extLst>
              <c:ext xmlns:c16="http://schemas.microsoft.com/office/drawing/2014/chart" uri="{C3380CC4-5D6E-409C-BE32-E72D297353CC}">
                <c16:uniqueId val="{00000007-C4D9-4205-96ED-B63288DF5624}"/>
              </c:ext>
            </c:extLst>
          </c:dPt>
          <c:dPt>
            <c:idx val="4"/>
            <c:bubble3D val="0"/>
            <c:spPr>
              <a:solidFill>
                <a:srgbClr val="70AD47">
                  <a:lumMod val="75000"/>
                </a:srgbClr>
              </a:solidFill>
              <a:ln w="3175">
                <a:solidFill>
                  <a:sysClr val="window" lastClr="FFFFFF">
                    <a:lumMod val="65000"/>
                  </a:sysClr>
                </a:solidFill>
              </a:ln>
              <a:effectLst/>
            </c:spPr>
            <c:extLst>
              <c:ext xmlns:c16="http://schemas.microsoft.com/office/drawing/2014/chart" uri="{C3380CC4-5D6E-409C-BE32-E72D297353CC}">
                <c16:uniqueId val="{00000009-C4D9-4205-96ED-B63288DF5624}"/>
              </c:ext>
            </c:extLst>
          </c:dPt>
          <c:dPt>
            <c:idx val="5"/>
            <c:bubble3D val="0"/>
            <c:spPr>
              <a:solidFill>
                <a:sysClr val="window" lastClr="FFFFFF">
                  <a:lumMod val="85000"/>
                </a:sysClr>
              </a:solidFill>
              <a:ln w="3175">
                <a:solidFill>
                  <a:sysClr val="window" lastClr="FFFFFF">
                    <a:lumMod val="65000"/>
                  </a:sysClr>
                </a:solidFill>
              </a:ln>
              <a:effectLst/>
            </c:spPr>
            <c:extLst>
              <c:ext xmlns:c16="http://schemas.microsoft.com/office/drawing/2014/chart" uri="{C3380CC4-5D6E-409C-BE32-E72D297353CC}">
                <c16:uniqueId val="{0000000B-C4D9-4205-96ED-B63288DF5624}"/>
              </c:ext>
            </c:extLst>
          </c:dPt>
          <c:dPt>
            <c:idx val="6"/>
            <c:bubble3D val="0"/>
            <c:spPr>
              <a:solidFill>
                <a:srgbClr val="CC99FF"/>
              </a:solidFill>
              <a:ln w="3175">
                <a:solidFill>
                  <a:sysClr val="window" lastClr="FFFFFF">
                    <a:lumMod val="65000"/>
                  </a:sysClr>
                </a:solidFill>
              </a:ln>
              <a:effectLst/>
            </c:spPr>
            <c:extLst>
              <c:ext xmlns:c16="http://schemas.microsoft.com/office/drawing/2014/chart" uri="{C3380CC4-5D6E-409C-BE32-E72D297353CC}">
                <c16:uniqueId val="{0000000D-C4D9-4205-96ED-B63288DF5624}"/>
              </c:ext>
            </c:extLst>
          </c:dPt>
          <c:dPt>
            <c:idx val="7"/>
            <c:bubble3D val="0"/>
            <c:spPr>
              <a:solidFill>
                <a:sysClr val="window" lastClr="FFFFFF"/>
              </a:solidFill>
              <a:ln w="3175">
                <a:solidFill>
                  <a:sysClr val="window" lastClr="FFFFFF">
                    <a:lumMod val="65000"/>
                  </a:sysClr>
                </a:solidFill>
              </a:ln>
              <a:effectLst/>
            </c:spPr>
            <c:extLst>
              <c:ext xmlns:c16="http://schemas.microsoft.com/office/drawing/2014/chart" uri="{C3380CC4-5D6E-409C-BE32-E72D297353CC}">
                <c16:uniqueId val="{0000000F-C4D9-4205-96ED-B63288DF56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DEP_50!$AK$5:$AK$13</c:f>
              <c:strCache>
                <c:ptCount val="8"/>
                <c:pt idx="0">
                  <c:v>espèce des milieux chauds et secs</c:v>
                </c:pt>
                <c:pt idx="1">
                  <c:v>espèce des prairies mésophiles</c:v>
                </c:pt>
                <c:pt idx="2">
                  <c:v>espèce des zones humides</c:v>
                </c:pt>
                <c:pt idx="3">
                  <c:v>espèce des landes </c:v>
                </c:pt>
                <c:pt idx="4">
                  <c:v>Espèce des lisières et boisements</c:v>
                </c:pt>
                <c:pt idx="5">
                  <c:v>espèce ubiquiste</c:v>
                </c:pt>
                <c:pt idx="6">
                  <c:v>espèce migratrice</c:v>
                </c:pt>
                <c:pt idx="7">
                  <c:v>Non renseignée</c:v>
                </c:pt>
              </c:strCache>
            </c:strRef>
          </c:cat>
          <c:val>
            <c:numRef>
              <c:f>DEP_50!$AL$5:$AL$13</c:f>
              <c:numCache>
                <c:formatCode>General</c:formatCode>
                <c:ptCount val="8"/>
                <c:pt idx="0">
                  <c:v>33</c:v>
                </c:pt>
                <c:pt idx="1">
                  <c:v>14</c:v>
                </c:pt>
                <c:pt idx="2">
                  <c:v>8</c:v>
                </c:pt>
                <c:pt idx="3">
                  <c:v>2</c:v>
                </c:pt>
                <c:pt idx="4">
                  <c:v>21</c:v>
                </c:pt>
                <c:pt idx="5">
                  <c:v>12</c:v>
                </c:pt>
                <c:pt idx="6">
                  <c:v>8</c:v>
                </c:pt>
                <c:pt idx="7">
                  <c:v>1</c:v>
                </c:pt>
              </c:numCache>
            </c:numRef>
          </c:val>
          <c:extLst>
            <c:ext xmlns:c16="http://schemas.microsoft.com/office/drawing/2014/chart" uri="{C3380CC4-5D6E-409C-BE32-E72D297353CC}">
              <c16:uniqueId val="{00000010-C4D9-4205-96ED-B63288DF562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415919540229883"/>
          <c:y val="0.22104783658895191"/>
          <c:w val="0.3392189655172414"/>
          <c:h val="0.586854652383952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[Référentiel_faune_normand_maj_2024.xlsx]DEP_50!Tableau croisé dynamique6</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a:t>Répartition par communautés écologiques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6">
              <a:lumMod val="40000"/>
              <a:lumOff val="60000"/>
            </a:schemeClr>
          </a:solidFill>
          <a:ln>
            <a:noFill/>
          </a:ln>
          <a:effectLst/>
        </c:spPr>
      </c:pivotFmt>
      <c:pivotFmt>
        <c:idx val="2"/>
        <c:spPr>
          <a:solidFill>
            <a:schemeClr val="accent3">
              <a:lumMod val="60000"/>
              <a:lumOff val="40000"/>
            </a:schemeClr>
          </a:solidFill>
          <a:ln>
            <a:noFill/>
          </a:ln>
          <a:effectLst/>
        </c:spPr>
      </c:pivotFmt>
      <c:pivotFmt>
        <c:idx val="3"/>
        <c:spPr>
          <a:solidFill>
            <a:schemeClr val="accent4">
              <a:lumMod val="20000"/>
              <a:lumOff val="80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6">
              <a:lumMod val="75000"/>
            </a:schemeClr>
          </a:solidFill>
          <a:ln>
            <a:noFill/>
          </a:ln>
          <a:effectLst/>
        </c:spPr>
      </c:pivotFmt>
      <c:pivotFmt>
        <c:idx val="7"/>
        <c:spPr>
          <a:solidFill>
            <a:srgbClr val="CBBFF7"/>
          </a:solidFill>
          <a:ln>
            <a:noFill/>
          </a:ln>
          <a:effectLst/>
        </c:spPr>
      </c:pivotFmt>
      <c:pivotFmt>
        <c:idx val="8"/>
        <c:spPr>
          <a:solidFill>
            <a:schemeClr val="bg1"/>
          </a:solidFill>
          <a:ln w="3175">
            <a:solidFill>
              <a:schemeClr val="bg1">
                <a:lumMod val="65000"/>
              </a:schemeClr>
            </a:solidFill>
          </a:ln>
          <a:effectLst/>
        </c:spPr>
      </c:pivotFmt>
      <c:pivotFmt>
        <c:idx val="9"/>
        <c:spPr>
          <a:solidFill>
            <a:schemeClr val="accent1"/>
          </a:solidFill>
          <a:ln>
            <a:noFill/>
          </a:ln>
          <a:effectLst/>
        </c:spPr>
        <c:marker>
          <c:symbol val="none"/>
        </c:marker>
      </c:pivotFmt>
      <c:pivotFmt>
        <c:idx val="10"/>
        <c:spPr>
          <a:solidFill>
            <a:schemeClr val="accent6">
              <a:lumMod val="40000"/>
              <a:lumOff val="60000"/>
            </a:schemeClr>
          </a:solidFill>
          <a:ln>
            <a:noFill/>
          </a:ln>
          <a:effectLst/>
        </c:spPr>
      </c:pivotFmt>
      <c:pivotFmt>
        <c:idx val="11"/>
        <c:spPr>
          <a:solidFill>
            <a:schemeClr val="accent3">
              <a:lumMod val="60000"/>
              <a:lumOff val="40000"/>
            </a:schemeClr>
          </a:solidFill>
          <a:ln>
            <a:noFill/>
          </a:ln>
          <a:effectLst/>
        </c:spPr>
      </c:pivotFmt>
      <c:pivotFmt>
        <c:idx val="12"/>
        <c:spPr>
          <a:solidFill>
            <a:schemeClr val="accent4">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6">
              <a:lumMod val="75000"/>
            </a:schemeClr>
          </a:solidFill>
          <a:ln>
            <a:noFill/>
          </a:ln>
          <a:effectLst/>
        </c:spPr>
      </c:pivotFmt>
      <c:pivotFmt>
        <c:idx val="15"/>
        <c:spPr>
          <a:solidFill>
            <a:srgbClr val="CBBFF7"/>
          </a:solidFill>
          <a:ln>
            <a:noFill/>
          </a:ln>
          <a:effectLst/>
        </c:spPr>
      </c:pivotFmt>
      <c:pivotFmt>
        <c:idx val="16"/>
        <c:spPr>
          <a:solidFill>
            <a:schemeClr val="bg1"/>
          </a:solidFill>
          <a:ln w="3175">
            <a:solidFill>
              <a:schemeClr val="bg1">
                <a:lumMod val="65000"/>
              </a:schemeClr>
            </a:solidFill>
          </a:ln>
          <a:effectLst/>
        </c:spPr>
      </c:pivotFmt>
      <c:pivotFmt>
        <c:idx val="17"/>
        <c:spPr>
          <a:solidFill>
            <a:schemeClr val="accent4">
              <a:lumMod val="20000"/>
              <a:lumOff val="80000"/>
            </a:schemeClr>
          </a:solidFill>
          <a:ln>
            <a:noFill/>
          </a:ln>
          <a:effectLst/>
        </c:spPr>
      </c:pivotFmt>
      <c:pivotFmt>
        <c:idx val="18"/>
        <c:spPr>
          <a:solidFill>
            <a:schemeClr val="accent1"/>
          </a:solidFill>
          <a:ln>
            <a:noFill/>
          </a:ln>
          <a:effectLst/>
        </c:spPr>
        <c:marker>
          <c:symbol val="none"/>
        </c:marker>
      </c:pivotFmt>
      <c:pivotFmt>
        <c:idx val="19"/>
        <c:spPr>
          <a:solidFill>
            <a:schemeClr val="accent6">
              <a:lumMod val="40000"/>
              <a:lumOff val="60000"/>
            </a:schemeClr>
          </a:solidFill>
          <a:ln>
            <a:noFill/>
          </a:ln>
          <a:effectLst/>
        </c:spPr>
      </c:pivotFmt>
      <c:pivotFmt>
        <c:idx val="20"/>
        <c:spPr>
          <a:solidFill>
            <a:schemeClr val="accent3">
              <a:lumMod val="60000"/>
              <a:lumOff val="40000"/>
            </a:schemeClr>
          </a:solidFill>
          <a:ln>
            <a:noFill/>
          </a:ln>
          <a:effectLst/>
        </c:spPr>
      </c:pivotFmt>
      <c:pivotFmt>
        <c:idx val="21"/>
        <c:spPr>
          <a:solidFill>
            <a:schemeClr val="accent4">
              <a:lumMod val="60000"/>
              <a:lumOff val="40000"/>
            </a:schemeClr>
          </a:solidFill>
          <a:ln>
            <a:noFill/>
          </a:ln>
          <a:effectLst/>
        </c:spPr>
      </c:pivotFmt>
      <c:pivotFmt>
        <c:idx val="22"/>
        <c:spPr>
          <a:solidFill>
            <a:schemeClr val="accent5">
              <a:lumMod val="60000"/>
              <a:lumOff val="40000"/>
            </a:schemeClr>
          </a:solidFill>
          <a:ln>
            <a:noFill/>
          </a:ln>
          <a:effectLst/>
        </c:spPr>
      </c:pivotFmt>
      <c:pivotFmt>
        <c:idx val="23"/>
        <c:spPr>
          <a:solidFill>
            <a:schemeClr val="accent4">
              <a:lumMod val="20000"/>
              <a:lumOff val="80000"/>
            </a:schemeClr>
          </a:solidFill>
          <a:ln>
            <a:noFill/>
          </a:ln>
          <a:effectLst/>
        </c:spPr>
      </c:pivotFmt>
      <c:pivotFmt>
        <c:idx val="24"/>
        <c:spPr>
          <a:solidFill>
            <a:schemeClr val="accent6">
              <a:lumMod val="75000"/>
            </a:schemeClr>
          </a:solidFill>
          <a:ln>
            <a:noFill/>
          </a:ln>
          <a:effectLst/>
        </c:spPr>
      </c:pivotFmt>
      <c:pivotFmt>
        <c:idx val="25"/>
        <c:spPr>
          <a:solidFill>
            <a:srgbClr val="CBBFF7"/>
          </a:solidFill>
          <a:ln>
            <a:noFill/>
          </a:ln>
          <a:effectLst/>
        </c:spPr>
      </c:pivotFmt>
      <c:pivotFmt>
        <c:idx val="26"/>
        <c:spPr>
          <a:solidFill>
            <a:schemeClr val="bg1"/>
          </a:solidFill>
          <a:ln w="3175">
            <a:solidFill>
              <a:schemeClr val="bg1">
                <a:lumMod val="65000"/>
              </a:schemeClr>
            </a:solidFill>
          </a:ln>
          <a:effectLst/>
        </c:spPr>
      </c:pivotFmt>
      <c:pivotFmt>
        <c:idx val="27"/>
        <c:spPr>
          <a:solidFill>
            <a:schemeClr val="accent1"/>
          </a:solidFill>
          <a:ln>
            <a:noFill/>
          </a:ln>
          <a:effectLst/>
        </c:spPr>
        <c:marker>
          <c:symbol val="none"/>
        </c:marker>
      </c:pivotFmt>
      <c:pivotFmt>
        <c:idx val="28"/>
        <c:spPr>
          <a:solidFill>
            <a:schemeClr val="accent6">
              <a:lumMod val="40000"/>
              <a:lumOff val="60000"/>
            </a:schemeClr>
          </a:solidFill>
          <a:ln>
            <a:noFill/>
          </a:ln>
          <a:effectLst/>
        </c:spPr>
      </c:pivotFmt>
      <c:pivotFmt>
        <c:idx val="29"/>
        <c:spPr>
          <a:solidFill>
            <a:schemeClr val="accent3">
              <a:lumMod val="60000"/>
              <a:lumOff val="40000"/>
            </a:schemeClr>
          </a:solidFill>
          <a:ln>
            <a:noFill/>
          </a:ln>
          <a:effectLst/>
        </c:spPr>
      </c:pivotFmt>
      <c:pivotFmt>
        <c:idx val="30"/>
        <c:spPr>
          <a:solidFill>
            <a:schemeClr val="accent4">
              <a:lumMod val="20000"/>
              <a:lumOff val="80000"/>
            </a:schemeClr>
          </a:solidFill>
          <a:ln>
            <a:noFill/>
          </a:ln>
          <a:effectLst/>
        </c:spPr>
      </c:pivotFmt>
      <c:pivotFmt>
        <c:idx val="31"/>
        <c:spPr>
          <a:solidFill>
            <a:schemeClr val="accent4">
              <a:lumMod val="60000"/>
              <a:lumOff val="40000"/>
            </a:schemeClr>
          </a:solidFill>
          <a:ln>
            <a:noFill/>
          </a:ln>
          <a:effectLst/>
        </c:spPr>
      </c:pivotFmt>
      <c:pivotFmt>
        <c:idx val="32"/>
        <c:spPr>
          <a:solidFill>
            <a:schemeClr val="accent5">
              <a:lumMod val="60000"/>
              <a:lumOff val="40000"/>
            </a:schemeClr>
          </a:solidFill>
          <a:ln>
            <a:noFill/>
          </a:ln>
          <a:effectLst/>
        </c:spPr>
      </c:pivotFmt>
      <c:pivotFmt>
        <c:idx val="33"/>
        <c:spPr>
          <a:solidFill>
            <a:schemeClr val="accent6">
              <a:lumMod val="75000"/>
            </a:schemeClr>
          </a:solidFill>
          <a:ln>
            <a:noFill/>
          </a:ln>
          <a:effectLst/>
        </c:spPr>
      </c:pivotFmt>
      <c:pivotFmt>
        <c:idx val="34"/>
        <c:spPr>
          <a:solidFill>
            <a:srgbClr val="CBBFF7"/>
          </a:solidFill>
          <a:ln>
            <a:noFill/>
          </a:ln>
          <a:effectLst/>
        </c:spPr>
      </c:pivotFmt>
      <c:pivotFmt>
        <c:idx val="35"/>
        <c:spPr>
          <a:solidFill>
            <a:schemeClr val="bg1"/>
          </a:solidFill>
          <a:ln w="3175">
            <a:solidFill>
              <a:schemeClr val="bg1">
                <a:lumMod val="65000"/>
              </a:schemeClr>
            </a:solidFill>
          </a:ln>
          <a:effectLst/>
        </c:spPr>
      </c:pivotFmt>
      <c:pivotFmt>
        <c:idx val="36"/>
        <c:spPr>
          <a:solidFill>
            <a:schemeClr val="accent6"/>
          </a:solidFill>
          <a:ln>
            <a:noFill/>
          </a:ln>
          <a:effectLst/>
        </c:spPr>
      </c:pivotFmt>
      <c:pivotFmt>
        <c:idx val="37"/>
        <c:spPr>
          <a:solidFill>
            <a:srgbClr val="CC99FF"/>
          </a:solidFill>
          <a:ln>
            <a:noFill/>
          </a:ln>
          <a:effectLst/>
        </c:spPr>
      </c:pivotFmt>
      <c:pivotFmt>
        <c:idx val="38"/>
        <c:spPr>
          <a:solidFill>
            <a:schemeClr val="bg1"/>
          </a:solidFill>
          <a:ln>
            <a:solidFill>
              <a:schemeClr val="bg1">
                <a:lumMod val="65000"/>
              </a:schemeClr>
            </a:solidFill>
          </a:ln>
          <a:effectLst/>
        </c:spPr>
      </c:pivotFmt>
      <c:pivotFmt>
        <c:idx val="39"/>
        <c:spPr>
          <a:solidFill>
            <a:schemeClr val="accent4">
              <a:lumMod val="20000"/>
              <a:lumOff val="80000"/>
            </a:schemeClr>
          </a:solidFill>
          <a:ln>
            <a:noFill/>
          </a:ln>
          <a:effectLst/>
        </c:spPr>
      </c:pivotFmt>
      <c:pivotFmt>
        <c:idx val="40"/>
        <c:spPr>
          <a:solidFill>
            <a:schemeClr val="accent1"/>
          </a:solidFill>
          <a:ln>
            <a:noFill/>
          </a:ln>
          <a:effectLst/>
        </c:spPr>
        <c:marker>
          <c:symbol val="none"/>
        </c:marker>
      </c:pivotFmt>
      <c:pivotFmt>
        <c:idx val="41"/>
        <c:spPr>
          <a:solidFill>
            <a:schemeClr val="accent6">
              <a:lumMod val="40000"/>
              <a:lumOff val="60000"/>
            </a:schemeClr>
          </a:solidFill>
          <a:ln>
            <a:noFill/>
          </a:ln>
          <a:effectLst/>
        </c:spPr>
      </c:pivotFmt>
      <c:pivotFmt>
        <c:idx val="42"/>
        <c:spPr>
          <a:solidFill>
            <a:schemeClr val="accent3">
              <a:lumMod val="60000"/>
              <a:lumOff val="40000"/>
            </a:schemeClr>
          </a:solidFill>
          <a:ln>
            <a:noFill/>
          </a:ln>
          <a:effectLst/>
        </c:spPr>
      </c:pivotFmt>
      <c:pivotFmt>
        <c:idx val="43"/>
        <c:spPr>
          <a:solidFill>
            <a:schemeClr val="accent4">
              <a:lumMod val="60000"/>
              <a:lumOff val="40000"/>
            </a:schemeClr>
          </a:solidFill>
          <a:ln>
            <a:noFill/>
          </a:ln>
          <a:effectLst/>
        </c:spPr>
      </c:pivotFmt>
      <c:pivotFmt>
        <c:idx val="44"/>
        <c:spPr>
          <a:solidFill>
            <a:schemeClr val="accent5">
              <a:lumMod val="60000"/>
              <a:lumOff val="40000"/>
            </a:schemeClr>
          </a:solidFill>
          <a:ln>
            <a:noFill/>
          </a:ln>
          <a:effectLst/>
        </c:spPr>
      </c:pivotFmt>
      <c:pivotFmt>
        <c:idx val="45"/>
        <c:spPr>
          <a:solidFill>
            <a:schemeClr val="accent6"/>
          </a:solidFill>
          <a:ln>
            <a:noFill/>
          </a:ln>
          <a:effectLst/>
        </c:spPr>
      </c:pivotFmt>
      <c:pivotFmt>
        <c:idx val="46"/>
        <c:spPr>
          <a:solidFill>
            <a:srgbClr val="CC99FF"/>
          </a:solidFill>
          <a:ln>
            <a:noFill/>
          </a:ln>
          <a:effectLst/>
        </c:spPr>
      </c:pivotFmt>
      <c:pivotFmt>
        <c:idx val="47"/>
        <c:spPr>
          <a:solidFill>
            <a:schemeClr val="bg1"/>
          </a:solidFill>
          <a:ln>
            <a:solidFill>
              <a:schemeClr val="bg1">
                <a:lumMod val="65000"/>
              </a:schemeClr>
            </a:solidFill>
          </a:ln>
          <a:effectLst/>
        </c:spPr>
      </c:pivotFmt>
      <c:pivotFmt>
        <c:idx val="48"/>
        <c:spPr>
          <a:solidFill>
            <a:schemeClr val="accent4">
              <a:lumMod val="20000"/>
              <a:lumOff val="80000"/>
            </a:schemeClr>
          </a:solidFill>
          <a:ln>
            <a:noFill/>
          </a:ln>
          <a:effectLst/>
        </c:spPr>
      </c:pivotFmt>
      <c:pivotFmt>
        <c:idx val="49"/>
        <c:spPr>
          <a:solidFill>
            <a:schemeClr val="accent1"/>
          </a:solidFill>
          <a:ln>
            <a:noFill/>
          </a:ln>
          <a:effectLst/>
        </c:spPr>
        <c:marker>
          <c:symbol val="none"/>
        </c:marker>
      </c:pivotFmt>
      <c:pivotFmt>
        <c:idx val="50"/>
        <c:spPr>
          <a:solidFill>
            <a:schemeClr val="accent6">
              <a:lumMod val="40000"/>
              <a:lumOff val="60000"/>
            </a:schemeClr>
          </a:solidFill>
          <a:ln>
            <a:noFill/>
          </a:ln>
          <a:effectLst/>
        </c:spPr>
      </c:pivotFmt>
      <c:pivotFmt>
        <c:idx val="51"/>
        <c:spPr>
          <a:solidFill>
            <a:schemeClr val="accent3">
              <a:lumMod val="60000"/>
              <a:lumOff val="40000"/>
            </a:schemeClr>
          </a:solidFill>
          <a:ln>
            <a:noFill/>
          </a:ln>
          <a:effectLst/>
        </c:spPr>
      </c:pivotFmt>
      <c:pivotFmt>
        <c:idx val="52"/>
        <c:spPr>
          <a:solidFill>
            <a:schemeClr val="accent4">
              <a:lumMod val="60000"/>
              <a:lumOff val="40000"/>
            </a:schemeClr>
          </a:solidFill>
          <a:ln>
            <a:noFill/>
          </a:ln>
          <a:effectLst/>
        </c:spPr>
      </c:pivotFmt>
      <c:pivotFmt>
        <c:idx val="53"/>
        <c:spPr>
          <a:solidFill>
            <a:schemeClr val="accent5">
              <a:lumMod val="60000"/>
              <a:lumOff val="40000"/>
            </a:schemeClr>
          </a:solidFill>
          <a:ln>
            <a:noFill/>
          </a:ln>
          <a:effectLst/>
        </c:spPr>
      </c:pivotFmt>
      <c:pivotFmt>
        <c:idx val="54"/>
        <c:spPr>
          <a:solidFill>
            <a:schemeClr val="accent6"/>
          </a:solidFill>
          <a:ln>
            <a:noFill/>
          </a:ln>
          <a:effectLst/>
        </c:spPr>
      </c:pivotFmt>
      <c:pivotFmt>
        <c:idx val="55"/>
        <c:spPr>
          <a:solidFill>
            <a:srgbClr val="CC99FF"/>
          </a:solidFill>
          <a:ln>
            <a:noFill/>
          </a:ln>
          <a:effectLst/>
        </c:spPr>
      </c:pivotFmt>
      <c:pivotFmt>
        <c:idx val="56"/>
        <c:spPr>
          <a:solidFill>
            <a:schemeClr val="bg1"/>
          </a:solidFill>
          <a:ln>
            <a:solidFill>
              <a:schemeClr val="bg1">
                <a:lumMod val="65000"/>
              </a:schemeClr>
            </a:solidFill>
          </a:ln>
          <a:effectLst/>
        </c:spPr>
      </c:pivotFmt>
      <c:pivotFmt>
        <c:idx val="57"/>
        <c:spPr>
          <a:solidFill>
            <a:schemeClr val="accent4">
              <a:lumMod val="20000"/>
              <a:lumOff val="80000"/>
            </a:schemeClr>
          </a:solidFill>
          <a:ln>
            <a:noFill/>
          </a:ln>
          <a:effectLst/>
        </c:spPr>
      </c:pivotFmt>
      <c:pivotFmt>
        <c:idx val="58"/>
        <c:spPr>
          <a:solidFill>
            <a:schemeClr val="accent1"/>
          </a:solidFill>
          <a:ln>
            <a:noFill/>
          </a:ln>
          <a:effectLst/>
        </c:spPr>
        <c:marker>
          <c:symbol val="none"/>
        </c:marker>
      </c:pivotFmt>
      <c:pivotFmt>
        <c:idx val="59"/>
        <c:spPr>
          <a:solidFill>
            <a:schemeClr val="accent6">
              <a:lumMod val="40000"/>
              <a:lumOff val="60000"/>
            </a:schemeClr>
          </a:solidFill>
          <a:ln>
            <a:noFill/>
          </a:ln>
          <a:effectLst/>
        </c:spPr>
      </c:pivotFmt>
      <c:pivotFmt>
        <c:idx val="60"/>
        <c:spPr>
          <a:solidFill>
            <a:schemeClr val="accent3">
              <a:lumMod val="60000"/>
              <a:lumOff val="40000"/>
            </a:schemeClr>
          </a:solidFill>
          <a:ln>
            <a:noFill/>
          </a:ln>
          <a:effectLst/>
        </c:spPr>
      </c:pivotFmt>
      <c:pivotFmt>
        <c:idx val="61"/>
        <c:spPr>
          <a:solidFill>
            <a:schemeClr val="accent4">
              <a:lumMod val="60000"/>
              <a:lumOff val="40000"/>
            </a:schemeClr>
          </a:solidFill>
          <a:ln>
            <a:noFill/>
          </a:ln>
          <a:effectLst/>
        </c:spPr>
      </c:pivotFmt>
      <c:pivotFmt>
        <c:idx val="62"/>
        <c:spPr>
          <a:solidFill>
            <a:schemeClr val="accent5">
              <a:lumMod val="60000"/>
              <a:lumOff val="40000"/>
            </a:schemeClr>
          </a:solidFill>
          <a:ln>
            <a:noFill/>
          </a:ln>
          <a:effectLst/>
        </c:spPr>
      </c:pivotFmt>
      <c:pivotFmt>
        <c:idx val="63"/>
        <c:spPr>
          <a:solidFill>
            <a:schemeClr val="accent6"/>
          </a:solidFill>
          <a:ln>
            <a:noFill/>
          </a:ln>
          <a:effectLst/>
        </c:spPr>
      </c:pivotFmt>
      <c:pivotFmt>
        <c:idx val="64"/>
        <c:spPr>
          <a:solidFill>
            <a:srgbClr val="CC99FF"/>
          </a:solidFill>
          <a:ln>
            <a:noFill/>
          </a:ln>
          <a:effectLst/>
        </c:spPr>
      </c:pivotFmt>
      <c:pivotFmt>
        <c:idx val="65"/>
        <c:spPr>
          <a:solidFill>
            <a:schemeClr val="bg1"/>
          </a:solidFill>
          <a:ln>
            <a:solidFill>
              <a:schemeClr val="bg1">
                <a:lumMod val="65000"/>
              </a:schemeClr>
            </a:solidFill>
          </a:ln>
          <a:effectLst/>
        </c:spPr>
      </c:pivotFmt>
      <c:pivotFmt>
        <c:idx val="66"/>
        <c:spPr>
          <a:solidFill>
            <a:schemeClr val="accent4">
              <a:lumMod val="20000"/>
              <a:lumOff val="80000"/>
            </a:schemeClr>
          </a:solidFill>
          <a:ln>
            <a:noFill/>
          </a:ln>
          <a:effectLst/>
        </c:spPr>
      </c:pivotFmt>
      <c:pivotFmt>
        <c:idx val="67"/>
        <c:spPr>
          <a:solidFill>
            <a:schemeClr val="accent1"/>
          </a:solidFill>
          <a:ln w="3175">
            <a:solidFill>
              <a:sysClr val="window" lastClr="FFFFFF">
                <a:lumMod val="6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rgbClr val="70AD47">
              <a:lumMod val="40000"/>
              <a:lumOff val="60000"/>
            </a:srgbClr>
          </a:solidFill>
          <a:ln w="3175">
            <a:solidFill>
              <a:sysClr val="window" lastClr="FFFFFF">
                <a:lumMod val="65000"/>
              </a:sysClr>
            </a:solidFill>
          </a:ln>
          <a:effectLst/>
        </c:spPr>
      </c:pivotFmt>
      <c:pivotFmt>
        <c:idx val="69"/>
        <c:spPr>
          <a:solidFill>
            <a:srgbClr val="5B9BD5"/>
          </a:solidFill>
          <a:ln w="3175">
            <a:solidFill>
              <a:sysClr val="window" lastClr="FFFFFF">
                <a:lumMod val="65000"/>
              </a:sysClr>
            </a:solidFill>
          </a:ln>
          <a:effectLst/>
        </c:spPr>
      </c:pivotFmt>
      <c:pivotFmt>
        <c:idx val="70"/>
        <c:spPr>
          <a:solidFill>
            <a:srgbClr val="CC99FF"/>
          </a:solidFill>
          <a:ln w="3175">
            <a:solidFill>
              <a:sysClr val="window" lastClr="FFFFFF">
                <a:lumMod val="65000"/>
              </a:sysClr>
            </a:solidFill>
          </a:ln>
          <a:effectLst/>
        </c:spPr>
      </c:pivotFmt>
      <c:pivotFmt>
        <c:idx val="71"/>
        <c:spPr>
          <a:solidFill>
            <a:srgbClr val="FFC000">
              <a:lumMod val="40000"/>
              <a:lumOff val="60000"/>
            </a:srgbClr>
          </a:solidFill>
          <a:ln w="3175">
            <a:solidFill>
              <a:sysClr val="window" lastClr="FFFFFF">
                <a:lumMod val="65000"/>
              </a:sysClr>
            </a:solidFill>
          </a:ln>
          <a:effectLst/>
        </c:spPr>
      </c:pivotFmt>
      <c:pivotFmt>
        <c:idx val="72"/>
        <c:spPr>
          <a:solidFill>
            <a:sysClr val="window" lastClr="FFFFFF">
              <a:lumMod val="85000"/>
            </a:sysClr>
          </a:solidFill>
          <a:ln w="3175">
            <a:solidFill>
              <a:sysClr val="window" lastClr="FFFFFF">
                <a:lumMod val="65000"/>
              </a:sysClr>
            </a:solidFill>
          </a:ln>
          <a:effectLst/>
        </c:spPr>
      </c:pivotFmt>
      <c:pivotFmt>
        <c:idx val="73"/>
        <c:spPr>
          <a:solidFill>
            <a:sysClr val="window" lastClr="FFFFFF"/>
          </a:solidFill>
          <a:ln w="3175">
            <a:solidFill>
              <a:sysClr val="window" lastClr="FFFFFF">
                <a:lumMod val="65000"/>
              </a:sysClr>
            </a:solidFill>
          </a:ln>
          <a:effectLst/>
        </c:spPr>
      </c:pivotFmt>
      <c:pivotFmt>
        <c:idx val="74"/>
        <c:spPr>
          <a:solidFill>
            <a:srgbClr val="70AD47">
              <a:lumMod val="75000"/>
            </a:srgbClr>
          </a:solidFill>
          <a:ln w="3175">
            <a:solidFill>
              <a:sysClr val="window" lastClr="FFFFFF">
                <a:lumMod val="65000"/>
              </a:sysClr>
            </a:solidFill>
          </a:ln>
          <a:effectLst/>
        </c:spPr>
      </c:pivotFmt>
      <c:pivotFmt>
        <c:idx val="75"/>
        <c:spPr>
          <a:solidFill>
            <a:srgbClr val="FF9900"/>
          </a:solidFill>
          <a:ln w="3175">
            <a:solidFill>
              <a:sysClr val="window" lastClr="FFFFFF">
                <a:lumMod val="65000"/>
              </a:sysClr>
            </a:solidFill>
          </a:ln>
          <a:effectLst/>
        </c:spPr>
      </c:pivotFmt>
      <c:pivotFmt>
        <c:idx val="76"/>
        <c:spPr>
          <a:solidFill>
            <a:schemeClr val="accent1"/>
          </a:solidFill>
          <a:ln w="3175">
            <a:solidFill>
              <a:sysClr val="window" lastClr="FFFFFF">
                <a:lumMod val="6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rgbClr val="FF9900"/>
          </a:solidFill>
          <a:ln w="3175">
            <a:solidFill>
              <a:sysClr val="window" lastClr="FFFFFF">
                <a:lumMod val="65000"/>
              </a:sysClr>
            </a:solidFill>
          </a:ln>
          <a:effectLst/>
        </c:spPr>
      </c:pivotFmt>
      <c:pivotFmt>
        <c:idx val="78"/>
        <c:spPr>
          <a:solidFill>
            <a:srgbClr val="70AD47">
              <a:lumMod val="40000"/>
              <a:lumOff val="60000"/>
            </a:srgbClr>
          </a:solidFill>
          <a:ln w="3175">
            <a:solidFill>
              <a:sysClr val="window" lastClr="FFFFFF">
                <a:lumMod val="65000"/>
              </a:sysClr>
            </a:solidFill>
          </a:ln>
          <a:effectLst/>
        </c:spPr>
      </c:pivotFmt>
      <c:pivotFmt>
        <c:idx val="79"/>
        <c:spPr>
          <a:solidFill>
            <a:srgbClr val="5B9BD5"/>
          </a:solidFill>
          <a:ln w="3175">
            <a:solidFill>
              <a:sysClr val="window" lastClr="FFFFFF">
                <a:lumMod val="65000"/>
              </a:sysClr>
            </a:solidFill>
          </a:ln>
          <a:effectLst/>
        </c:spPr>
      </c:pivotFmt>
      <c:pivotFmt>
        <c:idx val="80"/>
        <c:spPr>
          <a:solidFill>
            <a:srgbClr val="FFC000">
              <a:lumMod val="40000"/>
              <a:lumOff val="60000"/>
            </a:srgbClr>
          </a:solidFill>
          <a:ln w="3175">
            <a:solidFill>
              <a:sysClr val="window" lastClr="FFFFFF">
                <a:lumMod val="65000"/>
              </a:sysClr>
            </a:solidFill>
          </a:ln>
          <a:effectLst/>
        </c:spPr>
      </c:pivotFmt>
      <c:pivotFmt>
        <c:idx val="81"/>
        <c:spPr>
          <a:solidFill>
            <a:srgbClr val="70AD47">
              <a:lumMod val="75000"/>
            </a:srgbClr>
          </a:solidFill>
          <a:ln w="3175">
            <a:solidFill>
              <a:sysClr val="window" lastClr="FFFFFF">
                <a:lumMod val="65000"/>
              </a:sysClr>
            </a:solidFill>
          </a:ln>
          <a:effectLst/>
        </c:spPr>
      </c:pivotFmt>
      <c:pivotFmt>
        <c:idx val="82"/>
        <c:spPr>
          <a:solidFill>
            <a:sysClr val="window" lastClr="FFFFFF">
              <a:lumMod val="85000"/>
            </a:sysClr>
          </a:solidFill>
          <a:ln w="3175">
            <a:solidFill>
              <a:sysClr val="window" lastClr="FFFFFF">
                <a:lumMod val="65000"/>
              </a:sysClr>
            </a:solidFill>
          </a:ln>
          <a:effectLst/>
        </c:spPr>
      </c:pivotFmt>
      <c:pivotFmt>
        <c:idx val="83"/>
        <c:spPr>
          <a:solidFill>
            <a:srgbClr val="CC99FF"/>
          </a:solidFill>
          <a:ln w="3175">
            <a:solidFill>
              <a:sysClr val="window" lastClr="FFFFFF">
                <a:lumMod val="65000"/>
              </a:sysClr>
            </a:solidFill>
          </a:ln>
          <a:effectLst/>
        </c:spPr>
      </c:pivotFmt>
      <c:pivotFmt>
        <c:idx val="84"/>
        <c:spPr>
          <a:solidFill>
            <a:sysClr val="window" lastClr="FFFFFF"/>
          </a:solidFill>
          <a:ln w="3175">
            <a:solidFill>
              <a:sysClr val="window" lastClr="FFFFFF">
                <a:lumMod val="65000"/>
              </a:sysClr>
            </a:solidFill>
          </a:ln>
          <a:effectLst/>
        </c:spPr>
      </c:pivotFmt>
    </c:pivotFmts>
    <c:plotArea>
      <c:layout/>
      <c:barChart>
        <c:barDir val="col"/>
        <c:grouping val="clustered"/>
        <c:varyColors val="0"/>
        <c:ser>
          <c:idx val="0"/>
          <c:order val="0"/>
          <c:tx>
            <c:strRef>
              <c:f>DEP_50!$AL$4</c:f>
              <c:strCache>
                <c:ptCount val="1"/>
                <c:pt idx="0">
                  <c:v>Total</c:v>
                </c:pt>
              </c:strCache>
            </c:strRef>
          </c:tx>
          <c:spPr>
            <a:solidFill>
              <a:schemeClr val="accent1"/>
            </a:solidFill>
            <a:ln w="3175">
              <a:solidFill>
                <a:sysClr val="window" lastClr="FFFFFF">
                  <a:lumMod val="65000"/>
                </a:sysClr>
              </a:solidFill>
            </a:ln>
            <a:effectLst/>
          </c:spPr>
          <c:invertIfNegative val="0"/>
          <c:dPt>
            <c:idx val="0"/>
            <c:invertIfNegative val="0"/>
            <c:bubble3D val="0"/>
            <c:spPr>
              <a:solidFill>
                <a:srgbClr val="FF9900"/>
              </a:solidFill>
              <a:ln w="3175">
                <a:solidFill>
                  <a:sysClr val="window" lastClr="FFFFFF">
                    <a:lumMod val="65000"/>
                  </a:sysClr>
                </a:solidFill>
              </a:ln>
              <a:effectLst/>
            </c:spPr>
            <c:extLst>
              <c:ext xmlns:c16="http://schemas.microsoft.com/office/drawing/2014/chart" uri="{C3380CC4-5D6E-409C-BE32-E72D297353CC}">
                <c16:uniqueId val="{00000001-DFA6-47B0-919C-FC03DE1D4B44}"/>
              </c:ext>
            </c:extLst>
          </c:dPt>
          <c:dPt>
            <c:idx val="1"/>
            <c:invertIfNegative val="0"/>
            <c:bubble3D val="0"/>
            <c:spPr>
              <a:solidFill>
                <a:srgbClr val="70AD47">
                  <a:lumMod val="40000"/>
                  <a:lumOff val="60000"/>
                </a:srgbClr>
              </a:solidFill>
              <a:ln w="3175">
                <a:solidFill>
                  <a:sysClr val="window" lastClr="FFFFFF">
                    <a:lumMod val="65000"/>
                  </a:sysClr>
                </a:solidFill>
              </a:ln>
              <a:effectLst/>
            </c:spPr>
            <c:extLst>
              <c:ext xmlns:c16="http://schemas.microsoft.com/office/drawing/2014/chart" uri="{C3380CC4-5D6E-409C-BE32-E72D297353CC}">
                <c16:uniqueId val="{00000003-DFA6-47B0-919C-FC03DE1D4B44}"/>
              </c:ext>
            </c:extLst>
          </c:dPt>
          <c:dPt>
            <c:idx val="2"/>
            <c:invertIfNegative val="0"/>
            <c:bubble3D val="0"/>
            <c:spPr>
              <a:solidFill>
                <a:srgbClr val="5B9BD5"/>
              </a:solidFill>
              <a:ln w="3175">
                <a:solidFill>
                  <a:sysClr val="window" lastClr="FFFFFF">
                    <a:lumMod val="65000"/>
                  </a:sysClr>
                </a:solidFill>
              </a:ln>
              <a:effectLst/>
            </c:spPr>
            <c:extLst>
              <c:ext xmlns:c16="http://schemas.microsoft.com/office/drawing/2014/chart" uri="{C3380CC4-5D6E-409C-BE32-E72D297353CC}">
                <c16:uniqueId val="{00000005-DFA6-47B0-919C-FC03DE1D4B44}"/>
              </c:ext>
            </c:extLst>
          </c:dPt>
          <c:dPt>
            <c:idx val="3"/>
            <c:invertIfNegative val="0"/>
            <c:bubble3D val="0"/>
            <c:spPr>
              <a:solidFill>
                <a:srgbClr val="FFC000">
                  <a:lumMod val="40000"/>
                  <a:lumOff val="60000"/>
                </a:srgbClr>
              </a:solidFill>
              <a:ln w="3175">
                <a:solidFill>
                  <a:sysClr val="window" lastClr="FFFFFF">
                    <a:lumMod val="65000"/>
                  </a:sysClr>
                </a:solidFill>
              </a:ln>
              <a:effectLst/>
            </c:spPr>
            <c:extLst>
              <c:ext xmlns:c16="http://schemas.microsoft.com/office/drawing/2014/chart" uri="{C3380CC4-5D6E-409C-BE32-E72D297353CC}">
                <c16:uniqueId val="{00000007-DFA6-47B0-919C-FC03DE1D4B44}"/>
              </c:ext>
            </c:extLst>
          </c:dPt>
          <c:dPt>
            <c:idx val="4"/>
            <c:invertIfNegative val="0"/>
            <c:bubble3D val="0"/>
            <c:spPr>
              <a:solidFill>
                <a:srgbClr val="70AD47">
                  <a:lumMod val="75000"/>
                </a:srgbClr>
              </a:solidFill>
              <a:ln w="3175">
                <a:solidFill>
                  <a:sysClr val="window" lastClr="FFFFFF">
                    <a:lumMod val="65000"/>
                  </a:sysClr>
                </a:solidFill>
              </a:ln>
              <a:effectLst/>
            </c:spPr>
            <c:extLst>
              <c:ext xmlns:c16="http://schemas.microsoft.com/office/drawing/2014/chart" uri="{C3380CC4-5D6E-409C-BE32-E72D297353CC}">
                <c16:uniqueId val="{00000009-DFA6-47B0-919C-FC03DE1D4B44}"/>
              </c:ext>
            </c:extLst>
          </c:dPt>
          <c:dPt>
            <c:idx val="5"/>
            <c:invertIfNegative val="0"/>
            <c:bubble3D val="0"/>
            <c:spPr>
              <a:solidFill>
                <a:sysClr val="window" lastClr="FFFFFF">
                  <a:lumMod val="85000"/>
                </a:sysClr>
              </a:solidFill>
              <a:ln w="3175">
                <a:solidFill>
                  <a:sysClr val="window" lastClr="FFFFFF">
                    <a:lumMod val="65000"/>
                  </a:sysClr>
                </a:solidFill>
              </a:ln>
              <a:effectLst/>
            </c:spPr>
            <c:extLst>
              <c:ext xmlns:c16="http://schemas.microsoft.com/office/drawing/2014/chart" uri="{C3380CC4-5D6E-409C-BE32-E72D297353CC}">
                <c16:uniqueId val="{0000000B-DFA6-47B0-919C-FC03DE1D4B44}"/>
              </c:ext>
            </c:extLst>
          </c:dPt>
          <c:dPt>
            <c:idx val="6"/>
            <c:invertIfNegative val="0"/>
            <c:bubble3D val="0"/>
            <c:spPr>
              <a:solidFill>
                <a:srgbClr val="CC99FF"/>
              </a:solidFill>
              <a:ln w="3175">
                <a:solidFill>
                  <a:sysClr val="window" lastClr="FFFFFF">
                    <a:lumMod val="65000"/>
                  </a:sysClr>
                </a:solidFill>
              </a:ln>
              <a:effectLst/>
            </c:spPr>
            <c:extLst>
              <c:ext xmlns:c16="http://schemas.microsoft.com/office/drawing/2014/chart" uri="{C3380CC4-5D6E-409C-BE32-E72D297353CC}">
                <c16:uniqueId val="{0000000D-DFA6-47B0-919C-FC03DE1D4B44}"/>
              </c:ext>
            </c:extLst>
          </c:dPt>
          <c:dPt>
            <c:idx val="7"/>
            <c:invertIfNegative val="0"/>
            <c:bubble3D val="0"/>
            <c:spPr>
              <a:solidFill>
                <a:sysClr val="window" lastClr="FFFFFF"/>
              </a:solidFill>
              <a:ln w="3175">
                <a:solidFill>
                  <a:sysClr val="window" lastClr="FFFFFF">
                    <a:lumMod val="65000"/>
                  </a:sysClr>
                </a:solidFill>
              </a:ln>
              <a:effectLst/>
            </c:spPr>
            <c:extLst>
              <c:ext xmlns:c16="http://schemas.microsoft.com/office/drawing/2014/chart" uri="{C3380CC4-5D6E-409C-BE32-E72D297353CC}">
                <c16:uniqueId val="{0000000F-DFA6-47B0-919C-FC03DE1D4B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DEP_50!$AK$5:$AK$13</c:f>
              <c:strCache>
                <c:ptCount val="8"/>
                <c:pt idx="0">
                  <c:v>espèce des milieux chauds et secs</c:v>
                </c:pt>
                <c:pt idx="1">
                  <c:v>espèce des prairies mésophiles</c:v>
                </c:pt>
                <c:pt idx="2">
                  <c:v>espèce des zones humides</c:v>
                </c:pt>
                <c:pt idx="3">
                  <c:v>espèce des landes </c:v>
                </c:pt>
                <c:pt idx="4">
                  <c:v>Espèce des lisières et boisements</c:v>
                </c:pt>
                <c:pt idx="5">
                  <c:v>espèce ubiquiste</c:v>
                </c:pt>
                <c:pt idx="6">
                  <c:v>espèce migratrice</c:v>
                </c:pt>
                <c:pt idx="7">
                  <c:v>Non renseignée</c:v>
                </c:pt>
              </c:strCache>
            </c:strRef>
          </c:cat>
          <c:val>
            <c:numRef>
              <c:f>DEP_50!$AL$5:$AL$13</c:f>
              <c:numCache>
                <c:formatCode>General</c:formatCode>
                <c:ptCount val="8"/>
                <c:pt idx="0">
                  <c:v>33</c:v>
                </c:pt>
                <c:pt idx="1">
                  <c:v>14</c:v>
                </c:pt>
                <c:pt idx="2">
                  <c:v>8</c:v>
                </c:pt>
                <c:pt idx="3">
                  <c:v>2</c:v>
                </c:pt>
                <c:pt idx="4">
                  <c:v>21</c:v>
                </c:pt>
                <c:pt idx="5">
                  <c:v>12</c:v>
                </c:pt>
                <c:pt idx="6">
                  <c:v>8</c:v>
                </c:pt>
                <c:pt idx="7">
                  <c:v>1</c:v>
                </c:pt>
              </c:numCache>
            </c:numRef>
          </c:val>
          <c:extLst>
            <c:ext xmlns:c16="http://schemas.microsoft.com/office/drawing/2014/chart" uri="{C3380CC4-5D6E-409C-BE32-E72D297353CC}">
              <c16:uniqueId val="{00000010-DFA6-47B0-919C-FC03DE1D4B44}"/>
            </c:ext>
          </c:extLst>
        </c:ser>
        <c:dLbls>
          <c:showLegendKey val="0"/>
          <c:showVal val="0"/>
          <c:showCatName val="0"/>
          <c:showSerName val="0"/>
          <c:showPercent val="0"/>
          <c:showBubbleSize val="0"/>
        </c:dLbls>
        <c:gapWidth val="100"/>
        <c:axId val="329059967"/>
        <c:axId val="329045407"/>
      </c:barChart>
      <c:catAx>
        <c:axId val="329059967"/>
        <c:scaling>
          <c:orientation val="minMax"/>
        </c:scaling>
        <c:delete val="1"/>
        <c:axPos val="b"/>
        <c:numFmt formatCode="General" sourceLinked="1"/>
        <c:majorTickMark val="none"/>
        <c:minorTickMark val="none"/>
        <c:tickLblPos val="nextTo"/>
        <c:crossAx val="329045407"/>
        <c:crosses val="autoZero"/>
        <c:auto val="1"/>
        <c:lblAlgn val="ctr"/>
        <c:lblOffset val="100"/>
        <c:noMultiLvlLbl val="0"/>
      </c:catAx>
      <c:valAx>
        <c:axId val="329045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29059967"/>
        <c:crosses val="autoZero"/>
        <c:crossBetween val="between"/>
      </c:valAx>
      <c:spPr>
        <a:noFill/>
        <a:ln>
          <a:noFill/>
        </a:ln>
        <a:effectLst/>
      </c:spPr>
    </c:plotArea>
    <c:legend>
      <c:legendPos val="r"/>
      <c:layout>
        <c:manualLayout>
          <c:xMode val="edge"/>
          <c:yMode val="edge"/>
          <c:x val="0.65415919540229883"/>
          <c:y val="0.23438537072043689"/>
          <c:w val="0.32674125109361329"/>
          <c:h val="0.603129594622978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[Référentiel_faune_normand_maj_2024.xlsx]DEP_61!Tableau croisé dynamique2</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a:t>Répartition par statuts de menace régionale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rgbClr val="5A1A63"/>
          </a:solidFill>
          <a:ln>
            <a:noFill/>
          </a:ln>
          <a:effectLst/>
        </c:spPr>
      </c:pivotFmt>
      <c:pivotFmt>
        <c:idx val="2"/>
        <c:spPr>
          <a:solidFill>
            <a:srgbClr val="D3001B"/>
          </a:solidFill>
          <a:ln>
            <a:noFill/>
          </a:ln>
          <a:effectLst/>
        </c:spPr>
      </c:pivotFmt>
      <c:pivotFmt>
        <c:idx val="3"/>
        <c:spPr>
          <a:solidFill>
            <a:srgbClr val="FBBF00"/>
          </a:solidFill>
          <a:ln>
            <a:noFill/>
          </a:ln>
          <a:effectLst/>
        </c:spPr>
      </c:pivotFmt>
      <c:pivotFmt>
        <c:idx val="4"/>
        <c:spPr>
          <a:solidFill>
            <a:srgbClr val="FFED00"/>
          </a:solidFill>
          <a:ln>
            <a:noFill/>
          </a:ln>
          <a:effectLst/>
        </c:spPr>
      </c:pivotFmt>
      <c:pivotFmt>
        <c:idx val="5"/>
        <c:spPr>
          <a:solidFill>
            <a:srgbClr val="FBF2CA"/>
          </a:solidFill>
          <a:ln>
            <a:noFill/>
          </a:ln>
          <a:effectLst/>
        </c:spPr>
      </c:pivotFmt>
      <c:pivotFmt>
        <c:idx val="6"/>
        <c:spPr>
          <a:solidFill>
            <a:srgbClr val="78B74A"/>
          </a:solidFill>
          <a:ln>
            <a:noFill/>
          </a:ln>
          <a:effectLst/>
        </c:spPr>
      </c:pivotFmt>
      <c:pivotFmt>
        <c:idx val="7"/>
        <c:spPr>
          <a:solidFill>
            <a:srgbClr val="D3D4D5"/>
          </a:solidFill>
          <a:ln>
            <a:noFill/>
          </a:ln>
          <a:effectLst/>
        </c:spPr>
      </c:pivotFmt>
      <c:pivotFmt>
        <c:idx val="8"/>
        <c:spPr>
          <a:solidFill>
            <a:schemeClr val="bg1"/>
          </a:solidFill>
          <a:ln w="3175">
            <a:solidFill>
              <a:schemeClr val="bg1">
                <a:lumMod val="65000"/>
              </a:schemeClr>
            </a:solidFill>
          </a:ln>
          <a:effectLst/>
        </c:spPr>
      </c:pivotFmt>
      <c:pivotFmt>
        <c:idx val="9"/>
        <c:spPr>
          <a:solidFill>
            <a:schemeClr val="accent1"/>
          </a:solidFill>
          <a:ln>
            <a:noFill/>
          </a:ln>
          <a:effectLst/>
        </c:spPr>
        <c:marker>
          <c:symbol val="none"/>
        </c:marker>
      </c:pivotFmt>
      <c:pivotFmt>
        <c:idx val="10"/>
        <c:spPr>
          <a:solidFill>
            <a:srgbClr val="5A1A63"/>
          </a:solidFill>
          <a:ln>
            <a:noFill/>
          </a:ln>
          <a:effectLst/>
        </c:spPr>
      </c:pivotFmt>
      <c:pivotFmt>
        <c:idx val="11"/>
        <c:spPr>
          <a:solidFill>
            <a:srgbClr val="D3001B"/>
          </a:solidFill>
          <a:ln>
            <a:noFill/>
          </a:ln>
          <a:effectLst/>
        </c:spPr>
      </c:pivotFmt>
      <c:pivotFmt>
        <c:idx val="12"/>
        <c:spPr>
          <a:solidFill>
            <a:srgbClr val="FBBF00"/>
          </a:solidFill>
          <a:ln>
            <a:noFill/>
          </a:ln>
          <a:effectLst/>
        </c:spPr>
      </c:pivotFmt>
      <c:pivotFmt>
        <c:idx val="13"/>
        <c:spPr>
          <a:solidFill>
            <a:srgbClr val="FFED00"/>
          </a:solidFill>
          <a:ln>
            <a:noFill/>
          </a:ln>
          <a:effectLst/>
        </c:spPr>
      </c:pivotFmt>
      <c:pivotFmt>
        <c:idx val="14"/>
        <c:spPr>
          <a:solidFill>
            <a:srgbClr val="FBF2CA"/>
          </a:solidFill>
          <a:ln>
            <a:noFill/>
          </a:ln>
          <a:effectLst/>
        </c:spPr>
      </c:pivotFmt>
      <c:pivotFmt>
        <c:idx val="15"/>
        <c:spPr>
          <a:solidFill>
            <a:srgbClr val="78B74A"/>
          </a:solidFill>
          <a:ln>
            <a:noFill/>
          </a:ln>
          <a:effectLst/>
        </c:spPr>
      </c:pivotFmt>
      <c:pivotFmt>
        <c:idx val="16"/>
        <c:spPr>
          <a:solidFill>
            <a:srgbClr val="D3D4D5"/>
          </a:solidFill>
          <a:ln>
            <a:noFill/>
          </a:ln>
          <a:effectLst/>
        </c:spPr>
      </c:pivotFmt>
      <c:pivotFmt>
        <c:idx val="17"/>
        <c:spPr>
          <a:solidFill>
            <a:schemeClr val="bg1"/>
          </a:solidFill>
          <a:ln w="3175">
            <a:solidFill>
              <a:schemeClr val="bg1">
                <a:lumMod val="65000"/>
              </a:schemeClr>
            </a:solidFill>
          </a:ln>
          <a:effectLst/>
        </c:spPr>
      </c:pivotFmt>
      <c:pivotFmt>
        <c:idx val="18"/>
        <c:spPr>
          <a:solidFill>
            <a:schemeClr val="accent1"/>
          </a:solidFill>
          <a:ln>
            <a:noFill/>
          </a:ln>
          <a:effectLst/>
        </c:spPr>
        <c:marker>
          <c:symbol val="none"/>
        </c:marker>
      </c:pivotFmt>
      <c:pivotFmt>
        <c:idx val="19"/>
        <c:spPr>
          <a:solidFill>
            <a:srgbClr val="FFED00"/>
          </a:solidFill>
          <a:ln>
            <a:noFill/>
          </a:ln>
          <a:effectLst/>
        </c:spPr>
      </c:pivotFmt>
      <c:pivotFmt>
        <c:idx val="20"/>
        <c:spPr>
          <a:solidFill>
            <a:srgbClr val="FBF2CA"/>
          </a:solidFill>
          <a:ln>
            <a:noFill/>
          </a:ln>
          <a:effectLst/>
        </c:spPr>
      </c:pivotFmt>
      <c:pivotFmt>
        <c:idx val="21"/>
        <c:spPr>
          <a:solidFill>
            <a:srgbClr val="78B74A"/>
          </a:solidFill>
          <a:ln>
            <a:noFill/>
          </a:ln>
          <a:effectLst/>
        </c:spPr>
      </c:pivotFmt>
      <c:pivotFmt>
        <c:idx val="22"/>
        <c:spPr>
          <a:solidFill>
            <a:schemeClr val="bg1"/>
          </a:solidFill>
          <a:ln w="3175">
            <a:solidFill>
              <a:schemeClr val="bg1">
                <a:lumMod val="65000"/>
              </a:schemeClr>
            </a:solidFill>
          </a:ln>
          <a:effectLst/>
        </c:spPr>
      </c:pivotFmt>
      <c:pivotFmt>
        <c:idx val="23"/>
        <c:spPr>
          <a:solidFill>
            <a:srgbClr val="D3D4D5"/>
          </a:solidFill>
          <a:ln>
            <a:noFill/>
          </a:ln>
          <a:effectLst/>
        </c:spPr>
      </c:pivotFmt>
      <c:pivotFmt>
        <c:idx val="24"/>
        <c:spPr>
          <a:solidFill>
            <a:srgbClr val="5A1A63"/>
          </a:solidFill>
          <a:ln>
            <a:noFill/>
          </a:ln>
          <a:effectLst/>
        </c:spPr>
      </c:pivotFmt>
      <c:pivotFmt>
        <c:idx val="25"/>
        <c:spPr>
          <a:solidFill>
            <a:srgbClr val="D3001B"/>
          </a:solidFill>
          <a:ln>
            <a:noFill/>
          </a:ln>
          <a:effectLst/>
        </c:spPr>
      </c:pivotFmt>
      <c:pivotFmt>
        <c:idx val="26"/>
        <c:spPr>
          <a:solidFill>
            <a:srgbClr val="FBBF00"/>
          </a:solidFill>
          <a:ln>
            <a:noFill/>
          </a:ln>
          <a:effectLst/>
        </c:spPr>
      </c:pivotFmt>
      <c:pivotFmt>
        <c:idx val="27"/>
        <c:spPr>
          <a:solidFill>
            <a:schemeClr val="accent1"/>
          </a:solidFill>
          <a:ln>
            <a:noFill/>
          </a:ln>
          <a:effectLst/>
        </c:spPr>
        <c:marker>
          <c:symbol val="none"/>
        </c:marker>
      </c:pivotFmt>
      <c:pivotFmt>
        <c:idx val="28"/>
        <c:spPr>
          <a:solidFill>
            <a:srgbClr val="5A1A63"/>
          </a:solidFill>
          <a:ln>
            <a:noFill/>
          </a:ln>
          <a:effectLst/>
        </c:spPr>
      </c:pivotFmt>
      <c:pivotFmt>
        <c:idx val="29"/>
        <c:spPr>
          <a:solidFill>
            <a:srgbClr val="D3001B"/>
          </a:solidFill>
          <a:ln>
            <a:noFill/>
          </a:ln>
          <a:effectLst/>
        </c:spPr>
      </c:pivotFmt>
      <c:pivotFmt>
        <c:idx val="30"/>
        <c:spPr>
          <a:solidFill>
            <a:srgbClr val="FBBF00"/>
          </a:solidFill>
          <a:ln>
            <a:noFill/>
          </a:ln>
          <a:effectLst/>
        </c:spPr>
      </c:pivotFmt>
      <c:pivotFmt>
        <c:idx val="31"/>
        <c:spPr>
          <a:solidFill>
            <a:srgbClr val="FFED00"/>
          </a:solidFill>
          <a:ln>
            <a:noFill/>
          </a:ln>
          <a:effectLst/>
        </c:spPr>
      </c:pivotFmt>
      <c:pivotFmt>
        <c:idx val="32"/>
        <c:spPr>
          <a:solidFill>
            <a:srgbClr val="FBF2CA"/>
          </a:solidFill>
          <a:ln>
            <a:noFill/>
          </a:ln>
          <a:effectLst/>
        </c:spPr>
      </c:pivotFmt>
      <c:pivotFmt>
        <c:idx val="33"/>
        <c:spPr>
          <a:solidFill>
            <a:srgbClr val="78B74A"/>
          </a:solidFill>
          <a:ln>
            <a:noFill/>
          </a:ln>
          <a:effectLst/>
        </c:spPr>
      </c:pivotFmt>
      <c:pivotFmt>
        <c:idx val="34"/>
        <c:spPr>
          <a:solidFill>
            <a:srgbClr val="D3D4D5"/>
          </a:solidFill>
          <a:ln>
            <a:noFill/>
          </a:ln>
          <a:effectLst/>
        </c:spPr>
      </c:pivotFmt>
      <c:pivotFmt>
        <c:idx val="35"/>
        <c:spPr>
          <a:solidFill>
            <a:schemeClr val="bg1"/>
          </a:solidFill>
          <a:ln w="3175">
            <a:solidFill>
              <a:schemeClr val="bg1">
                <a:lumMod val="65000"/>
              </a:schemeClr>
            </a:solidFill>
          </a:ln>
          <a:effectLst/>
        </c:spPr>
      </c:pivotFmt>
      <c:pivotFmt>
        <c:idx val="36"/>
        <c:spPr>
          <a:solidFill>
            <a:schemeClr val="accent1"/>
          </a:solidFill>
          <a:ln>
            <a:noFill/>
          </a:ln>
          <a:effectLst/>
        </c:spPr>
        <c:marker>
          <c:symbol val="none"/>
        </c:marker>
      </c:pivotFmt>
      <c:pivotFmt>
        <c:idx val="37"/>
        <c:spPr>
          <a:solidFill>
            <a:srgbClr val="5A1A63"/>
          </a:solidFill>
          <a:ln>
            <a:noFill/>
          </a:ln>
          <a:effectLst/>
        </c:spPr>
      </c:pivotFmt>
      <c:pivotFmt>
        <c:idx val="38"/>
        <c:spPr>
          <a:solidFill>
            <a:srgbClr val="D3001B"/>
          </a:solidFill>
          <a:ln>
            <a:noFill/>
          </a:ln>
          <a:effectLst/>
        </c:spPr>
      </c:pivotFmt>
      <c:pivotFmt>
        <c:idx val="39"/>
        <c:spPr>
          <a:solidFill>
            <a:srgbClr val="FBBF00"/>
          </a:solidFill>
          <a:ln>
            <a:noFill/>
          </a:ln>
          <a:effectLst/>
        </c:spPr>
      </c:pivotFmt>
      <c:pivotFmt>
        <c:idx val="40"/>
        <c:spPr>
          <a:solidFill>
            <a:srgbClr val="FFED00"/>
          </a:solidFill>
          <a:ln>
            <a:noFill/>
          </a:ln>
          <a:effectLst/>
        </c:spPr>
      </c:pivotFmt>
      <c:pivotFmt>
        <c:idx val="41"/>
        <c:spPr>
          <a:solidFill>
            <a:srgbClr val="FBF2CA"/>
          </a:solidFill>
          <a:ln>
            <a:noFill/>
          </a:ln>
          <a:effectLst/>
        </c:spPr>
      </c:pivotFmt>
      <c:pivotFmt>
        <c:idx val="42"/>
        <c:spPr>
          <a:solidFill>
            <a:srgbClr val="78B74A"/>
          </a:solidFill>
          <a:ln>
            <a:noFill/>
          </a:ln>
          <a:effectLst/>
        </c:spPr>
      </c:pivotFmt>
      <c:pivotFmt>
        <c:idx val="43"/>
        <c:spPr>
          <a:solidFill>
            <a:srgbClr val="D3D4D5"/>
          </a:solidFill>
          <a:ln>
            <a:noFill/>
          </a:ln>
          <a:effectLst/>
        </c:spPr>
      </c:pivotFmt>
      <c:pivotFmt>
        <c:idx val="44"/>
        <c:spPr>
          <a:solidFill>
            <a:schemeClr val="bg1"/>
          </a:solidFill>
          <a:ln w="3175">
            <a:solidFill>
              <a:schemeClr val="bg1">
                <a:lumMod val="65000"/>
              </a:schemeClr>
            </a:solidFill>
          </a:ln>
          <a:effectLst/>
        </c:spPr>
      </c:pivotFmt>
      <c:pivotFmt>
        <c:idx val="45"/>
        <c:spPr>
          <a:solidFill>
            <a:schemeClr val="accent1"/>
          </a:solidFill>
          <a:ln>
            <a:noFill/>
          </a:ln>
          <a:effectLst/>
        </c:spPr>
        <c:marker>
          <c:symbol val="none"/>
        </c:marker>
      </c:pivotFmt>
      <c:pivotFmt>
        <c:idx val="46"/>
        <c:spPr>
          <a:solidFill>
            <a:srgbClr val="5A1A63"/>
          </a:solidFill>
          <a:ln>
            <a:noFill/>
          </a:ln>
          <a:effectLst/>
        </c:spPr>
      </c:pivotFmt>
      <c:pivotFmt>
        <c:idx val="47"/>
        <c:spPr>
          <a:solidFill>
            <a:srgbClr val="D3001B"/>
          </a:solidFill>
          <a:ln>
            <a:noFill/>
          </a:ln>
          <a:effectLst/>
        </c:spPr>
      </c:pivotFmt>
      <c:pivotFmt>
        <c:idx val="48"/>
        <c:spPr>
          <a:solidFill>
            <a:srgbClr val="FBBF00"/>
          </a:solidFill>
          <a:ln>
            <a:noFill/>
          </a:ln>
          <a:effectLst/>
        </c:spPr>
      </c:pivotFmt>
      <c:pivotFmt>
        <c:idx val="49"/>
        <c:spPr>
          <a:solidFill>
            <a:srgbClr val="FFED00"/>
          </a:solidFill>
          <a:ln>
            <a:noFill/>
          </a:ln>
          <a:effectLst/>
        </c:spPr>
      </c:pivotFmt>
      <c:pivotFmt>
        <c:idx val="50"/>
        <c:spPr>
          <a:solidFill>
            <a:srgbClr val="FBF2CA"/>
          </a:solidFill>
          <a:ln>
            <a:noFill/>
          </a:ln>
          <a:effectLst/>
        </c:spPr>
      </c:pivotFmt>
      <c:pivotFmt>
        <c:idx val="51"/>
        <c:spPr>
          <a:solidFill>
            <a:srgbClr val="78B74A"/>
          </a:solidFill>
          <a:ln>
            <a:noFill/>
          </a:ln>
          <a:effectLst/>
        </c:spPr>
      </c:pivotFmt>
      <c:pivotFmt>
        <c:idx val="52"/>
        <c:spPr>
          <a:solidFill>
            <a:srgbClr val="D3D4D5"/>
          </a:solidFill>
          <a:ln>
            <a:noFill/>
          </a:ln>
          <a:effectLst/>
        </c:spPr>
      </c:pivotFmt>
      <c:pivotFmt>
        <c:idx val="53"/>
        <c:spPr>
          <a:solidFill>
            <a:schemeClr val="bg1"/>
          </a:solidFill>
          <a:ln w="3175">
            <a:solidFill>
              <a:schemeClr val="bg1">
                <a:lumMod val="65000"/>
              </a:schemeClr>
            </a:solidFill>
          </a:ln>
          <a:effectLst/>
        </c:spPr>
      </c:pivotFmt>
      <c:pivotFmt>
        <c:idx val="54"/>
        <c:spPr>
          <a:solidFill>
            <a:schemeClr val="accent1"/>
          </a:solidFill>
          <a:ln>
            <a:noFill/>
          </a:ln>
          <a:effectLst/>
        </c:spPr>
        <c:marker>
          <c:symbol val="none"/>
        </c:marker>
      </c:pivotFmt>
      <c:pivotFmt>
        <c:idx val="55"/>
        <c:spPr>
          <a:solidFill>
            <a:srgbClr val="5A1A63"/>
          </a:solidFill>
          <a:ln>
            <a:noFill/>
          </a:ln>
          <a:effectLst/>
        </c:spPr>
      </c:pivotFmt>
      <c:pivotFmt>
        <c:idx val="56"/>
        <c:spPr>
          <a:solidFill>
            <a:srgbClr val="D3001B"/>
          </a:solidFill>
          <a:ln>
            <a:noFill/>
          </a:ln>
          <a:effectLst/>
        </c:spPr>
      </c:pivotFmt>
      <c:pivotFmt>
        <c:idx val="57"/>
        <c:spPr>
          <a:solidFill>
            <a:srgbClr val="FBBF00"/>
          </a:solidFill>
          <a:ln>
            <a:noFill/>
          </a:ln>
          <a:effectLst/>
        </c:spPr>
      </c:pivotFmt>
      <c:pivotFmt>
        <c:idx val="58"/>
        <c:spPr>
          <a:solidFill>
            <a:srgbClr val="FFED00"/>
          </a:solidFill>
          <a:ln>
            <a:noFill/>
          </a:ln>
          <a:effectLst/>
        </c:spPr>
      </c:pivotFmt>
      <c:pivotFmt>
        <c:idx val="59"/>
        <c:spPr>
          <a:solidFill>
            <a:srgbClr val="FBF2CA"/>
          </a:solidFill>
          <a:ln>
            <a:noFill/>
          </a:ln>
          <a:effectLst/>
        </c:spPr>
      </c:pivotFmt>
      <c:pivotFmt>
        <c:idx val="60"/>
        <c:spPr>
          <a:solidFill>
            <a:srgbClr val="78B74A"/>
          </a:solidFill>
          <a:ln>
            <a:noFill/>
          </a:ln>
          <a:effectLst/>
        </c:spPr>
      </c:pivotFmt>
      <c:pivotFmt>
        <c:idx val="61"/>
        <c:spPr>
          <a:solidFill>
            <a:srgbClr val="D3D4D5"/>
          </a:solidFill>
          <a:ln>
            <a:noFill/>
          </a:ln>
          <a:effectLst/>
        </c:spPr>
      </c:pivotFmt>
      <c:pivotFmt>
        <c:idx val="62"/>
        <c:spPr>
          <a:solidFill>
            <a:schemeClr val="bg1"/>
          </a:solidFill>
          <a:ln w="3175">
            <a:solidFill>
              <a:schemeClr val="bg1">
                <a:lumMod val="65000"/>
              </a:schemeClr>
            </a:solidFill>
          </a:ln>
          <a:effectLst/>
        </c:spPr>
      </c:pivotFmt>
    </c:pivotFmts>
    <c:plotArea>
      <c:layout/>
      <c:barChart>
        <c:barDir val="col"/>
        <c:grouping val="clustered"/>
        <c:varyColors val="0"/>
        <c:ser>
          <c:idx val="0"/>
          <c:order val="0"/>
          <c:tx>
            <c:strRef>
              <c:f>DEP_61!$AC$4</c:f>
              <c:strCache>
                <c:ptCount val="1"/>
                <c:pt idx="0">
                  <c:v>Total</c:v>
                </c:pt>
              </c:strCache>
            </c:strRef>
          </c:tx>
          <c:spPr>
            <a:solidFill>
              <a:schemeClr val="accent1"/>
            </a:solidFill>
            <a:ln>
              <a:noFill/>
            </a:ln>
            <a:effectLst/>
          </c:spPr>
          <c:invertIfNegative val="0"/>
          <c:dPt>
            <c:idx val="0"/>
            <c:invertIfNegative val="0"/>
            <c:bubble3D val="0"/>
            <c:spPr>
              <a:solidFill>
                <a:srgbClr val="5A1A63"/>
              </a:solidFill>
              <a:ln>
                <a:noFill/>
              </a:ln>
              <a:effectLst/>
            </c:spPr>
            <c:extLst>
              <c:ext xmlns:c16="http://schemas.microsoft.com/office/drawing/2014/chart" uri="{C3380CC4-5D6E-409C-BE32-E72D297353CC}">
                <c16:uniqueId val="{00000001-50E2-43D6-8422-6D044A5BD694}"/>
              </c:ext>
            </c:extLst>
          </c:dPt>
          <c:dPt>
            <c:idx val="1"/>
            <c:invertIfNegative val="0"/>
            <c:bubble3D val="0"/>
            <c:spPr>
              <a:solidFill>
                <a:srgbClr val="D3001B"/>
              </a:solidFill>
              <a:ln>
                <a:noFill/>
              </a:ln>
              <a:effectLst/>
            </c:spPr>
            <c:extLst>
              <c:ext xmlns:c16="http://schemas.microsoft.com/office/drawing/2014/chart" uri="{C3380CC4-5D6E-409C-BE32-E72D297353CC}">
                <c16:uniqueId val="{00000003-50E2-43D6-8422-6D044A5BD694}"/>
              </c:ext>
            </c:extLst>
          </c:dPt>
          <c:dPt>
            <c:idx val="2"/>
            <c:invertIfNegative val="0"/>
            <c:bubble3D val="0"/>
            <c:spPr>
              <a:solidFill>
                <a:srgbClr val="FBBF00"/>
              </a:solidFill>
              <a:ln>
                <a:noFill/>
              </a:ln>
              <a:effectLst/>
            </c:spPr>
            <c:extLst>
              <c:ext xmlns:c16="http://schemas.microsoft.com/office/drawing/2014/chart" uri="{C3380CC4-5D6E-409C-BE32-E72D297353CC}">
                <c16:uniqueId val="{00000005-50E2-43D6-8422-6D044A5BD694}"/>
              </c:ext>
            </c:extLst>
          </c:dPt>
          <c:dPt>
            <c:idx val="3"/>
            <c:invertIfNegative val="0"/>
            <c:bubble3D val="0"/>
            <c:spPr>
              <a:solidFill>
                <a:srgbClr val="FFED00"/>
              </a:solidFill>
              <a:ln>
                <a:noFill/>
              </a:ln>
              <a:effectLst/>
            </c:spPr>
            <c:extLst>
              <c:ext xmlns:c16="http://schemas.microsoft.com/office/drawing/2014/chart" uri="{C3380CC4-5D6E-409C-BE32-E72D297353CC}">
                <c16:uniqueId val="{00000007-50E2-43D6-8422-6D044A5BD694}"/>
              </c:ext>
            </c:extLst>
          </c:dPt>
          <c:dPt>
            <c:idx val="4"/>
            <c:invertIfNegative val="0"/>
            <c:bubble3D val="0"/>
            <c:spPr>
              <a:solidFill>
                <a:srgbClr val="FBF2CA"/>
              </a:solidFill>
              <a:ln>
                <a:noFill/>
              </a:ln>
              <a:effectLst/>
            </c:spPr>
            <c:extLst>
              <c:ext xmlns:c16="http://schemas.microsoft.com/office/drawing/2014/chart" uri="{C3380CC4-5D6E-409C-BE32-E72D297353CC}">
                <c16:uniqueId val="{00000009-50E2-43D6-8422-6D044A5BD694}"/>
              </c:ext>
            </c:extLst>
          </c:dPt>
          <c:dPt>
            <c:idx val="5"/>
            <c:invertIfNegative val="0"/>
            <c:bubble3D val="0"/>
            <c:spPr>
              <a:solidFill>
                <a:srgbClr val="78B74A"/>
              </a:solidFill>
              <a:ln>
                <a:noFill/>
              </a:ln>
              <a:effectLst/>
            </c:spPr>
            <c:extLst>
              <c:ext xmlns:c16="http://schemas.microsoft.com/office/drawing/2014/chart" uri="{C3380CC4-5D6E-409C-BE32-E72D297353CC}">
                <c16:uniqueId val="{0000000B-50E2-43D6-8422-6D044A5BD694}"/>
              </c:ext>
            </c:extLst>
          </c:dPt>
          <c:dPt>
            <c:idx val="6"/>
            <c:invertIfNegative val="0"/>
            <c:bubble3D val="0"/>
            <c:spPr>
              <a:solidFill>
                <a:srgbClr val="D3D4D5"/>
              </a:solidFill>
              <a:ln>
                <a:noFill/>
              </a:ln>
              <a:effectLst/>
            </c:spPr>
            <c:extLst>
              <c:ext xmlns:c16="http://schemas.microsoft.com/office/drawing/2014/chart" uri="{C3380CC4-5D6E-409C-BE32-E72D297353CC}">
                <c16:uniqueId val="{0000000D-50E2-43D6-8422-6D044A5BD694}"/>
              </c:ext>
            </c:extLst>
          </c:dPt>
          <c:dPt>
            <c:idx val="7"/>
            <c:invertIfNegative val="0"/>
            <c:bubble3D val="0"/>
            <c:spPr>
              <a:solidFill>
                <a:schemeClr val="bg1"/>
              </a:solidFill>
              <a:ln w="3175">
                <a:solidFill>
                  <a:schemeClr val="bg1">
                    <a:lumMod val="65000"/>
                  </a:schemeClr>
                </a:solidFill>
              </a:ln>
              <a:effectLst/>
            </c:spPr>
            <c:extLst>
              <c:ext xmlns:c16="http://schemas.microsoft.com/office/drawing/2014/chart" uri="{C3380CC4-5D6E-409C-BE32-E72D297353CC}">
                <c16:uniqueId val="{0000000F-50E2-43D6-8422-6D044A5BD694}"/>
              </c:ext>
            </c:extLst>
          </c:dPt>
          <c:cat>
            <c:strRef>
              <c:f>DEP_61!$AB$5:$AB$13</c:f>
              <c:strCache>
                <c:ptCount val="8"/>
                <c:pt idx="0">
                  <c:v>RE</c:v>
                </c:pt>
                <c:pt idx="1">
                  <c:v>CR</c:v>
                </c:pt>
                <c:pt idx="2">
                  <c:v>EN</c:v>
                </c:pt>
                <c:pt idx="3">
                  <c:v>VU</c:v>
                </c:pt>
                <c:pt idx="4">
                  <c:v>NT</c:v>
                </c:pt>
                <c:pt idx="5">
                  <c:v>LC</c:v>
                </c:pt>
                <c:pt idx="6">
                  <c:v>DD</c:v>
                </c:pt>
                <c:pt idx="7">
                  <c:v>NA</c:v>
                </c:pt>
              </c:strCache>
            </c:strRef>
          </c:cat>
          <c:val>
            <c:numRef>
              <c:f>DEP_61!$AC$5:$AC$13</c:f>
              <c:numCache>
                <c:formatCode>General</c:formatCode>
                <c:ptCount val="8"/>
                <c:pt idx="0">
                  <c:v>8</c:v>
                </c:pt>
                <c:pt idx="1">
                  <c:v>3</c:v>
                </c:pt>
                <c:pt idx="2">
                  <c:v>5</c:v>
                </c:pt>
                <c:pt idx="3">
                  <c:v>6</c:v>
                </c:pt>
                <c:pt idx="4">
                  <c:v>8</c:v>
                </c:pt>
                <c:pt idx="5">
                  <c:v>49</c:v>
                </c:pt>
                <c:pt idx="6">
                  <c:v>4</c:v>
                </c:pt>
                <c:pt idx="7">
                  <c:v>5</c:v>
                </c:pt>
              </c:numCache>
            </c:numRef>
          </c:val>
          <c:extLst>
            <c:ext xmlns:c16="http://schemas.microsoft.com/office/drawing/2014/chart" uri="{C3380CC4-5D6E-409C-BE32-E72D297353CC}">
              <c16:uniqueId val="{00000010-50E2-43D6-8422-6D044A5BD694}"/>
            </c:ext>
          </c:extLst>
        </c:ser>
        <c:dLbls>
          <c:showLegendKey val="0"/>
          <c:showVal val="0"/>
          <c:showCatName val="0"/>
          <c:showSerName val="0"/>
          <c:showPercent val="0"/>
          <c:showBubbleSize val="0"/>
        </c:dLbls>
        <c:gapWidth val="100"/>
        <c:axId val="329045407"/>
        <c:axId val="329048319"/>
      </c:barChart>
      <c:catAx>
        <c:axId val="329045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fr-FR"/>
          </a:p>
        </c:txPr>
        <c:crossAx val="329048319"/>
        <c:crosses val="autoZero"/>
        <c:auto val="1"/>
        <c:lblAlgn val="ctr"/>
        <c:lblOffset val="100"/>
        <c:noMultiLvlLbl val="0"/>
      </c:catAx>
      <c:valAx>
        <c:axId val="329048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2904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[Référentiel_faune_normand_maj_2024.xlsx]DEP_61!Tableau croisé dynamique4</c:name>
    <c:fmtId val="24"/>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a:t>Répartition par communautés écologiques</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3175">
            <a:solidFill>
              <a:sysClr val="window" lastClr="FFFFFF">
                <a:lumMod val="75000"/>
              </a:sysClr>
            </a:solidFill>
          </a:ln>
          <a:effectLst/>
        </c:spPr>
      </c:pivotFmt>
      <c:pivotFmt>
        <c:idx val="2"/>
        <c:spPr>
          <a:solidFill>
            <a:schemeClr val="accent6">
              <a:lumMod val="60000"/>
              <a:lumOff val="40000"/>
            </a:schemeClr>
          </a:solidFill>
          <a:ln w="3175">
            <a:solidFill>
              <a:sysClr val="window" lastClr="FFFFFF">
                <a:lumMod val="75000"/>
              </a:sysClr>
            </a:solidFill>
          </a:ln>
          <a:effectLst/>
        </c:spPr>
      </c:pivotFmt>
      <c:pivotFmt>
        <c:idx val="3"/>
        <c:spPr>
          <a:solidFill>
            <a:schemeClr val="accent4">
              <a:lumMod val="20000"/>
              <a:lumOff val="80000"/>
            </a:schemeClr>
          </a:solidFill>
          <a:ln w="3175">
            <a:solidFill>
              <a:sysClr val="window" lastClr="FFFFFF">
                <a:lumMod val="75000"/>
              </a:sysClr>
            </a:solidFill>
          </a:ln>
          <a:effectLst/>
        </c:spPr>
      </c:pivotFmt>
      <c:pivotFmt>
        <c:idx val="4"/>
        <c:spPr>
          <a:solidFill>
            <a:schemeClr val="accent4">
              <a:lumMod val="60000"/>
              <a:lumOff val="40000"/>
            </a:schemeClr>
          </a:solidFill>
          <a:ln w="3175">
            <a:solidFill>
              <a:sysClr val="window" lastClr="FFFFFF">
                <a:lumMod val="75000"/>
              </a:sysClr>
            </a:solidFill>
          </a:ln>
          <a:effectLst/>
        </c:spPr>
      </c:pivotFmt>
      <c:pivotFmt>
        <c:idx val="5"/>
        <c:spPr>
          <a:solidFill>
            <a:schemeClr val="accent5">
              <a:lumMod val="60000"/>
              <a:lumOff val="40000"/>
            </a:schemeClr>
          </a:solidFill>
          <a:ln w="3175">
            <a:solidFill>
              <a:sysClr val="window" lastClr="FFFFFF">
                <a:lumMod val="75000"/>
              </a:sysClr>
            </a:solidFill>
          </a:ln>
          <a:effectLst/>
        </c:spPr>
      </c:pivotFmt>
      <c:pivotFmt>
        <c:idx val="6"/>
        <c:spPr>
          <a:solidFill>
            <a:schemeClr val="accent6">
              <a:lumMod val="75000"/>
            </a:schemeClr>
          </a:solidFill>
          <a:ln w="3175">
            <a:solidFill>
              <a:sysClr val="window" lastClr="FFFFFF">
                <a:lumMod val="75000"/>
              </a:sysClr>
            </a:solidFill>
          </a:ln>
          <a:effectLst/>
        </c:spPr>
      </c:pivotFmt>
      <c:pivotFmt>
        <c:idx val="7"/>
        <c:spPr>
          <a:solidFill>
            <a:schemeClr val="bg1"/>
          </a:solidFill>
          <a:ln w="3175">
            <a:solidFill>
              <a:sysClr val="window" lastClr="FFFFFF">
                <a:lumMod val="75000"/>
              </a:sysClr>
            </a:solidFill>
          </a:ln>
          <a:effectLst/>
        </c:spPr>
      </c:pivotFmt>
      <c:pivotFmt>
        <c:idx val="8"/>
        <c:spPr>
          <a:solidFill>
            <a:srgbClr val="CBBFF7"/>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3175">
            <a:solidFill>
              <a:sysClr val="window" lastClr="FFFFFF">
                <a:lumMod val="75000"/>
              </a:sysClr>
            </a:solidFill>
          </a:ln>
          <a:effectLst/>
        </c:spPr>
      </c:pivotFmt>
      <c:pivotFmt>
        <c:idx val="11"/>
        <c:spPr>
          <a:solidFill>
            <a:schemeClr val="bg1">
              <a:lumMod val="75000"/>
            </a:schemeClr>
          </a:solidFill>
          <a:ln w="3175">
            <a:solidFill>
              <a:sysClr val="window" lastClr="FFFFFF">
                <a:lumMod val="75000"/>
              </a:sysClr>
            </a:solidFill>
          </a:ln>
          <a:effectLst/>
        </c:spPr>
      </c:pivotFmt>
      <c:pivotFmt>
        <c:idx val="12"/>
        <c:spPr>
          <a:solidFill>
            <a:schemeClr val="accent4">
              <a:lumMod val="60000"/>
              <a:lumOff val="40000"/>
            </a:schemeClr>
          </a:solidFill>
          <a:ln w="3175">
            <a:solidFill>
              <a:sysClr val="window" lastClr="FFFFFF">
                <a:lumMod val="75000"/>
              </a:sysClr>
            </a:solidFill>
          </a:ln>
          <a:effectLst/>
        </c:spPr>
      </c:pivotFmt>
      <c:pivotFmt>
        <c:idx val="13"/>
        <c:spPr>
          <a:solidFill>
            <a:schemeClr val="accent5">
              <a:lumMod val="60000"/>
              <a:lumOff val="40000"/>
            </a:schemeClr>
          </a:solidFill>
          <a:ln w="3175">
            <a:solidFill>
              <a:sysClr val="window" lastClr="FFFFFF">
                <a:lumMod val="75000"/>
              </a:sysClr>
            </a:solidFill>
          </a:ln>
          <a:effectLst/>
        </c:spPr>
      </c:pivotFmt>
      <c:pivotFmt>
        <c:idx val="14"/>
        <c:spPr>
          <a:solidFill>
            <a:schemeClr val="accent6">
              <a:lumMod val="75000"/>
            </a:schemeClr>
          </a:solidFill>
          <a:ln w="3175">
            <a:solidFill>
              <a:sysClr val="window" lastClr="FFFFFF">
                <a:lumMod val="75000"/>
              </a:sysClr>
            </a:solidFill>
          </a:ln>
          <a:effectLst/>
        </c:spPr>
      </c:pivotFmt>
      <c:pivotFmt>
        <c:idx val="15"/>
        <c:spPr>
          <a:solidFill>
            <a:srgbClr val="CBBFF7"/>
          </a:solidFill>
          <a:ln w="3175">
            <a:solidFill>
              <a:sysClr val="window" lastClr="FFFFFF">
                <a:lumMod val="75000"/>
              </a:sysClr>
            </a:solidFill>
          </a:ln>
          <a:effectLst/>
        </c:spPr>
      </c:pivotFmt>
      <c:pivotFmt>
        <c:idx val="16"/>
        <c:spPr>
          <a:solidFill>
            <a:schemeClr val="bg1"/>
          </a:solidFill>
          <a:ln w="3175">
            <a:solidFill>
              <a:sysClr val="window" lastClr="FFFFFF">
                <a:lumMod val="75000"/>
              </a:sysClr>
            </a:solidFill>
          </a:ln>
          <a:effectLst/>
        </c:spPr>
      </c:pivotFmt>
      <c:pivotFmt>
        <c:idx val="17"/>
        <c:spPr>
          <a:solidFill>
            <a:schemeClr val="accent4">
              <a:lumMod val="20000"/>
              <a:lumOff val="80000"/>
            </a:schemeClr>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3175">
            <a:solidFill>
              <a:sysClr val="window" lastClr="FFFFFF">
                <a:lumMod val="75000"/>
              </a:sysClr>
            </a:solidFill>
          </a:ln>
          <a:effectLst/>
        </c:spPr>
      </c:pivotFmt>
      <c:pivotFmt>
        <c:idx val="20"/>
        <c:spPr>
          <a:solidFill>
            <a:schemeClr val="bg1">
              <a:lumMod val="75000"/>
            </a:schemeClr>
          </a:solidFill>
          <a:ln w="3175">
            <a:solidFill>
              <a:sysClr val="window" lastClr="FFFFFF">
                <a:lumMod val="75000"/>
              </a:sysClr>
            </a:solidFill>
          </a:ln>
          <a:effectLst/>
        </c:spPr>
      </c:pivotFmt>
      <c:pivotFmt>
        <c:idx val="21"/>
        <c:spPr>
          <a:solidFill>
            <a:schemeClr val="accent4">
              <a:lumMod val="60000"/>
              <a:lumOff val="40000"/>
            </a:schemeClr>
          </a:solidFill>
          <a:ln w="3175">
            <a:solidFill>
              <a:sysClr val="window" lastClr="FFFFFF">
                <a:lumMod val="75000"/>
              </a:sysClr>
            </a:solidFill>
          </a:ln>
          <a:effectLst/>
        </c:spPr>
      </c:pivotFmt>
      <c:pivotFmt>
        <c:idx val="22"/>
        <c:spPr>
          <a:solidFill>
            <a:schemeClr val="accent5">
              <a:lumMod val="60000"/>
              <a:lumOff val="40000"/>
            </a:schemeClr>
          </a:solidFill>
          <a:ln w="3175">
            <a:solidFill>
              <a:sysClr val="window" lastClr="FFFFFF">
                <a:lumMod val="75000"/>
              </a:sysClr>
            </a:solidFill>
          </a:ln>
          <a:effectLst/>
        </c:spPr>
      </c:pivotFmt>
      <c:pivotFmt>
        <c:idx val="23"/>
        <c:spPr>
          <a:solidFill>
            <a:schemeClr val="accent4">
              <a:lumMod val="20000"/>
              <a:lumOff val="80000"/>
            </a:schemeClr>
          </a:solidFill>
          <a:ln w="3175">
            <a:solidFill>
              <a:sysClr val="window" lastClr="FFFFFF">
                <a:lumMod val="75000"/>
              </a:sysClr>
            </a:solidFill>
          </a:ln>
          <a:effectLst/>
        </c:spPr>
      </c:pivotFmt>
      <c:pivotFmt>
        <c:idx val="24"/>
        <c:spPr>
          <a:solidFill>
            <a:schemeClr val="accent6">
              <a:lumMod val="75000"/>
            </a:schemeClr>
          </a:solidFill>
          <a:ln w="3175">
            <a:solidFill>
              <a:sysClr val="window" lastClr="FFFFFF">
                <a:lumMod val="75000"/>
              </a:sysClr>
            </a:solidFill>
          </a:ln>
          <a:effectLst/>
        </c:spPr>
      </c:pivotFmt>
      <c:pivotFmt>
        <c:idx val="25"/>
        <c:spPr>
          <a:solidFill>
            <a:srgbClr val="CBBFF7"/>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6">
              <a:lumMod val="60000"/>
              <a:lumOff val="40000"/>
            </a:schemeClr>
          </a:solidFill>
          <a:ln w="3175">
            <a:solidFill>
              <a:sysClr val="window" lastClr="FFFFFF">
                <a:lumMod val="75000"/>
              </a:sysClr>
            </a:solidFill>
          </a:ln>
          <a:effectLst/>
        </c:spPr>
      </c:pivotFmt>
      <c:pivotFmt>
        <c:idx val="29"/>
        <c:spPr>
          <a:solidFill>
            <a:schemeClr val="bg1">
              <a:lumMod val="75000"/>
            </a:schemeClr>
          </a:solidFill>
          <a:ln w="3175">
            <a:solidFill>
              <a:sysClr val="window" lastClr="FFFFFF">
                <a:lumMod val="75000"/>
              </a:sysClr>
            </a:solidFill>
          </a:ln>
          <a:effectLst/>
        </c:spPr>
      </c:pivotFmt>
      <c:pivotFmt>
        <c:idx val="30"/>
        <c:spPr>
          <a:solidFill>
            <a:schemeClr val="accent4">
              <a:lumMod val="20000"/>
              <a:lumOff val="80000"/>
            </a:schemeClr>
          </a:solidFill>
          <a:ln w="3175">
            <a:solidFill>
              <a:sysClr val="window" lastClr="FFFFFF">
                <a:lumMod val="75000"/>
              </a:sysClr>
            </a:solidFill>
          </a:ln>
          <a:effectLst/>
        </c:spPr>
      </c:pivotFmt>
      <c:pivotFmt>
        <c:idx val="31"/>
        <c:spPr>
          <a:solidFill>
            <a:schemeClr val="accent4">
              <a:lumMod val="60000"/>
              <a:lumOff val="40000"/>
            </a:schemeClr>
          </a:solidFill>
          <a:ln w="3175">
            <a:solidFill>
              <a:sysClr val="window" lastClr="FFFFFF">
                <a:lumMod val="75000"/>
              </a:sysClr>
            </a:solidFill>
          </a:ln>
          <a:effectLst/>
        </c:spPr>
      </c:pivotFmt>
      <c:pivotFmt>
        <c:idx val="32"/>
        <c:spPr>
          <a:solidFill>
            <a:schemeClr val="accent5">
              <a:lumMod val="60000"/>
              <a:lumOff val="40000"/>
            </a:schemeClr>
          </a:solidFill>
          <a:ln w="3175">
            <a:solidFill>
              <a:sysClr val="window" lastClr="FFFFFF">
                <a:lumMod val="75000"/>
              </a:sysClr>
            </a:solidFill>
          </a:ln>
          <a:effectLst/>
        </c:spPr>
      </c:pivotFmt>
      <c:pivotFmt>
        <c:idx val="33"/>
        <c:spPr>
          <a:solidFill>
            <a:schemeClr val="accent6">
              <a:lumMod val="75000"/>
            </a:schemeClr>
          </a:solidFill>
          <a:ln w="3175">
            <a:solidFill>
              <a:sysClr val="window" lastClr="FFFFFF">
                <a:lumMod val="75000"/>
              </a:sysClr>
            </a:solidFill>
          </a:ln>
          <a:effectLst/>
        </c:spPr>
      </c:pivotFmt>
      <c:pivotFmt>
        <c:idx val="34"/>
        <c:spPr>
          <a:solidFill>
            <a:srgbClr val="CBBFF7"/>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6"/>
          </a:solidFill>
          <a:ln w="3175">
            <a:solidFill>
              <a:sysClr val="window" lastClr="FFFFFF">
                <a:lumMod val="75000"/>
              </a:sysClr>
            </a:solidFill>
          </a:ln>
          <a:effectLst/>
        </c:spPr>
      </c:pivotFmt>
      <c:pivotFmt>
        <c:idx val="37"/>
        <c:spPr>
          <a:solidFill>
            <a:srgbClr val="CC99FF"/>
          </a:solidFill>
          <a:ln w="3175">
            <a:solidFill>
              <a:sysClr val="window" lastClr="FFFFFF">
                <a:lumMod val="75000"/>
              </a:sysClr>
            </a:solidFill>
          </a:ln>
          <a:effectLst/>
        </c:spPr>
      </c:pivotFmt>
      <c:pivotFmt>
        <c:idx val="38"/>
        <c:spPr>
          <a:solidFill>
            <a:schemeClr val="bg1"/>
          </a:solidFill>
          <a:ln w="3175">
            <a:solidFill>
              <a:sysClr val="window" lastClr="FFFFFF">
                <a:lumMod val="75000"/>
              </a:sysClr>
            </a:solidFill>
          </a:ln>
          <a:effectLst/>
        </c:spPr>
      </c:pivotFmt>
      <c:pivotFmt>
        <c:idx val="39"/>
        <c:spPr>
          <a:solidFill>
            <a:schemeClr val="accent4">
              <a:lumMod val="20000"/>
              <a:lumOff val="80000"/>
            </a:schemeClr>
          </a:solidFill>
          <a:ln w="3175">
            <a:solidFill>
              <a:sysClr val="window" lastClr="FFFFFF">
                <a:lumMod val="75000"/>
              </a:sysClr>
            </a:solidFill>
          </a:ln>
          <a:effectLst/>
        </c:spPr>
      </c:pivotFmt>
      <c:pivotFmt>
        <c:idx val="4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1"/>
        <c:spPr>
          <a:solidFill>
            <a:schemeClr val="accent6">
              <a:lumMod val="60000"/>
              <a:lumOff val="40000"/>
            </a:schemeClr>
          </a:solidFill>
          <a:ln w="3175">
            <a:solidFill>
              <a:sysClr val="window" lastClr="FFFFFF">
                <a:lumMod val="75000"/>
              </a:sysClr>
            </a:solidFill>
          </a:ln>
          <a:effectLst/>
        </c:spPr>
      </c:pivotFmt>
      <c:pivotFmt>
        <c:idx val="42"/>
        <c:spPr>
          <a:solidFill>
            <a:schemeClr val="bg1">
              <a:lumMod val="75000"/>
            </a:schemeClr>
          </a:solidFill>
          <a:ln w="3175">
            <a:solidFill>
              <a:sysClr val="window" lastClr="FFFFFF">
                <a:lumMod val="75000"/>
              </a:sysClr>
            </a:solidFill>
          </a:ln>
          <a:effectLst/>
        </c:spPr>
      </c:pivotFmt>
      <c:pivotFmt>
        <c:idx val="43"/>
        <c:spPr>
          <a:solidFill>
            <a:schemeClr val="accent4">
              <a:lumMod val="60000"/>
              <a:lumOff val="40000"/>
            </a:schemeClr>
          </a:solidFill>
          <a:ln w="3175">
            <a:solidFill>
              <a:sysClr val="window" lastClr="FFFFFF">
                <a:lumMod val="75000"/>
              </a:sysClr>
            </a:solidFill>
          </a:ln>
          <a:effectLst/>
        </c:spPr>
      </c:pivotFmt>
      <c:pivotFmt>
        <c:idx val="44"/>
        <c:spPr>
          <a:solidFill>
            <a:schemeClr val="accent5">
              <a:lumMod val="60000"/>
              <a:lumOff val="40000"/>
            </a:schemeClr>
          </a:solidFill>
          <a:ln w="3175">
            <a:solidFill>
              <a:sysClr val="window" lastClr="FFFFFF">
                <a:lumMod val="75000"/>
              </a:sysClr>
            </a:solidFill>
          </a:ln>
          <a:effectLst/>
        </c:spPr>
      </c:pivotFmt>
      <c:pivotFmt>
        <c:idx val="45"/>
        <c:spPr>
          <a:solidFill>
            <a:schemeClr val="accent6"/>
          </a:solidFill>
          <a:ln w="3175">
            <a:solidFill>
              <a:sysClr val="window" lastClr="FFFFFF">
                <a:lumMod val="75000"/>
              </a:sysClr>
            </a:solidFill>
          </a:ln>
          <a:effectLst/>
        </c:spPr>
      </c:pivotFmt>
      <c:pivotFmt>
        <c:idx val="46"/>
        <c:spPr>
          <a:solidFill>
            <a:srgbClr val="CC99FF"/>
          </a:solidFill>
          <a:ln w="3175">
            <a:solidFill>
              <a:sysClr val="window" lastClr="FFFFFF">
                <a:lumMod val="75000"/>
              </a:sysClr>
            </a:solidFill>
          </a:ln>
          <a:effectLst/>
        </c:spPr>
      </c:pivotFmt>
      <c:pivotFmt>
        <c:idx val="47"/>
        <c:spPr>
          <a:solidFill>
            <a:schemeClr val="bg1"/>
          </a:solidFill>
          <a:ln w="3175">
            <a:solidFill>
              <a:sysClr val="window" lastClr="FFFFFF">
                <a:lumMod val="75000"/>
              </a:sysClr>
            </a:solidFill>
          </a:ln>
          <a:effectLst/>
        </c:spPr>
      </c:pivotFmt>
      <c:pivotFmt>
        <c:idx val="48"/>
        <c:spPr>
          <a:solidFill>
            <a:schemeClr val="accent4">
              <a:lumMod val="20000"/>
              <a:lumOff val="80000"/>
            </a:schemeClr>
          </a:solidFill>
          <a:ln w="3175">
            <a:solidFill>
              <a:sysClr val="window" lastClr="FFFFFF">
                <a:lumMod val="75000"/>
              </a:sysClr>
            </a:solidFill>
          </a:ln>
          <a:effectLst/>
        </c:spPr>
      </c:pivotFmt>
      <c:pivotFmt>
        <c:idx val="49"/>
        <c:spPr>
          <a:solidFill>
            <a:srgbClr val="70AD47">
              <a:lumMod val="40000"/>
              <a:lumOff val="60000"/>
            </a:srgbClr>
          </a:solidFill>
          <a:ln w="3175">
            <a:solidFill>
              <a:sysClr val="window" lastClr="FFFFFF">
                <a:lumMod val="75000"/>
              </a:sysClr>
            </a:solidFill>
          </a:ln>
          <a:effectLst/>
        </c:spPr>
      </c:pivotFmt>
      <c:pivotFmt>
        <c:idx val="50"/>
        <c:spPr>
          <a:solidFill>
            <a:srgbClr val="FFCC99"/>
          </a:solidFill>
          <a:ln w="3175">
            <a:solidFill>
              <a:sysClr val="window" lastClr="FFFFFF">
                <a:lumMod val="75000"/>
              </a:sysClr>
            </a:solidFill>
          </a:ln>
          <a:effectLst/>
        </c:spPr>
      </c:pivotFmt>
      <c:pivotFmt>
        <c:idx val="51"/>
        <c:spPr>
          <a:solidFill>
            <a:srgbClr val="FFFFCC"/>
          </a:solidFill>
          <a:ln w="3175">
            <a:solidFill>
              <a:sysClr val="window" lastClr="FFFFFF">
                <a:lumMod val="75000"/>
              </a:sysClr>
            </a:solidFill>
          </a:ln>
          <a:effectLst/>
        </c:spPr>
      </c:pivotFmt>
      <c:pivotFmt>
        <c:idx val="52"/>
        <c:spPr>
          <a:solidFill>
            <a:srgbClr val="FFC000"/>
          </a:solidFill>
          <a:ln w="3175">
            <a:solidFill>
              <a:sysClr val="window" lastClr="FFFFFF">
                <a:lumMod val="75000"/>
              </a:sysClr>
            </a:solidFill>
          </a:ln>
          <a:effectLst/>
        </c:spPr>
      </c:pivotFmt>
      <c:pivotFmt>
        <c:idx val="53"/>
        <c:spPr>
          <a:solidFill>
            <a:srgbClr val="CC99FF"/>
          </a:solidFill>
          <a:ln w="3175">
            <a:solidFill>
              <a:sysClr val="window" lastClr="FFFFFF">
                <a:lumMod val="75000"/>
              </a:sysClr>
            </a:solidFill>
          </a:ln>
          <a:effectLst/>
        </c:spPr>
      </c:pivotFmt>
      <c:pivotFmt>
        <c:idx val="54"/>
        <c:spPr>
          <a:solidFill>
            <a:sysClr val="window" lastClr="FFFFFF">
              <a:lumMod val="85000"/>
            </a:sysClr>
          </a:solidFill>
          <a:ln w="3175">
            <a:solidFill>
              <a:sysClr val="window" lastClr="FFFFFF">
                <a:lumMod val="75000"/>
              </a:sysClr>
            </a:solidFill>
          </a:ln>
          <a:effectLst/>
        </c:spPr>
      </c:pivotFmt>
      <c:pivotFmt>
        <c:idx val="55"/>
        <c:spPr>
          <a:solidFill>
            <a:srgbClr val="70AD47">
              <a:lumMod val="75000"/>
            </a:srgbClr>
          </a:solidFill>
          <a:ln w="3175">
            <a:solidFill>
              <a:sysClr val="window" lastClr="FFFFFF">
                <a:lumMod val="75000"/>
              </a:sysClr>
            </a:solidFill>
          </a:ln>
          <a:effectLst/>
        </c:spPr>
      </c:pivotFmt>
      <c:pivotFmt>
        <c:idx val="56"/>
        <c:spPr>
          <a:solidFill>
            <a:srgbClr val="4FABB5"/>
          </a:solidFill>
          <a:ln w="3175">
            <a:solidFill>
              <a:sysClr val="window" lastClr="FFFFFF">
                <a:lumMod val="75000"/>
              </a:sysClr>
            </a:solidFill>
          </a:ln>
          <a:effectLst/>
        </c:spPr>
      </c:pivotFmt>
      <c:pivotFmt>
        <c:idx val="57"/>
        <c:spPr>
          <a:solidFill>
            <a:srgbClr val="FFC000">
              <a:lumMod val="40000"/>
              <a:lumOff val="60000"/>
            </a:srgbClr>
          </a:solidFill>
          <a:ln w="3175">
            <a:solidFill>
              <a:sysClr val="window" lastClr="FFFFFF">
                <a:lumMod val="75000"/>
              </a:sysClr>
            </a:solidFill>
          </a:ln>
          <a:effectLst/>
        </c:spPr>
      </c:pivotFmt>
      <c:pivotFmt>
        <c:idx val="58"/>
        <c:spPr>
          <a:solidFill>
            <a:srgbClr val="5B9BD5"/>
          </a:solidFill>
          <a:ln w="3175">
            <a:solidFill>
              <a:sysClr val="window" lastClr="FFFFFF">
                <a:lumMod val="75000"/>
              </a:sysClr>
            </a:solidFill>
          </a:ln>
          <a:effectLst/>
        </c:spPr>
      </c:pivotFmt>
      <c:pivotFmt>
        <c:idx val="5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0"/>
        <c:spPr>
          <a:solidFill>
            <a:srgbClr val="70AD47">
              <a:lumMod val="40000"/>
              <a:lumOff val="60000"/>
            </a:srgbClr>
          </a:solidFill>
          <a:ln w="3175">
            <a:solidFill>
              <a:sysClr val="window" lastClr="FFFFFF">
                <a:lumMod val="75000"/>
              </a:sysClr>
            </a:solidFill>
          </a:ln>
          <a:effectLst/>
        </c:spPr>
      </c:pivotFmt>
      <c:pivotFmt>
        <c:idx val="61"/>
        <c:spPr>
          <a:solidFill>
            <a:srgbClr val="FFCC99"/>
          </a:solidFill>
          <a:ln w="3175">
            <a:solidFill>
              <a:sysClr val="window" lastClr="FFFFFF">
                <a:lumMod val="75000"/>
              </a:sysClr>
            </a:solidFill>
          </a:ln>
          <a:effectLst/>
        </c:spPr>
      </c:pivotFmt>
      <c:pivotFmt>
        <c:idx val="62"/>
        <c:spPr>
          <a:solidFill>
            <a:srgbClr val="FFFFCC"/>
          </a:solidFill>
          <a:ln w="3175">
            <a:solidFill>
              <a:sysClr val="window" lastClr="FFFFFF">
                <a:lumMod val="75000"/>
              </a:sysClr>
            </a:solidFill>
          </a:ln>
          <a:effectLst/>
        </c:spPr>
      </c:pivotFmt>
      <c:pivotFmt>
        <c:idx val="63"/>
        <c:spPr>
          <a:solidFill>
            <a:srgbClr val="FFC000"/>
          </a:solidFill>
          <a:ln w="3175">
            <a:solidFill>
              <a:sysClr val="window" lastClr="FFFFFF">
                <a:lumMod val="75000"/>
              </a:sysClr>
            </a:solidFill>
          </a:ln>
          <a:effectLst/>
        </c:spPr>
      </c:pivotFmt>
      <c:pivotFmt>
        <c:idx val="64"/>
        <c:spPr>
          <a:solidFill>
            <a:srgbClr val="CC99FF"/>
          </a:solidFill>
          <a:ln w="3175">
            <a:solidFill>
              <a:sysClr val="window" lastClr="FFFFFF">
                <a:lumMod val="75000"/>
              </a:sysClr>
            </a:solidFill>
          </a:ln>
          <a:effectLst/>
        </c:spPr>
      </c:pivotFmt>
      <c:pivotFmt>
        <c:idx val="65"/>
        <c:spPr>
          <a:solidFill>
            <a:sysClr val="window" lastClr="FFFFFF">
              <a:lumMod val="85000"/>
            </a:sysClr>
          </a:solidFill>
          <a:ln w="3175">
            <a:solidFill>
              <a:sysClr val="window" lastClr="FFFFFF">
                <a:lumMod val="75000"/>
              </a:sysClr>
            </a:solidFill>
          </a:ln>
          <a:effectLst/>
        </c:spPr>
      </c:pivotFmt>
      <c:pivotFmt>
        <c:idx val="66"/>
        <c:spPr>
          <a:solidFill>
            <a:srgbClr val="70AD47">
              <a:lumMod val="75000"/>
            </a:srgbClr>
          </a:solidFill>
          <a:ln w="3175">
            <a:solidFill>
              <a:sysClr val="window" lastClr="FFFFFF">
                <a:lumMod val="75000"/>
              </a:sysClr>
            </a:solidFill>
          </a:ln>
          <a:effectLst/>
        </c:spPr>
      </c:pivotFmt>
      <c:pivotFmt>
        <c:idx val="67"/>
        <c:spPr>
          <a:solidFill>
            <a:srgbClr val="4FABB5"/>
          </a:solidFill>
          <a:ln w="3175">
            <a:solidFill>
              <a:sysClr val="window" lastClr="FFFFFF">
                <a:lumMod val="75000"/>
              </a:sysClr>
            </a:solidFill>
          </a:ln>
          <a:effectLst/>
        </c:spPr>
      </c:pivotFmt>
      <c:pivotFmt>
        <c:idx val="68"/>
        <c:spPr>
          <a:solidFill>
            <a:srgbClr val="FFC000">
              <a:lumMod val="40000"/>
              <a:lumOff val="60000"/>
            </a:srgbClr>
          </a:solidFill>
          <a:ln w="3175">
            <a:solidFill>
              <a:sysClr val="window" lastClr="FFFFFF">
                <a:lumMod val="75000"/>
              </a:sysClr>
            </a:solidFill>
          </a:ln>
          <a:effectLst/>
        </c:spPr>
      </c:pivotFmt>
      <c:pivotFmt>
        <c:idx val="69"/>
        <c:spPr>
          <a:solidFill>
            <a:srgbClr val="5B9BD5"/>
          </a:solidFill>
          <a:ln w="3175">
            <a:solidFill>
              <a:sysClr val="window" lastClr="FFFFFF">
                <a:lumMod val="75000"/>
              </a:sysClr>
            </a:solidFill>
          </a:ln>
          <a:effectLst/>
        </c:spPr>
      </c:pivotFmt>
      <c:pivotFmt>
        <c:idx val="7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rgbClr val="70AD47">
              <a:lumMod val="40000"/>
              <a:lumOff val="60000"/>
            </a:srgbClr>
          </a:solidFill>
          <a:ln w="3175">
            <a:solidFill>
              <a:sysClr val="window" lastClr="FFFFFF">
                <a:lumMod val="75000"/>
              </a:sysClr>
            </a:solidFill>
          </a:ln>
          <a:effectLst/>
        </c:spPr>
      </c:pivotFmt>
      <c:pivotFmt>
        <c:idx val="72"/>
        <c:spPr>
          <a:solidFill>
            <a:srgbClr val="FFCC99"/>
          </a:solidFill>
          <a:ln w="3175">
            <a:solidFill>
              <a:sysClr val="window" lastClr="FFFFFF">
                <a:lumMod val="75000"/>
              </a:sysClr>
            </a:solidFill>
          </a:ln>
          <a:effectLst/>
        </c:spPr>
      </c:pivotFmt>
      <c:pivotFmt>
        <c:idx val="73"/>
        <c:spPr>
          <a:solidFill>
            <a:srgbClr val="FFFFCC"/>
          </a:solidFill>
          <a:ln w="3175">
            <a:solidFill>
              <a:sysClr val="window" lastClr="FFFFFF">
                <a:lumMod val="75000"/>
              </a:sysClr>
            </a:solidFill>
          </a:ln>
          <a:effectLst/>
        </c:spPr>
      </c:pivotFmt>
      <c:pivotFmt>
        <c:idx val="74"/>
        <c:spPr>
          <a:solidFill>
            <a:srgbClr val="FFC000"/>
          </a:solidFill>
          <a:ln w="3175">
            <a:solidFill>
              <a:sysClr val="window" lastClr="FFFFFF">
                <a:lumMod val="75000"/>
              </a:sysClr>
            </a:solidFill>
          </a:ln>
          <a:effectLst/>
        </c:spPr>
      </c:pivotFmt>
      <c:pivotFmt>
        <c:idx val="75"/>
        <c:spPr>
          <a:solidFill>
            <a:srgbClr val="CC99FF"/>
          </a:solidFill>
          <a:ln w="3175">
            <a:solidFill>
              <a:sysClr val="window" lastClr="FFFFFF">
                <a:lumMod val="75000"/>
              </a:sysClr>
            </a:solidFill>
          </a:ln>
          <a:effectLst/>
        </c:spPr>
      </c:pivotFmt>
      <c:pivotFmt>
        <c:idx val="76"/>
        <c:spPr>
          <a:solidFill>
            <a:sysClr val="window" lastClr="FFFFFF">
              <a:lumMod val="85000"/>
            </a:sysClr>
          </a:solidFill>
          <a:ln w="3175">
            <a:solidFill>
              <a:sysClr val="window" lastClr="FFFFFF">
                <a:lumMod val="75000"/>
              </a:sysClr>
            </a:solidFill>
          </a:ln>
          <a:effectLst/>
        </c:spPr>
      </c:pivotFmt>
      <c:pivotFmt>
        <c:idx val="77"/>
        <c:spPr>
          <a:solidFill>
            <a:srgbClr val="70AD47">
              <a:lumMod val="75000"/>
            </a:srgbClr>
          </a:solidFill>
          <a:ln w="3175">
            <a:solidFill>
              <a:sysClr val="window" lastClr="FFFFFF">
                <a:lumMod val="75000"/>
              </a:sysClr>
            </a:solidFill>
          </a:ln>
          <a:effectLst/>
        </c:spPr>
      </c:pivotFmt>
      <c:pivotFmt>
        <c:idx val="78"/>
        <c:spPr>
          <a:solidFill>
            <a:srgbClr val="4FABB5"/>
          </a:solidFill>
          <a:ln w="3175">
            <a:solidFill>
              <a:sysClr val="window" lastClr="FFFFFF">
                <a:lumMod val="75000"/>
              </a:sysClr>
            </a:solidFill>
          </a:ln>
          <a:effectLst/>
        </c:spPr>
      </c:pivotFmt>
      <c:pivotFmt>
        <c:idx val="79"/>
        <c:spPr>
          <a:solidFill>
            <a:srgbClr val="FFC000">
              <a:lumMod val="40000"/>
              <a:lumOff val="60000"/>
            </a:srgbClr>
          </a:solidFill>
          <a:ln w="3175">
            <a:solidFill>
              <a:sysClr val="window" lastClr="FFFFFF">
                <a:lumMod val="75000"/>
              </a:sysClr>
            </a:solidFill>
          </a:ln>
          <a:effectLst/>
        </c:spPr>
      </c:pivotFmt>
      <c:pivotFmt>
        <c:idx val="80"/>
        <c:spPr>
          <a:solidFill>
            <a:srgbClr val="5B9BD5"/>
          </a:solidFill>
          <a:ln w="3175">
            <a:solidFill>
              <a:sysClr val="window" lastClr="FFFFFF">
                <a:lumMod val="75000"/>
              </a:sysClr>
            </a:solidFill>
          </a:ln>
          <a:effectLst/>
        </c:spPr>
      </c:pivotFmt>
      <c:pivotFmt>
        <c:idx val="81"/>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rgbClr val="FFFFCC"/>
          </a:solidFill>
          <a:ln w="3175">
            <a:solidFill>
              <a:sysClr val="window" lastClr="FFFFFF">
                <a:lumMod val="75000"/>
              </a:sysClr>
            </a:solidFill>
          </a:ln>
          <a:effectLst/>
        </c:spPr>
      </c:pivotFmt>
      <c:pivotFmt>
        <c:idx val="83"/>
        <c:spPr>
          <a:solidFill>
            <a:srgbClr val="FFCC99"/>
          </a:solidFill>
          <a:ln w="3175">
            <a:solidFill>
              <a:sysClr val="window" lastClr="FFFFFF">
                <a:lumMod val="75000"/>
              </a:sysClr>
            </a:solidFill>
          </a:ln>
          <a:effectLst/>
        </c:spPr>
      </c:pivotFmt>
      <c:pivotFmt>
        <c:idx val="84"/>
        <c:spPr>
          <a:solidFill>
            <a:srgbClr val="70AD47">
              <a:lumMod val="40000"/>
              <a:lumOff val="60000"/>
            </a:srgbClr>
          </a:solidFill>
          <a:ln w="3175">
            <a:solidFill>
              <a:sysClr val="window" lastClr="FFFFFF">
                <a:lumMod val="75000"/>
              </a:sysClr>
            </a:solidFill>
          </a:ln>
          <a:effectLst/>
        </c:spPr>
      </c:pivotFmt>
      <c:pivotFmt>
        <c:idx val="85"/>
        <c:spPr>
          <a:solidFill>
            <a:srgbClr val="FFC000"/>
          </a:solidFill>
          <a:ln w="3175">
            <a:solidFill>
              <a:sysClr val="window" lastClr="FFFFFF">
                <a:lumMod val="75000"/>
              </a:sysClr>
            </a:solidFill>
          </a:ln>
          <a:effectLst/>
        </c:spPr>
      </c:pivotFmt>
      <c:pivotFmt>
        <c:idx val="86"/>
        <c:spPr>
          <a:solidFill>
            <a:srgbClr val="5B9BD5"/>
          </a:solidFill>
          <a:ln w="3175">
            <a:solidFill>
              <a:sysClr val="window" lastClr="FFFFFF">
                <a:lumMod val="75000"/>
              </a:sysClr>
            </a:solidFill>
          </a:ln>
          <a:effectLst/>
        </c:spPr>
      </c:pivotFmt>
      <c:pivotFmt>
        <c:idx val="87"/>
        <c:spPr>
          <a:solidFill>
            <a:srgbClr val="FFC000">
              <a:lumMod val="40000"/>
              <a:lumOff val="60000"/>
            </a:srgbClr>
          </a:solidFill>
          <a:ln w="3175">
            <a:solidFill>
              <a:sysClr val="window" lastClr="FFFFFF">
                <a:lumMod val="75000"/>
              </a:sysClr>
            </a:solidFill>
          </a:ln>
          <a:effectLst/>
        </c:spPr>
      </c:pivotFmt>
      <c:pivotFmt>
        <c:idx val="88"/>
        <c:spPr>
          <a:solidFill>
            <a:srgbClr val="70AD47">
              <a:lumMod val="75000"/>
            </a:srgbClr>
          </a:solidFill>
          <a:ln w="3175">
            <a:solidFill>
              <a:sysClr val="window" lastClr="FFFFFF">
                <a:lumMod val="75000"/>
              </a:sysClr>
            </a:solidFill>
          </a:ln>
          <a:effectLst/>
        </c:spPr>
      </c:pivotFmt>
      <c:pivotFmt>
        <c:idx val="89"/>
        <c:spPr>
          <a:solidFill>
            <a:sysClr val="window" lastClr="FFFFFF">
              <a:lumMod val="85000"/>
            </a:sysClr>
          </a:solidFill>
          <a:ln w="3175">
            <a:solidFill>
              <a:sysClr val="window" lastClr="FFFFFF">
                <a:lumMod val="75000"/>
              </a:sysClr>
            </a:solidFill>
          </a:ln>
          <a:effectLst/>
        </c:spPr>
      </c:pivotFmt>
      <c:pivotFmt>
        <c:idx val="90"/>
        <c:spPr>
          <a:solidFill>
            <a:srgbClr val="CC99FF"/>
          </a:solidFill>
          <a:ln w="3175">
            <a:solidFill>
              <a:sysClr val="window" lastClr="FFFFFF">
                <a:lumMod val="75000"/>
              </a:sysClr>
            </a:solidFill>
          </a:ln>
          <a:effectLst/>
        </c:spPr>
      </c:pivotFmt>
      <c:pivotFmt>
        <c:idx val="91"/>
        <c:spPr>
          <a:solidFill>
            <a:sysClr val="window" lastClr="FFFFFF"/>
          </a:solidFill>
          <a:ln w="3175">
            <a:solidFill>
              <a:sysClr val="window" lastClr="FFFFFF">
                <a:lumMod val="75000"/>
              </a:sysClr>
            </a:solidFill>
          </a:ln>
          <a:effectLst/>
        </c:spPr>
      </c:pivotFmt>
      <c:pivotFmt>
        <c:idx val="92"/>
        <c:spPr>
          <a:solidFill>
            <a:sysClr val="window" lastClr="FFFFFF"/>
          </a:solidFill>
          <a:ln w="3175">
            <a:solidFill>
              <a:sysClr val="window" lastClr="FFFFFF">
                <a:lumMod val="75000"/>
              </a:sysClr>
            </a:solidFill>
          </a:ln>
          <a:effectLst/>
        </c:spPr>
      </c:pivotFmt>
      <c:pivotFmt>
        <c:idx val="93"/>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solidFill>
            <a:srgbClr val="FFC000"/>
          </a:solidFill>
          <a:ln w="3175">
            <a:solidFill>
              <a:sysClr val="window" lastClr="FFFFFF">
                <a:lumMod val="75000"/>
              </a:sysClr>
            </a:solidFill>
          </a:ln>
          <a:effectLst/>
        </c:spPr>
      </c:pivotFmt>
      <c:pivotFmt>
        <c:idx val="95"/>
        <c:spPr>
          <a:solidFill>
            <a:srgbClr val="FFFFCC"/>
          </a:solidFill>
          <a:ln w="3175">
            <a:solidFill>
              <a:sysClr val="window" lastClr="FFFFFF">
                <a:lumMod val="75000"/>
              </a:sysClr>
            </a:solidFill>
          </a:ln>
          <a:effectLst/>
        </c:spPr>
      </c:pivotFmt>
      <c:pivotFmt>
        <c:idx val="96"/>
        <c:spPr>
          <a:solidFill>
            <a:srgbClr val="FFCC99"/>
          </a:solidFill>
          <a:ln w="3175">
            <a:solidFill>
              <a:sysClr val="window" lastClr="FFFFFF">
                <a:lumMod val="75000"/>
              </a:sysClr>
            </a:solidFill>
          </a:ln>
          <a:effectLst/>
        </c:spPr>
      </c:pivotFmt>
      <c:pivotFmt>
        <c:idx val="97"/>
        <c:spPr>
          <a:solidFill>
            <a:srgbClr val="70AD47">
              <a:lumMod val="40000"/>
              <a:lumOff val="60000"/>
            </a:srgbClr>
          </a:solidFill>
          <a:ln w="3175">
            <a:solidFill>
              <a:sysClr val="window" lastClr="FFFFFF">
                <a:lumMod val="75000"/>
              </a:sysClr>
            </a:solidFill>
          </a:ln>
          <a:effectLst/>
        </c:spPr>
      </c:pivotFmt>
      <c:pivotFmt>
        <c:idx val="98"/>
        <c:spPr>
          <a:solidFill>
            <a:srgbClr val="5B9BD5"/>
          </a:solidFill>
          <a:ln w="3175">
            <a:solidFill>
              <a:sysClr val="window" lastClr="FFFFFF">
                <a:lumMod val="75000"/>
              </a:sysClr>
            </a:solidFill>
          </a:ln>
          <a:effectLst/>
        </c:spPr>
      </c:pivotFmt>
      <c:pivotFmt>
        <c:idx val="99"/>
        <c:spPr>
          <a:solidFill>
            <a:srgbClr val="FFC000">
              <a:lumMod val="40000"/>
              <a:lumOff val="60000"/>
            </a:srgbClr>
          </a:solidFill>
          <a:ln w="3175">
            <a:solidFill>
              <a:sysClr val="window" lastClr="FFFFFF">
                <a:lumMod val="75000"/>
              </a:sysClr>
            </a:solidFill>
          </a:ln>
          <a:effectLst/>
        </c:spPr>
      </c:pivotFmt>
      <c:pivotFmt>
        <c:idx val="100"/>
        <c:spPr>
          <a:solidFill>
            <a:srgbClr val="70AD47">
              <a:lumMod val="75000"/>
            </a:srgbClr>
          </a:solidFill>
          <a:ln w="3175">
            <a:solidFill>
              <a:sysClr val="window" lastClr="FFFFFF">
                <a:lumMod val="75000"/>
              </a:sysClr>
            </a:solidFill>
          </a:ln>
          <a:effectLst/>
        </c:spPr>
      </c:pivotFmt>
      <c:pivotFmt>
        <c:idx val="101"/>
        <c:spPr>
          <a:solidFill>
            <a:sysClr val="window" lastClr="FFFFFF">
              <a:lumMod val="85000"/>
            </a:sysClr>
          </a:solidFill>
          <a:ln w="3175">
            <a:solidFill>
              <a:sysClr val="window" lastClr="FFFFFF">
                <a:lumMod val="75000"/>
              </a:sysClr>
            </a:solidFill>
          </a:ln>
          <a:effectLst/>
        </c:spPr>
      </c:pivotFmt>
      <c:pivotFmt>
        <c:idx val="102"/>
        <c:spPr>
          <a:solidFill>
            <a:srgbClr val="CC99FF"/>
          </a:solidFill>
          <a:ln w="3175">
            <a:solidFill>
              <a:sysClr val="window" lastClr="FFFFFF">
                <a:lumMod val="75000"/>
              </a:sysClr>
            </a:solidFill>
          </a:ln>
          <a:effectLst/>
        </c:spPr>
      </c:pivotFmt>
      <c:pivotFmt>
        <c:idx val="103"/>
        <c:spPr>
          <a:solidFill>
            <a:sysClr val="window" lastClr="FFFFFF"/>
          </a:solidFill>
          <a:ln w="3175">
            <a:solidFill>
              <a:sysClr val="window" lastClr="FFFFFF">
                <a:lumMod val="75000"/>
              </a:sysClr>
            </a:solidFill>
          </a:ln>
          <a:effectLst/>
        </c:spPr>
      </c:pivotFmt>
    </c:pivotFmts>
    <c:plotArea>
      <c:layout/>
      <c:barChart>
        <c:barDir val="col"/>
        <c:grouping val="clustered"/>
        <c:varyColors val="0"/>
        <c:ser>
          <c:idx val="0"/>
          <c:order val="0"/>
          <c:tx>
            <c:strRef>
              <c:f>DEP_61!$AI$4</c:f>
              <c:strCache>
                <c:ptCount val="1"/>
                <c:pt idx="0">
                  <c:v>Total</c:v>
                </c:pt>
              </c:strCache>
            </c:strRef>
          </c:tx>
          <c:spPr>
            <a:solidFill>
              <a:schemeClr val="accent1"/>
            </a:solidFill>
            <a:ln w="3175">
              <a:solidFill>
                <a:sysClr val="window" lastClr="FFFFFF">
                  <a:lumMod val="75000"/>
                </a:sysClr>
              </a:solidFill>
            </a:ln>
            <a:effectLst/>
          </c:spPr>
          <c:invertIfNegative val="0"/>
          <c:dPt>
            <c:idx val="0"/>
            <c:invertIfNegative val="0"/>
            <c:bubble3D val="0"/>
            <c:spPr>
              <a:solidFill>
                <a:srgbClr val="FFC000"/>
              </a:solidFill>
              <a:ln w="3175">
                <a:solidFill>
                  <a:sysClr val="window" lastClr="FFFFFF">
                    <a:lumMod val="75000"/>
                  </a:sysClr>
                </a:solidFill>
              </a:ln>
              <a:effectLst/>
            </c:spPr>
            <c:extLst>
              <c:ext xmlns:c16="http://schemas.microsoft.com/office/drawing/2014/chart" uri="{C3380CC4-5D6E-409C-BE32-E72D297353CC}">
                <c16:uniqueId val="{00000001-7DCE-4F65-9D02-1462803D3137}"/>
              </c:ext>
            </c:extLst>
          </c:dPt>
          <c:dPt>
            <c:idx val="1"/>
            <c:invertIfNegative val="0"/>
            <c:bubble3D val="0"/>
            <c:spPr>
              <a:solidFill>
                <a:srgbClr val="FFFFCC"/>
              </a:solidFill>
              <a:ln w="3175">
                <a:solidFill>
                  <a:sysClr val="window" lastClr="FFFFFF">
                    <a:lumMod val="75000"/>
                  </a:sysClr>
                </a:solidFill>
              </a:ln>
              <a:effectLst/>
            </c:spPr>
            <c:extLst>
              <c:ext xmlns:c16="http://schemas.microsoft.com/office/drawing/2014/chart" uri="{C3380CC4-5D6E-409C-BE32-E72D297353CC}">
                <c16:uniqueId val="{00000003-7DCE-4F65-9D02-1462803D3137}"/>
              </c:ext>
            </c:extLst>
          </c:dPt>
          <c:dPt>
            <c:idx val="2"/>
            <c:invertIfNegative val="0"/>
            <c:bubble3D val="0"/>
            <c:spPr>
              <a:solidFill>
                <a:srgbClr val="FFCC99"/>
              </a:solidFill>
              <a:ln w="3175">
                <a:solidFill>
                  <a:sysClr val="window" lastClr="FFFFFF">
                    <a:lumMod val="75000"/>
                  </a:sysClr>
                </a:solidFill>
              </a:ln>
              <a:effectLst/>
            </c:spPr>
            <c:extLst>
              <c:ext xmlns:c16="http://schemas.microsoft.com/office/drawing/2014/chart" uri="{C3380CC4-5D6E-409C-BE32-E72D297353CC}">
                <c16:uniqueId val="{00000005-7DCE-4F65-9D02-1462803D3137}"/>
              </c:ext>
            </c:extLst>
          </c:dPt>
          <c:dPt>
            <c:idx val="3"/>
            <c:invertIfNegative val="0"/>
            <c:bubble3D val="0"/>
            <c:spPr>
              <a:solidFill>
                <a:srgbClr val="70AD47">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7-7DCE-4F65-9D02-1462803D3137}"/>
              </c:ext>
            </c:extLst>
          </c:dPt>
          <c:dPt>
            <c:idx val="4"/>
            <c:invertIfNegative val="0"/>
            <c:bubble3D val="0"/>
            <c:spPr>
              <a:solidFill>
                <a:srgbClr val="5B9BD5"/>
              </a:solidFill>
              <a:ln w="3175">
                <a:solidFill>
                  <a:sysClr val="window" lastClr="FFFFFF">
                    <a:lumMod val="75000"/>
                  </a:sysClr>
                </a:solidFill>
              </a:ln>
              <a:effectLst/>
            </c:spPr>
            <c:extLst>
              <c:ext xmlns:c16="http://schemas.microsoft.com/office/drawing/2014/chart" uri="{C3380CC4-5D6E-409C-BE32-E72D297353CC}">
                <c16:uniqueId val="{00000009-7DCE-4F65-9D02-1462803D3137}"/>
              </c:ext>
            </c:extLst>
          </c:dPt>
          <c:dPt>
            <c:idx val="5"/>
            <c:invertIfNegative val="0"/>
            <c:bubble3D val="0"/>
            <c:spPr>
              <a:solidFill>
                <a:srgbClr val="FFC000">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B-7DCE-4F65-9D02-1462803D3137}"/>
              </c:ext>
            </c:extLst>
          </c:dPt>
          <c:dPt>
            <c:idx val="6"/>
            <c:invertIfNegative val="0"/>
            <c:bubble3D val="0"/>
            <c:spPr>
              <a:solidFill>
                <a:srgbClr val="70AD47">
                  <a:lumMod val="75000"/>
                </a:srgbClr>
              </a:solidFill>
              <a:ln w="3175">
                <a:solidFill>
                  <a:sysClr val="window" lastClr="FFFFFF">
                    <a:lumMod val="75000"/>
                  </a:sysClr>
                </a:solidFill>
              </a:ln>
              <a:effectLst/>
            </c:spPr>
            <c:extLst>
              <c:ext xmlns:c16="http://schemas.microsoft.com/office/drawing/2014/chart" uri="{C3380CC4-5D6E-409C-BE32-E72D297353CC}">
                <c16:uniqueId val="{0000000D-7DCE-4F65-9D02-1462803D3137}"/>
              </c:ext>
            </c:extLst>
          </c:dPt>
          <c:dPt>
            <c:idx val="7"/>
            <c:invertIfNegative val="0"/>
            <c:bubble3D val="0"/>
            <c:spPr>
              <a:solidFill>
                <a:sysClr val="window" lastClr="FFFFFF">
                  <a:lumMod val="85000"/>
                </a:sysClr>
              </a:solidFill>
              <a:ln w="3175">
                <a:solidFill>
                  <a:sysClr val="window" lastClr="FFFFFF">
                    <a:lumMod val="75000"/>
                  </a:sysClr>
                </a:solidFill>
              </a:ln>
              <a:effectLst/>
            </c:spPr>
            <c:extLst>
              <c:ext xmlns:c16="http://schemas.microsoft.com/office/drawing/2014/chart" uri="{C3380CC4-5D6E-409C-BE32-E72D297353CC}">
                <c16:uniqueId val="{0000000F-7DCE-4F65-9D02-1462803D3137}"/>
              </c:ext>
            </c:extLst>
          </c:dPt>
          <c:dPt>
            <c:idx val="8"/>
            <c:invertIfNegative val="0"/>
            <c:bubble3D val="0"/>
            <c:spPr>
              <a:solidFill>
                <a:srgbClr val="CC99FF"/>
              </a:solidFill>
              <a:ln w="3175">
                <a:solidFill>
                  <a:sysClr val="window" lastClr="FFFFFF">
                    <a:lumMod val="75000"/>
                  </a:sysClr>
                </a:solidFill>
              </a:ln>
              <a:effectLst/>
            </c:spPr>
            <c:extLst>
              <c:ext xmlns:c16="http://schemas.microsoft.com/office/drawing/2014/chart" uri="{C3380CC4-5D6E-409C-BE32-E72D297353CC}">
                <c16:uniqueId val="{00000011-7DCE-4F65-9D02-1462803D3137}"/>
              </c:ext>
            </c:extLst>
          </c:dPt>
          <c:dPt>
            <c:idx val="9"/>
            <c:invertIfNegative val="0"/>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13-7DCE-4F65-9D02-1462803D3137}"/>
              </c:ext>
            </c:extLst>
          </c:dPt>
          <c:dPt>
            <c:idx val="10"/>
            <c:invertIfNegative val="0"/>
            <c:bubble3D val="0"/>
            <c:extLst>
              <c:ext xmlns:c16="http://schemas.microsoft.com/office/drawing/2014/chart" uri="{C3380CC4-5D6E-409C-BE32-E72D297353CC}">
                <c16:uniqueId val="{00000029-91E9-4B4F-AA38-77EA941EDF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DEP_61!$AH$5:$AH$15</c:f>
              <c:strCache>
                <c:ptCount val="10"/>
                <c:pt idx="0">
                  <c:v>Espèce des pelouses rases</c:v>
                </c:pt>
                <c:pt idx="1">
                  <c:v>Espèce des ourlets, fourrés et lisières thermophiles</c:v>
                </c:pt>
                <c:pt idx="2">
                  <c:v>espèce des prairies sèches</c:v>
                </c:pt>
                <c:pt idx="3">
                  <c:v>espèce des prairies mésophiles</c:v>
                </c:pt>
                <c:pt idx="4">
                  <c:v>espèce des zones humides</c:v>
                </c:pt>
                <c:pt idx="5">
                  <c:v>espèce des landes </c:v>
                </c:pt>
                <c:pt idx="6">
                  <c:v>Espèce des lisières et boisements mésophiles</c:v>
                </c:pt>
                <c:pt idx="7">
                  <c:v>espèce ubiquiste</c:v>
                </c:pt>
                <c:pt idx="8">
                  <c:v>espèce migratrice</c:v>
                </c:pt>
                <c:pt idx="9">
                  <c:v>Non renseignée</c:v>
                </c:pt>
              </c:strCache>
            </c:strRef>
          </c:cat>
          <c:val>
            <c:numRef>
              <c:f>DEP_61!$AI$5:$AI$15</c:f>
              <c:numCache>
                <c:formatCode>General</c:formatCode>
                <c:ptCount val="10"/>
                <c:pt idx="0">
                  <c:v>12</c:v>
                </c:pt>
                <c:pt idx="1">
                  <c:v>5</c:v>
                </c:pt>
                <c:pt idx="2">
                  <c:v>9</c:v>
                </c:pt>
                <c:pt idx="3">
                  <c:v>15</c:v>
                </c:pt>
                <c:pt idx="4">
                  <c:v>8</c:v>
                </c:pt>
                <c:pt idx="5">
                  <c:v>2</c:v>
                </c:pt>
                <c:pt idx="6">
                  <c:v>17</c:v>
                </c:pt>
                <c:pt idx="7">
                  <c:v>11</c:v>
                </c:pt>
                <c:pt idx="8">
                  <c:v>7</c:v>
                </c:pt>
                <c:pt idx="9">
                  <c:v>1</c:v>
                </c:pt>
              </c:numCache>
            </c:numRef>
          </c:val>
          <c:extLst>
            <c:ext xmlns:c16="http://schemas.microsoft.com/office/drawing/2014/chart" uri="{C3380CC4-5D6E-409C-BE32-E72D297353CC}">
              <c16:uniqueId val="{00000014-7DCE-4F65-9D02-1462803D3137}"/>
            </c:ext>
          </c:extLst>
        </c:ser>
        <c:dLbls>
          <c:showLegendKey val="0"/>
          <c:showVal val="0"/>
          <c:showCatName val="0"/>
          <c:showSerName val="0"/>
          <c:showPercent val="0"/>
          <c:showBubbleSize val="0"/>
        </c:dLbls>
        <c:gapWidth val="100"/>
        <c:axId val="866155999"/>
        <c:axId val="427829007"/>
      </c:barChart>
      <c:catAx>
        <c:axId val="866155999"/>
        <c:scaling>
          <c:orientation val="minMax"/>
        </c:scaling>
        <c:delete val="1"/>
        <c:axPos val="b"/>
        <c:numFmt formatCode="General" sourceLinked="1"/>
        <c:majorTickMark val="out"/>
        <c:minorTickMark val="none"/>
        <c:tickLblPos val="nextTo"/>
        <c:crossAx val="427829007"/>
        <c:crosses val="autoZero"/>
        <c:auto val="1"/>
        <c:lblAlgn val="ctr"/>
        <c:lblOffset val="100"/>
        <c:noMultiLvlLbl val="0"/>
      </c:catAx>
      <c:valAx>
        <c:axId val="427829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66155999"/>
        <c:crosses val="autoZero"/>
        <c:crossBetween val="between"/>
      </c:valAx>
      <c:spPr>
        <a:noFill/>
        <a:ln>
          <a:noFill/>
        </a:ln>
        <a:effectLst/>
      </c:spPr>
    </c:plotArea>
    <c:legend>
      <c:legendPos val="r"/>
      <c:layout>
        <c:manualLayout>
          <c:xMode val="edge"/>
          <c:yMode val="edge"/>
          <c:x val="0.65814643675570084"/>
          <c:y val="0.14047887792956487"/>
          <c:w val="0.32276945039257671"/>
          <c:h val="0.8394111798410531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[Référentiel_faune_normand_maj_2024.xlsx]DEP_61!Tableau croisé dynamique2</c:name>
    <c:fmtId val="15"/>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b="1"/>
              <a:t>Répartition par statuts de menace régionale</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FFED00"/>
          </a:solidFill>
          <a:ln w="3175">
            <a:solidFill>
              <a:sysClr val="window" lastClr="FFFFFF">
                <a:lumMod val="75000"/>
              </a:sysClr>
            </a:solidFill>
          </a:ln>
          <a:effectLst/>
        </c:spPr>
      </c:pivotFmt>
      <c:pivotFmt>
        <c:idx val="11"/>
        <c:spPr>
          <a:solidFill>
            <a:srgbClr val="FBF2CA"/>
          </a:solidFill>
          <a:ln w="3175">
            <a:solidFill>
              <a:sysClr val="window" lastClr="FFFFFF">
                <a:lumMod val="75000"/>
              </a:sysClr>
            </a:solidFill>
          </a:ln>
          <a:effectLst/>
        </c:spPr>
      </c:pivotFmt>
      <c:pivotFmt>
        <c:idx val="12"/>
        <c:spPr>
          <a:solidFill>
            <a:srgbClr val="78B74A"/>
          </a:solidFill>
          <a:ln w="3175">
            <a:solidFill>
              <a:sysClr val="window" lastClr="FFFFFF">
                <a:lumMod val="75000"/>
              </a:sysClr>
            </a:solidFill>
          </a:ln>
          <a:effectLst/>
        </c:spPr>
      </c:pivotFmt>
      <c:pivotFmt>
        <c:idx val="13"/>
        <c:spPr>
          <a:solidFill>
            <a:schemeClr val="bg1"/>
          </a:solidFill>
          <a:ln w="3175">
            <a:solidFill>
              <a:sysClr val="window" lastClr="FFFFFF">
                <a:lumMod val="75000"/>
              </a:sysClr>
            </a:solidFill>
          </a:ln>
          <a:effectLst/>
        </c:spPr>
      </c:pivotFmt>
      <c:pivotFmt>
        <c:idx val="14"/>
        <c:spPr>
          <a:solidFill>
            <a:srgbClr val="D3D4D5"/>
          </a:solidFill>
          <a:ln w="3175">
            <a:solidFill>
              <a:sysClr val="window" lastClr="FFFFFF">
                <a:lumMod val="75000"/>
              </a:sysClr>
            </a:solidFill>
          </a:ln>
          <a:effectLst/>
        </c:spPr>
      </c:pivotFmt>
      <c:pivotFmt>
        <c:idx val="15"/>
        <c:spPr>
          <a:solidFill>
            <a:srgbClr val="5A1A63"/>
          </a:solidFill>
          <a:ln w="3175">
            <a:solidFill>
              <a:sysClr val="window" lastClr="FFFFFF">
                <a:lumMod val="75000"/>
              </a:sysClr>
            </a:solidFill>
          </a:ln>
          <a:effectLst/>
        </c:spPr>
      </c:pivotFmt>
      <c:pivotFmt>
        <c:idx val="16"/>
        <c:spPr>
          <a:solidFill>
            <a:srgbClr val="D3001B"/>
          </a:solidFill>
          <a:ln w="3175">
            <a:solidFill>
              <a:sysClr val="window" lastClr="FFFFFF">
                <a:lumMod val="75000"/>
              </a:sysClr>
            </a:solidFill>
          </a:ln>
          <a:effectLst/>
        </c:spPr>
      </c:pivotFmt>
      <c:pivotFmt>
        <c:idx val="17"/>
        <c:spPr>
          <a:solidFill>
            <a:srgbClr val="FBBF00"/>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rgbClr val="5A1A63"/>
          </a:solidFill>
          <a:ln w="3175">
            <a:solidFill>
              <a:sysClr val="window" lastClr="FFFFFF">
                <a:lumMod val="75000"/>
              </a:sysClr>
            </a:solidFill>
          </a:ln>
          <a:effectLst/>
        </c:spPr>
      </c:pivotFmt>
      <c:pivotFmt>
        <c:idx val="20"/>
        <c:spPr>
          <a:solidFill>
            <a:srgbClr val="D3001B"/>
          </a:solidFill>
          <a:ln w="3175">
            <a:solidFill>
              <a:sysClr val="window" lastClr="FFFFFF">
                <a:lumMod val="75000"/>
              </a:sysClr>
            </a:solidFill>
          </a:ln>
          <a:effectLst/>
        </c:spPr>
      </c:pivotFmt>
      <c:pivotFmt>
        <c:idx val="21"/>
        <c:spPr>
          <a:solidFill>
            <a:srgbClr val="FBBF00"/>
          </a:solidFill>
          <a:ln w="3175">
            <a:solidFill>
              <a:sysClr val="window" lastClr="FFFFFF">
                <a:lumMod val="75000"/>
              </a:sysClr>
            </a:solidFill>
          </a:ln>
          <a:effectLst/>
        </c:spPr>
      </c:pivotFmt>
      <c:pivotFmt>
        <c:idx val="22"/>
        <c:spPr>
          <a:solidFill>
            <a:srgbClr val="FFED00"/>
          </a:solidFill>
          <a:ln w="3175">
            <a:solidFill>
              <a:sysClr val="window" lastClr="FFFFFF">
                <a:lumMod val="75000"/>
              </a:sysClr>
            </a:solidFill>
          </a:ln>
          <a:effectLst/>
        </c:spPr>
      </c:pivotFmt>
      <c:pivotFmt>
        <c:idx val="23"/>
        <c:spPr>
          <a:solidFill>
            <a:srgbClr val="FBF2CA"/>
          </a:solidFill>
          <a:ln w="3175">
            <a:solidFill>
              <a:sysClr val="window" lastClr="FFFFFF">
                <a:lumMod val="75000"/>
              </a:sysClr>
            </a:solidFill>
          </a:ln>
          <a:effectLst/>
        </c:spPr>
      </c:pivotFmt>
      <c:pivotFmt>
        <c:idx val="24"/>
        <c:spPr>
          <a:solidFill>
            <a:srgbClr val="78B74A"/>
          </a:solidFill>
          <a:ln w="3175">
            <a:solidFill>
              <a:sysClr val="window" lastClr="FFFFFF">
                <a:lumMod val="75000"/>
              </a:sysClr>
            </a:solidFill>
          </a:ln>
          <a:effectLst/>
        </c:spPr>
      </c:pivotFmt>
      <c:pivotFmt>
        <c:idx val="25"/>
        <c:spPr>
          <a:solidFill>
            <a:srgbClr val="D3D4D5"/>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rgbClr val="5A1A63"/>
          </a:solidFill>
          <a:ln w="3175">
            <a:solidFill>
              <a:sysClr val="window" lastClr="FFFFFF">
                <a:lumMod val="75000"/>
              </a:sysClr>
            </a:solidFill>
          </a:ln>
          <a:effectLst/>
        </c:spPr>
      </c:pivotFmt>
      <c:pivotFmt>
        <c:idx val="29"/>
        <c:spPr>
          <a:solidFill>
            <a:srgbClr val="D3001B"/>
          </a:solidFill>
          <a:ln w="3175">
            <a:solidFill>
              <a:sysClr val="window" lastClr="FFFFFF">
                <a:lumMod val="75000"/>
              </a:sysClr>
            </a:solidFill>
          </a:ln>
          <a:effectLst/>
        </c:spPr>
      </c:pivotFmt>
      <c:pivotFmt>
        <c:idx val="30"/>
        <c:spPr>
          <a:solidFill>
            <a:srgbClr val="FBBF00"/>
          </a:solidFill>
          <a:ln w="3175">
            <a:solidFill>
              <a:sysClr val="window" lastClr="FFFFFF">
                <a:lumMod val="75000"/>
              </a:sysClr>
            </a:solidFill>
          </a:ln>
          <a:effectLst/>
        </c:spPr>
      </c:pivotFmt>
      <c:pivotFmt>
        <c:idx val="31"/>
        <c:spPr>
          <a:solidFill>
            <a:srgbClr val="FFED00"/>
          </a:solidFill>
          <a:ln w="3175">
            <a:solidFill>
              <a:sysClr val="window" lastClr="FFFFFF">
                <a:lumMod val="75000"/>
              </a:sysClr>
            </a:solidFill>
          </a:ln>
          <a:effectLst/>
        </c:spPr>
      </c:pivotFmt>
      <c:pivotFmt>
        <c:idx val="32"/>
        <c:spPr>
          <a:solidFill>
            <a:srgbClr val="FBF2CA"/>
          </a:solidFill>
          <a:ln w="3175">
            <a:solidFill>
              <a:sysClr val="window" lastClr="FFFFFF">
                <a:lumMod val="75000"/>
              </a:sysClr>
            </a:solidFill>
          </a:ln>
          <a:effectLst/>
        </c:spPr>
      </c:pivotFmt>
      <c:pivotFmt>
        <c:idx val="33"/>
        <c:spPr>
          <a:solidFill>
            <a:srgbClr val="78B74A"/>
          </a:solidFill>
          <a:ln w="3175">
            <a:solidFill>
              <a:sysClr val="window" lastClr="FFFFFF">
                <a:lumMod val="75000"/>
              </a:sysClr>
            </a:solidFill>
          </a:ln>
          <a:effectLst/>
        </c:spPr>
      </c:pivotFmt>
      <c:pivotFmt>
        <c:idx val="34"/>
        <c:spPr>
          <a:solidFill>
            <a:srgbClr val="D3D4D5"/>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37"/>
        <c:spPr>
          <a:solidFill>
            <a:srgbClr val="5A1A63"/>
          </a:solidFill>
          <a:ln w="3175">
            <a:solidFill>
              <a:sysClr val="window" lastClr="FFFFFF">
                <a:lumMod val="75000"/>
              </a:sysClr>
            </a:solidFill>
          </a:ln>
          <a:effectLst/>
        </c:spPr>
      </c:pivotFmt>
      <c:pivotFmt>
        <c:idx val="38"/>
        <c:spPr>
          <a:solidFill>
            <a:srgbClr val="D3001B"/>
          </a:solidFill>
          <a:ln w="3175">
            <a:solidFill>
              <a:sysClr val="window" lastClr="FFFFFF">
                <a:lumMod val="75000"/>
              </a:sysClr>
            </a:solidFill>
          </a:ln>
          <a:effectLst/>
        </c:spPr>
      </c:pivotFmt>
      <c:pivotFmt>
        <c:idx val="39"/>
        <c:spPr>
          <a:solidFill>
            <a:srgbClr val="FBBF00"/>
          </a:solidFill>
          <a:ln w="3175">
            <a:solidFill>
              <a:sysClr val="window" lastClr="FFFFFF">
                <a:lumMod val="75000"/>
              </a:sysClr>
            </a:solidFill>
          </a:ln>
          <a:effectLst/>
        </c:spPr>
      </c:pivotFmt>
      <c:pivotFmt>
        <c:idx val="40"/>
        <c:spPr>
          <a:solidFill>
            <a:srgbClr val="FFED00"/>
          </a:solidFill>
          <a:ln w="3175">
            <a:solidFill>
              <a:sysClr val="window" lastClr="FFFFFF">
                <a:lumMod val="75000"/>
              </a:sysClr>
            </a:solidFill>
          </a:ln>
          <a:effectLst/>
        </c:spPr>
      </c:pivotFmt>
      <c:pivotFmt>
        <c:idx val="41"/>
        <c:spPr>
          <a:solidFill>
            <a:srgbClr val="FBF2CA"/>
          </a:solidFill>
          <a:ln w="3175">
            <a:solidFill>
              <a:sysClr val="window" lastClr="FFFFFF">
                <a:lumMod val="75000"/>
              </a:sysClr>
            </a:solidFill>
          </a:ln>
          <a:effectLst/>
        </c:spPr>
      </c:pivotFmt>
      <c:pivotFmt>
        <c:idx val="42"/>
        <c:spPr>
          <a:solidFill>
            <a:srgbClr val="78B74A"/>
          </a:solidFill>
          <a:ln w="3175">
            <a:solidFill>
              <a:sysClr val="window" lastClr="FFFFFF">
                <a:lumMod val="75000"/>
              </a:sysClr>
            </a:solidFill>
          </a:ln>
          <a:effectLst/>
        </c:spPr>
      </c:pivotFmt>
      <c:pivotFmt>
        <c:idx val="43"/>
        <c:spPr>
          <a:solidFill>
            <a:srgbClr val="D3D4D5"/>
          </a:solidFill>
          <a:ln w="3175">
            <a:solidFill>
              <a:sysClr val="window" lastClr="FFFFFF">
                <a:lumMod val="75000"/>
              </a:sysClr>
            </a:solidFill>
          </a:ln>
          <a:effectLst/>
        </c:spPr>
      </c:pivotFmt>
      <c:pivotFmt>
        <c:idx val="44"/>
        <c:spPr>
          <a:solidFill>
            <a:schemeClr val="bg1"/>
          </a:solidFill>
          <a:ln w="3175">
            <a:solidFill>
              <a:sysClr val="window" lastClr="FFFFFF">
                <a:lumMod val="75000"/>
              </a:sysClr>
            </a:solidFill>
          </a:ln>
          <a:effectLst/>
        </c:spPr>
      </c:pivotFmt>
      <c:pivotFmt>
        <c:idx val="45"/>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6"/>
        <c:spPr>
          <a:solidFill>
            <a:srgbClr val="5A1A63"/>
          </a:solidFill>
          <a:ln w="3175">
            <a:solidFill>
              <a:sysClr val="window" lastClr="FFFFFF">
                <a:lumMod val="75000"/>
              </a:sysClr>
            </a:solidFill>
          </a:ln>
          <a:effectLst/>
        </c:spPr>
      </c:pivotFmt>
      <c:pivotFmt>
        <c:idx val="47"/>
        <c:spPr>
          <a:solidFill>
            <a:srgbClr val="D3001B"/>
          </a:solidFill>
          <a:ln w="3175">
            <a:solidFill>
              <a:sysClr val="window" lastClr="FFFFFF">
                <a:lumMod val="75000"/>
              </a:sysClr>
            </a:solidFill>
          </a:ln>
          <a:effectLst/>
        </c:spPr>
      </c:pivotFmt>
      <c:pivotFmt>
        <c:idx val="48"/>
        <c:spPr>
          <a:solidFill>
            <a:srgbClr val="FBBF00"/>
          </a:solidFill>
          <a:ln w="3175">
            <a:solidFill>
              <a:sysClr val="window" lastClr="FFFFFF">
                <a:lumMod val="75000"/>
              </a:sysClr>
            </a:solidFill>
          </a:ln>
          <a:effectLst/>
        </c:spPr>
      </c:pivotFmt>
      <c:pivotFmt>
        <c:idx val="49"/>
        <c:spPr>
          <a:solidFill>
            <a:srgbClr val="FFED00"/>
          </a:solidFill>
          <a:ln w="3175">
            <a:solidFill>
              <a:sysClr val="window" lastClr="FFFFFF">
                <a:lumMod val="75000"/>
              </a:sysClr>
            </a:solidFill>
          </a:ln>
          <a:effectLst/>
        </c:spPr>
      </c:pivotFmt>
      <c:pivotFmt>
        <c:idx val="50"/>
        <c:spPr>
          <a:solidFill>
            <a:srgbClr val="FBF2CA"/>
          </a:solidFill>
          <a:ln w="3175">
            <a:solidFill>
              <a:sysClr val="window" lastClr="FFFFFF">
                <a:lumMod val="75000"/>
              </a:sysClr>
            </a:solidFill>
          </a:ln>
          <a:effectLst/>
        </c:spPr>
      </c:pivotFmt>
      <c:pivotFmt>
        <c:idx val="51"/>
        <c:spPr>
          <a:solidFill>
            <a:srgbClr val="78B74A"/>
          </a:solidFill>
          <a:ln w="3175">
            <a:solidFill>
              <a:sysClr val="window" lastClr="FFFFFF">
                <a:lumMod val="75000"/>
              </a:sysClr>
            </a:solidFill>
          </a:ln>
          <a:effectLst/>
        </c:spPr>
      </c:pivotFmt>
      <c:pivotFmt>
        <c:idx val="52"/>
        <c:spPr>
          <a:solidFill>
            <a:srgbClr val="D3D4D5"/>
          </a:solidFill>
          <a:ln w="3175">
            <a:solidFill>
              <a:sysClr val="window" lastClr="FFFFFF">
                <a:lumMod val="75000"/>
              </a:sysClr>
            </a:solidFill>
          </a:ln>
          <a:effectLst/>
        </c:spPr>
      </c:pivotFmt>
      <c:pivotFmt>
        <c:idx val="53"/>
        <c:spPr>
          <a:solidFill>
            <a:schemeClr val="bg1"/>
          </a:solidFill>
          <a:ln w="3175">
            <a:solidFill>
              <a:sysClr val="window" lastClr="FFFFFF">
                <a:lumMod val="75000"/>
              </a:sysClr>
            </a:solidFill>
          </a:ln>
          <a:effectLst/>
        </c:spPr>
      </c:pivotFmt>
    </c:pivotFmts>
    <c:plotArea>
      <c:layout/>
      <c:pieChart>
        <c:varyColors val="1"/>
        <c:ser>
          <c:idx val="0"/>
          <c:order val="0"/>
          <c:tx>
            <c:strRef>
              <c:f>DEP_61!$AC$4</c:f>
              <c:strCache>
                <c:ptCount val="1"/>
                <c:pt idx="0">
                  <c:v>Total</c:v>
                </c:pt>
              </c:strCache>
            </c:strRef>
          </c:tx>
          <c:spPr>
            <a:ln w="3175">
              <a:solidFill>
                <a:sysClr val="window" lastClr="FFFFFF">
                  <a:lumMod val="75000"/>
                </a:sysClr>
              </a:solidFill>
            </a:ln>
          </c:spPr>
          <c:dPt>
            <c:idx val="0"/>
            <c:bubble3D val="0"/>
            <c:spPr>
              <a:solidFill>
                <a:srgbClr val="5A1A63"/>
              </a:solidFill>
              <a:ln w="3175">
                <a:solidFill>
                  <a:sysClr val="window" lastClr="FFFFFF">
                    <a:lumMod val="75000"/>
                  </a:sysClr>
                </a:solidFill>
              </a:ln>
              <a:effectLst/>
            </c:spPr>
            <c:extLst>
              <c:ext xmlns:c16="http://schemas.microsoft.com/office/drawing/2014/chart" uri="{C3380CC4-5D6E-409C-BE32-E72D297353CC}">
                <c16:uniqueId val="{00000001-8FA9-45B1-9EBD-0B1CFE490FD1}"/>
              </c:ext>
            </c:extLst>
          </c:dPt>
          <c:dPt>
            <c:idx val="1"/>
            <c:bubble3D val="0"/>
            <c:spPr>
              <a:solidFill>
                <a:srgbClr val="D3001B"/>
              </a:solidFill>
              <a:ln w="3175">
                <a:solidFill>
                  <a:sysClr val="window" lastClr="FFFFFF">
                    <a:lumMod val="75000"/>
                  </a:sysClr>
                </a:solidFill>
              </a:ln>
              <a:effectLst/>
            </c:spPr>
            <c:extLst>
              <c:ext xmlns:c16="http://schemas.microsoft.com/office/drawing/2014/chart" uri="{C3380CC4-5D6E-409C-BE32-E72D297353CC}">
                <c16:uniqueId val="{00000003-8FA9-45B1-9EBD-0B1CFE490FD1}"/>
              </c:ext>
            </c:extLst>
          </c:dPt>
          <c:dPt>
            <c:idx val="2"/>
            <c:bubble3D val="0"/>
            <c:spPr>
              <a:solidFill>
                <a:srgbClr val="FBBF00"/>
              </a:solidFill>
              <a:ln w="3175">
                <a:solidFill>
                  <a:sysClr val="window" lastClr="FFFFFF">
                    <a:lumMod val="75000"/>
                  </a:sysClr>
                </a:solidFill>
              </a:ln>
              <a:effectLst/>
            </c:spPr>
            <c:extLst>
              <c:ext xmlns:c16="http://schemas.microsoft.com/office/drawing/2014/chart" uri="{C3380CC4-5D6E-409C-BE32-E72D297353CC}">
                <c16:uniqueId val="{00000005-8FA9-45B1-9EBD-0B1CFE490FD1}"/>
              </c:ext>
            </c:extLst>
          </c:dPt>
          <c:dPt>
            <c:idx val="3"/>
            <c:bubble3D val="0"/>
            <c:spPr>
              <a:solidFill>
                <a:srgbClr val="FFED00"/>
              </a:solidFill>
              <a:ln w="3175">
                <a:solidFill>
                  <a:sysClr val="window" lastClr="FFFFFF">
                    <a:lumMod val="75000"/>
                  </a:sysClr>
                </a:solidFill>
              </a:ln>
              <a:effectLst/>
            </c:spPr>
            <c:extLst>
              <c:ext xmlns:c16="http://schemas.microsoft.com/office/drawing/2014/chart" uri="{C3380CC4-5D6E-409C-BE32-E72D297353CC}">
                <c16:uniqueId val="{00000007-8FA9-45B1-9EBD-0B1CFE490FD1}"/>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09-8FA9-45B1-9EBD-0B1CFE490FD1}"/>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0B-8FA9-45B1-9EBD-0B1CFE490FD1}"/>
              </c:ext>
            </c:extLst>
          </c:dPt>
          <c:dPt>
            <c:idx val="6"/>
            <c:bubble3D val="0"/>
            <c:spPr>
              <a:solidFill>
                <a:srgbClr val="D3D4D5"/>
              </a:solidFill>
              <a:ln w="3175">
                <a:solidFill>
                  <a:sysClr val="window" lastClr="FFFFFF">
                    <a:lumMod val="75000"/>
                  </a:sysClr>
                </a:solidFill>
              </a:ln>
              <a:effectLst/>
            </c:spPr>
            <c:extLst>
              <c:ext xmlns:c16="http://schemas.microsoft.com/office/drawing/2014/chart" uri="{C3380CC4-5D6E-409C-BE32-E72D297353CC}">
                <c16:uniqueId val="{0000000D-8FA9-45B1-9EBD-0B1CFE490FD1}"/>
              </c:ext>
            </c:extLst>
          </c:dPt>
          <c:dPt>
            <c:idx val="7"/>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0F-8FA9-45B1-9EBD-0B1CFE490F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DEP_61!$AB$5:$AB$13</c:f>
              <c:strCache>
                <c:ptCount val="8"/>
                <c:pt idx="0">
                  <c:v>RE</c:v>
                </c:pt>
                <c:pt idx="1">
                  <c:v>CR</c:v>
                </c:pt>
                <c:pt idx="2">
                  <c:v>EN</c:v>
                </c:pt>
                <c:pt idx="3">
                  <c:v>VU</c:v>
                </c:pt>
                <c:pt idx="4">
                  <c:v>NT</c:v>
                </c:pt>
                <c:pt idx="5">
                  <c:v>LC</c:v>
                </c:pt>
                <c:pt idx="6">
                  <c:v>DD</c:v>
                </c:pt>
                <c:pt idx="7">
                  <c:v>NA</c:v>
                </c:pt>
              </c:strCache>
            </c:strRef>
          </c:cat>
          <c:val>
            <c:numRef>
              <c:f>DEP_61!$AC$5:$AC$13</c:f>
              <c:numCache>
                <c:formatCode>General</c:formatCode>
                <c:ptCount val="8"/>
                <c:pt idx="0">
                  <c:v>8</c:v>
                </c:pt>
                <c:pt idx="1">
                  <c:v>3</c:v>
                </c:pt>
                <c:pt idx="2">
                  <c:v>5</c:v>
                </c:pt>
                <c:pt idx="3">
                  <c:v>6</c:v>
                </c:pt>
                <c:pt idx="4">
                  <c:v>8</c:v>
                </c:pt>
                <c:pt idx="5">
                  <c:v>49</c:v>
                </c:pt>
                <c:pt idx="6">
                  <c:v>4</c:v>
                </c:pt>
                <c:pt idx="7">
                  <c:v>5</c:v>
                </c:pt>
              </c:numCache>
            </c:numRef>
          </c:val>
          <c:extLst>
            <c:ext xmlns:c16="http://schemas.microsoft.com/office/drawing/2014/chart" uri="{C3380CC4-5D6E-409C-BE32-E72D297353CC}">
              <c16:uniqueId val="{00000010-8FA9-45B1-9EBD-0B1CFE490FD1}"/>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[Référentiel_faune_normand_maj_2024.xlsx]DEP_61!Tableau croisé dynamique4</c:name>
    <c:fmtId val="25"/>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a:t>Répartition par communautés écologiques</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3175">
            <a:solidFill>
              <a:sysClr val="window" lastClr="FFFFFF">
                <a:lumMod val="75000"/>
              </a:sysClr>
            </a:solidFill>
          </a:ln>
          <a:effectLst/>
        </c:spPr>
      </c:pivotFmt>
      <c:pivotFmt>
        <c:idx val="2"/>
        <c:spPr>
          <a:solidFill>
            <a:schemeClr val="accent6">
              <a:lumMod val="60000"/>
              <a:lumOff val="40000"/>
            </a:schemeClr>
          </a:solidFill>
          <a:ln w="3175">
            <a:solidFill>
              <a:sysClr val="window" lastClr="FFFFFF">
                <a:lumMod val="75000"/>
              </a:sysClr>
            </a:solidFill>
          </a:ln>
          <a:effectLst/>
        </c:spPr>
      </c:pivotFmt>
      <c:pivotFmt>
        <c:idx val="3"/>
        <c:spPr>
          <a:solidFill>
            <a:schemeClr val="accent4">
              <a:lumMod val="20000"/>
              <a:lumOff val="80000"/>
            </a:schemeClr>
          </a:solidFill>
          <a:ln w="3175">
            <a:solidFill>
              <a:sysClr val="window" lastClr="FFFFFF">
                <a:lumMod val="75000"/>
              </a:sysClr>
            </a:solidFill>
          </a:ln>
          <a:effectLst/>
        </c:spPr>
      </c:pivotFmt>
      <c:pivotFmt>
        <c:idx val="4"/>
        <c:spPr>
          <a:solidFill>
            <a:schemeClr val="accent4">
              <a:lumMod val="60000"/>
              <a:lumOff val="40000"/>
            </a:schemeClr>
          </a:solidFill>
          <a:ln w="3175">
            <a:solidFill>
              <a:sysClr val="window" lastClr="FFFFFF">
                <a:lumMod val="75000"/>
              </a:sysClr>
            </a:solidFill>
          </a:ln>
          <a:effectLst/>
        </c:spPr>
      </c:pivotFmt>
      <c:pivotFmt>
        <c:idx val="5"/>
        <c:spPr>
          <a:solidFill>
            <a:schemeClr val="accent5">
              <a:lumMod val="60000"/>
              <a:lumOff val="40000"/>
            </a:schemeClr>
          </a:solidFill>
          <a:ln w="3175">
            <a:solidFill>
              <a:sysClr val="window" lastClr="FFFFFF">
                <a:lumMod val="75000"/>
              </a:sysClr>
            </a:solidFill>
          </a:ln>
          <a:effectLst/>
        </c:spPr>
      </c:pivotFmt>
      <c:pivotFmt>
        <c:idx val="6"/>
        <c:spPr>
          <a:solidFill>
            <a:schemeClr val="accent6">
              <a:lumMod val="75000"/>
            </a:schemeClr>
          </a:solidFill>
          <a:ln w="3175">
            <a:solidFill>
              <a:sysClr val="window" lastClr="FFFFFF">
                <a:lumMod val="75000"/>
              </a:sysClr>
            </a:solidFill>
          </a:ln>
          <a:effectLst/>
        </c:spPr>
      </c:pivotFmt>
      <c:pivotFmt>
        <c:idx val="7"/>
        <c:spPr>
          <a:solidFill>
            <a:schemeClr val="bg1"/>
          </a:solidFill>
          <a:ln w="3175">
            <a:solidFill>
              <a:sysClr val="window" lastClr="FFFFFF">
                <a:lumMod val="75000"/>
              </a:sysClr>
            </a:solidFill>
          </a:ln>
          <a:effectLst/>
        </c:spPr>
      </c:pivotFmt>
      <c:pivotFmt>
        <c:idx val="8"/>
        <c:spPr>
          <a:solidFill>
            <a:srgbClr val="CBBFF7"/>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3175">
            <a:solidFill>
              <a:sysClr val="window" lastClr="FFFFFF">
                <a:lumMod val="75000"/>
              </a:sysClr>
            </a:solidFill>
          </a:ln>
          <a:effectLst/>
        </c:spPr>
      </c:pivotFmt>
      <c:pivotFmt>
        <c:idx val="11"/>
        <c:spPr>
          <a:solidFill>
            <a:schemeClr val="bg1">
              <a:lumMod val="75000"/>
            </a:schemeClr>
          </a:solidFill>
          <a:ln w="3175">
            <a:solidFill>
              <a:sysClr val="window" lastClr="FFFFFF">
                <a:lumMod val="75000"/>
              </a:sysClr>
            </a:solidFill>
          </a:ln>
          <a:effectLst/>
        </c:spPr>
      </c:pivotFmt>
      <c:pivotFmt>
        <c:idx val="12"/>
        <c:spPr>
          <a:solidFill>
            <a:schemeClr val="accent4">
              <a:lumMod val="60000"/>
              <a:lumOff val="40000"/>
            </a:schemeClr>
          </a:solidFill>
          <a:ln w="3175">
            <a:solidFill>
              <a:sysClr val="window" lastClr="FFFFFF">
                <a:lumMod val="75000"/>
              </a:sysClr>
            </a:solidFill>
          </a:ln>
          <a:effectLst/>
        </c:spPr>
      </c:pivotFmt>
      <c:pivotFmt>
        <c:idx val="13"/>
        <c:spPr>
          <a:solidFill>
            <a:schemeClr val="accent5">
              <a:lumMod val="60000"/>
              <a:lumOff val="40000"/>
            </a:schemeClr>
          </a:solidFill>
          <a:ln w="3175">
            <a:solidFill>
              <a:sysClr val="window" lastClr="FFFFFF">
                <a:lumMod val="75000"/>
              </a:sysClr>
            </a:solidFill>
          </a:ln>
          <a:effectLst/>
        </c:spPr>
      </c:pivotFmt>
      <c:pivotFmt>
        <c:idx val="14"/>
        <c:spPr>
          <a:solidFill>
            <a:schemeClr val="accent6">
              <a:lumMod val="75000"/>
            </a:schemeClr>
          </a:solidFill>
          <a:ln w="3175">
            <a:solidFill>
              <a:sysClr val="window" lastClr="FFFFFF">
                <a:lumMod val="75000"/>
              </a:sysClr>
            </a:solidFill>
          </a:ln>
          <a:effectLst/>
        </c:spPr>
      </c:pivotFmt>
      <c:pivotFmt>
        <c:idx val="15"/>
        <c:spPr>
          <a:solidFill>
            <a:srgbClr val="CBBFF7"/>
          </a:solidFill>
          <a:ln w="3175">
            <a:solidFill>
              <a:sysClr val="window" lastClr="FFFFFF">
                <a:lumMod val="75000"/>
              </a:sysClr>
            </a:solidFill>
          </a:ln>
          <a:effectLst/>
        </c:spPr>
      </c:pivotFmt>
      <c:pivotFmt>
        <c:idx val="16"/>
        <c:spPr>
          <a:solidFill>
            <a:schemeClr val="bg1"/>
          </a:solidFill>
          <a:ln w="3175">
            <a:solidFill>
              <a:sysClr val="window" lastClr="FFFFFF">
                <a:lumMod val="75000"/>
              </a:sysClr>
            </a:solidFill>
          </a:ln>
          <a:effectLst/>
        </c:spPr>
      </c:pivotFmt>
      <c:pivotFmt>
        <c:idx val="17"/>
        <c:spPr>
          <a:solidFill>
            <a:schemeClr val="accent4">
              <a:lumMod val="20000"/>
              <a:lumOff val="80000"/>
            </a:schemeClr>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3175">
            <a:solidFill>
              <a:sysClr val="window" lastClr="FFFFFF">
                <a:lumMod val="75000"/>
              </a:sysClr>
            </a:solidFill>
          </a:ln>
          <a:effectLst/>
        </c:spPr>
      </c:pivotFmt>
      <c:pivotFmt>
        <c:idx val="20"/>
        <c:spPr>
          <a:solidFill>
            <a:schemeClr val="bg1">
              <a:lumMod val="75000"/>
            </a:schemeClr>
          </a:solidFill>
          <a:ln w="3175">
            <a:solidFill>
              <a:sysClr val="window" lastClr="FFFFFF">
                <a:lumMod val="75000"/>
              </a:sysClr>
            </a:solidFill>
          </a:ln>
          <a:effectLst/>
        </c:spPr>
      </c:pivotFmt>
      <c:pivotFmt>
        <c:idx val="21"/>
        <c:spPr>
          <a:solidFill>
            <a:schemeClr val="accent4">
              <a:lumMod val="60000"/>
              <a:lumOff val="40000"/>
            </a:schemeClr>
          </a:solidFill>
          <a:ln w="3175">
            <a:solidFill>
              <a:sysClr val="window" lastClr="FFFFFF">
                <a:lumMod val="75000"/>
              </a:sysClr>
            </a:solidFill>
          </a:ln>
          <a:effectLst/>
        </c:spPr>
      </c:pivotFmt>
      <c:pivotFmt>
        <c:idx val="22"/>
        <c:spPr>
          <a:solidFill>
            <a:schemeClr val="accent5">
              <a:lumMod val="60000"/>
              <a:lumOff val="40000"/>
            </a:schemeClr>
          </a:solidFill>
          <a:ln w="3175">
            <a:solidFill>
              <a:sysClr val="window" lastClr="FFFFFF">
                <a:lumMod val="75000"/>
              </a:sysClr>
            </a:solidFill>
          </a:ln>
          <a:effectLst/>
        </c:spPr>
      </c:pivotFmt>
      <c:pivotFmt>
        <c:idx val="23"/>
        <c:spPr>
          <a:solidFill>
            <a:schemeClr val="accent4">
              <a:lumMod val="20000"/>
              <a:lumOff val="80000"/>
            </a:schemeClr>
          </a:solidFill>
          <a:ln w="3175">
            <a:solidFill>
              <a:sysClr val="window" lastClr="FFFFFF">
                <a:lumMod val="75000"/>
              </a:sysClr>
            </a:solidFill>
          </a:ln>
          <a:effectLst/>
        </c:spPr>
      </c:pivotFmt>
      <c:pivotFmt>
        <c:idx val="24"/>
        <c:spPr>
          <a:solidFill>
            <a:schemeClr val="accent6">
              <a:lumMod val="75000"/>
            </a:schemeClr>
          </a:solidFill>
          <a:ln w="3175">
            <a:solidFill>
              <a:sysClr val="window" lastClr="FFFFFF">
                <a:lumMod val="75000"/>
              </a:sysClr>
            </a:solidFill>
          </a:ln>
          <a:effectLst/>
        </c:spPr>
      </c:pivotFmt>
      <c:pivotFmt>
        <c:idx val="25"/>
        <c:spPr>
          <a:solidFill>
            <a:srgbClr val="CBBFF7"/>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6">
              <a:lumMod val="60000"/>
              <a:lumOff val="40000"/>
            </a:schemeClr>
          </a:solidFill>
          <a:ln w="3175">
            <a:solidFill>
              <a:sysClr val="window" lastClr="FFFFFF">
                <a:lumMod val="75000"/>
              </a:sysClr>
            </a:solidFill>
          </a:ln>
          <a:effectLst/>
        </c:spPr>
      </c:pivotFmt>
      <c:pivotFmt>
        <c:idx val="29"/>
        <c:spPr>
          <a:solidFill>
            <a:schemeClr val="bg1">
              <a:lumMod val="75000"/>
            </a:schemeClr>
          </a:solidFill>
          <a:ln w="3175">
            <a:solidFill>
              <a:sysClr val="window" lastClr="FFFFFF">
                <a:lumMod val="75000"/>
              </a:sysClr>
            </a:solidFill>
          </a:ln>
          <a:effectLst/>
        </c:spPr>
      </c:pivotFmt>
      <c:pivotFmt>
        <c:idx val="30"/>
        <c:spPr>
          <a:solidFill>
            <a:schemeClr val="accent4">
              <a:lumMod val="20000"/>
              <a:lumOff val="80000"/>
            </a:schemeClr>
          </a:solidFill>
          <a:ln w="3175">
            <a:solidFill>
              <a:sysClr val="window" lastClr="FFFFFF">
                <a:lumMod val="75000"/>
              </a:sysClr>
            </a:solidFill>
          </a:ln>
          <a:effectLst/>
        </c:spPr>
      </c:pivotFmt>
      <c:pivotFmt>
        <c:idx val="31"/>
        <c:spPr>
          <a:solidFill>
            <a:schemeClr val="accent4">
              <a:lumMod val="60000"/>
              <a:lumOff val="40000"/>
            </a:schemeClr>
          </a:solidFill>
          <a:ln w="3175">
            <a:solidFill>
              <a:sysClr val="window" lastClr="FFFFFF">
                <a:lumMod val="75000"/>
              </a:sysClr>
            </a:solidFill>
          </a:ln>
          <a:effectLst/>
        </c:spPr>
      </c:pivotFmt>
      <c:pivotFmt>
        <c:idx val="32"/>
        <c:spPr>
          <a:solidFill>
            <a:schemeClr val="accent5">
              <a:lumMod val="60000"/>
              <a:lumOff val="40000"/>
            </a:schemeClr>
          </a:solidFill>
          <a:ln w="3175">
            <a:solidFill>
              <a:sysClr val="window" lastClr="FFFFFF">
                <a:lumMod val="75000"/>
              </a:sysClr>
            </a:solidFill>
          </a:ln>
          <a:effectLst/>
        </c:spPr>
      </c:pivotFmt>
      <c:pivotFmt>
        <c:idx val="33"/>
        <c:spPr>
          <a:solidFill>
            <a:schemeClr val="accent6">
              <a:lumMod val="75000"/>
            </a:schemeClr>
          </a:solidFill>
          <a:ln w="3175">
            <a:solidFill>
              <a:sysClr val="window" lastClr="FFFFFF">
                <a:lumMod val="75000"/>
              </a:sysClr>
            </a:solidFill>
          </a:ln>
          <a:effectLst/>
        </c:spPr>
      </c:pivotFmt>
      <c:pivotFmt>
        <c:idx val="34"/>
        <c:spPr>
          <a:solidFill>
            <a:srgbClr val="CBBFF7"/>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6"/>
          </a:solidFill>
          <a:ln w="3175">
            <a:solidFill>
              <a:sysClr val="window" lastClr="FFFFFF">
                <a:lumMod val="75000"/>
              </a:sysClr>
            </a:solidFill>
          </a:ln>
          <a:effectLst/>
        </c:spPr>
      </c:pivotFmt>
      <c:pivotFmt>
        <c:idx val="37"/>
        <c:spPr>
          <a:solidFill>
            <a:srgbClr val="CC99FF"/>
          </a:solidFill>
          <a:ln w="3175">
            <a:solidFill>
              <a:sysClr val="window" lastClr="FFFFFF">
                <a:lumMod val="75000"/>
              </a:sysClr>
            </a:solidFill>
          </a:ln>
          <a:effectLst/>
        </c:spPr>
      </c:pivotFmt>
      <c:pivotFmt>
        <c:idx val="38"/>
        <c:spPr>
          <a:solidFill>
            <a:schemeClr val="bg1"/>
          </a:solidFill>
          <a:ln w="3175">
            <a:solidFill>
              <a:sysClr val="window" lastClr="FFFFFF">
                <a:lumMod val="75000"/>
              </a:sysClr>
            </a:solidFill>
          </a:ln>
          <a:effectLst/>
        </c:spPr>
      </c:pivotFmt>
      <c:pivotFmt>
        <c:idx val="39"/>
        <c:spPr>
          <a:solidFill>
            <a:schemeClr val="accent4">
              <a:lumMod val="20000"/>
              <a:lumOff val="80000"/>
            </a:schemeClr>
          </a:solidFill>
          <a:ln w="3175">
            <a:solidFill>
              <a:sysClr val="window" lastClr="FFFFFF">
                <a:lumMod val="75000"/>
              </a:sysClr>
            </a:solidFill>
          </a:ln>
          <a:effectLst/>
        </c:spPr>
      </c:pivotFmt>
      <c:pivotFmt>
        <c:idx val="4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1"/>
        <c:spPr>
          <a:solidFill>
            <a:schemeClr val="accent6">
              <a:lumMod val="60000"/>
              <a:lumOff val="40000"/>
            </a:schemeClr>
          </a:solidFill>
          <a:ln w="3175">
            <a:solidFill>
              <a:sysClr val="window" lastClr="FFFFFF">
                <a:lumMod val="75000"/>
              </a:sysClr>
            </a:solidFill>
          </a:ln>
          <a:effectLst/>
        </c:spPr>
      </c:pivotFmt>
      <c:pivotFmt>
        <c:idx val="42"/>
        <c:spPr>
          <a:solidFill>
            <a:schemeClr val="bg1">
              <a:lumMod val="75000"/>
            </a:schemeClr>
          </a:solidFill>
          <a:ln w="3175">
            <a:solidFill>
              <a:sysClr val="window" lastClr="FFFFFF">
                <a:lumMod val="75000"/>
              </a:sysClr>
            </a:solidFill>
          </a:ln>
          <a:effectLst/>
        </c:spPr>
      </c:pivotFmt>
      <c:pivotFmt>
        <c:idx val="43"/>
        <c:spPr>
          <a:solidFill>
            <a:schemeClr val="accent4">
              <a:lumMod val="60000"/>
              <a:lumOff val="40000"/>
            </a:schemeClr>
          </a:solidFill>
          <a:ln w="3175">
            <a:solidFill>
              <a:sysClr val="window" lastClr="FFFFFF">
                <a:lumMod val="75000"/>
              </a:sysClr>
            </a:solidFill>
          </a:ln>
          <a:effectLst/>
        </c:spPr>
      </c:pivotFmt>
      <c:pivotFmt>
        <c:idx val="44"/>
        <c:spPr>
          <a:solidFill>
            <a:schemeClr val="accent5">
              <a:lumMod val="60000"/>
              <a:lumOff val="40000"/>
            </a:schemeClr>
          </a:solidFill>
          <a:ln w="3175">
            <a:solidFill>
              <a:sysClr val="window" lastClr="FFFFFF">
                <a:lumMod val="75000"/>
              </a:sysClr>
            </a:solidFill>
          </a:ln>
          <a:effectLst/>
        </c:spPr>
      </c:pivotFmt>
      <c:pivotFmt>
        <c:idx val="45"/>
        <c:spPr>
          <a:solidFill>
            <a:schemeClr val="accent6"/>
          </a:solidFill>
          <a:ln w="3175">
            <a:solidFill>
              <a:sysClr val="window" lastClr="FFFFFF">
                <a:lumMod val="75000"/>
              </a:sysClr>
            </a:solidFill>
          </a:ln>
          <a:effectLst/>
        </c:spPr>
      </c:pivotFmt>
      <c:pivotFmt>
        <c:idx val="46"/>
        <c:spPr>
          <a:solidFill>
            <a:srgbClr val="CC99FF"/>
          </a:solidFill>
          <a:ln w="3175">
            <a:solidFill>
              <a:sysClr val="window" lastClr="FFFFFF">
                <a:lumMod val="75000"/>
              </a:sysClr>
            </a:solidFill>
          </a:ln>
          <a:effectLst/>
        </c:spPr>
      </c:pivotFmt>
      <c:pivotFmt>
        <c:idx val="47"/>
        <c:spPr>
          <a:solidFill>
            <a:schemeClr val="bg1"/>
          </a:solidFill>
          <a:ln w="3175">
            <a:solidFill>
              <a:sysClr val="window" lastClr="FFFFFF">
                <a:lumMod val="75000"/>
              </a:sysClr>
            </a:solidFill>
          </a:ln>
          <a:effectLst/>
        </c:spPr>
      </c:pivotFmt>
      <c:pivotFmt>
        <c:idx val="48"/>
        <c:spPr>
          <a:solidFill>
            <a:schemeClr val="accent4">
              <a:lumMod val="20000"/>
              <a:lumOff val="80000"/>
            </a:schemeClr>
          </a:solidFill>
          <a:ln w="3175">
            <a:solidFill>
              <a:sysClr val="window" lastClr="FFFFFF">
                <a:lumMod val="75000"/>
              </a:sysClr>
            </a:solidFill>
          </a:ln>
          <a:effectLst/>
        </c:spPr>
      </c:pivotFmt>
      <c:pivotFmt>
        <c:idx val="49"/>
        <c:spPr>
          <a:solidFill>
            <a:srgbClr val="70AD47">
              <a:lumMod val="40000"/>
              <a:lumOff val="60000"/>
            </a:srgbClr>
          </a:solidFill>
          <a:ln w="3175">
            <a:solidFill>
              <a:sysClr val="window" lastClr="FFFFFF">
                <a:lumMod val="75000"/>
              </a:sysClr>
            </a:solidFill>
          </a:ln>
          <a:effectLst/>
        </c:spPr>
      </c:pivotFmt>
      <c:pivotFmt>
        <c:idx val="50"/>
        <c:spPr>
          <a:solidFill>
            <a:srgbClr val="FFCC99"/>
          </a:solidFill>
          <a:ln w="3175">
            <a:solidFill>
              <a:sysClr val="window" lastClr="FFFFFF">
                <a:lumMod val="75000"/>
              </a:sysClr>
            </a:solidFill>
          </a:ln>
          <a:effectLst/>
        </c:spPr>
      </c:pivotFmt>
      <c:pivotFmt>
        <c:idx val="51"/>
        <c:spPr>
          <a:solidFill>
            <a:srgbClr val="FFFFCC"/>
          </a:solidFill>
          <a:ln w="3175">
            <a:solidFill>
              <a:sysClr val="window" lastClr="FFFFFF">
                <a:lumMod val="75000"/>
              </a:sysClr>
            </a:solidFill>
          </a:ln>
          <a:effectLst/>
        </c:spPr>
      </c:pivotFmt>
      <c:pivotFmt>
        <c:idx val="52"/>
        <c:spPr>
          <a:solidFill>
            <a:srgbClr val="FFC000"/>
          </a:solidFill>
          <a:ln w="3175">
            <a:solidFill>
              <a:sysClr val="window" lastClr="FFFFFF">
                <a:lumMod val="75000"/>
              </a:sysClr>
            </a:solidFill>
          </a:ln>
          <a:effectLst/>
        </c:spPr>
      </c:pivotFmt>
      <c:pivotFmt>
        <c:idx val="53"/>
        <c:spPr>
          <a:solidFill>
            <a:srgbClr val="CC99FF"/>
          </a:solidFill>
          <a:ln w="3175">
            <a:solidFill>
              <a:sysClr val="window" lastClr="FFFFFF">
                <a:lumMod val="75000"/>
              </a:sysClr>
            </a:solidFill>
          </a:ln>
          <a:effectLst/>
        </c:spPr>
      </c:pivotFmt>
      <c:pivotFmt>
        <c:idx val="54"/>
        <c:spPr>
          <a:solidFill>
            <a:sysClr val="window" lastClr="FFFFFF">
              <a:lumMod val="85000"/>
            </a:sysClr>
          </a:solidFill>
          <a:ln w="3175">
            <a:solidFill>
              <a:sysClr val="window" lastClr="FFFFFF">
                <a:lumMod val="75000"/>
              </a:sysClr>
            </a:solidFill>
          </a:ln>
          <a:effectLst/>
        </c:spPr>
      </c:pivotFmt>
      <c:pivotFmt>
        <c:idx val="55"/>
        <c:spPr>
          <a:solidFill>
            <a:srgbClr val="70AD47">
              <a:lumMod val="75000"/>
            </a:srgbClr>
          </a:solidFill>
          <a:ln w="3175">
            <a:solidFill>
              <a:sysClr val="window" lastClr="FFFFFF">
                <a:lumMod val="75000"/>
              </a:sysClr>
            </a:solidFill>
          </a:ln>
          <a:effectLst/>
        </c:spPr>
      </c:pivotFmt>
      <c:pivotFmt>
        <c:idx val="56"/>
        <c:spPr>
          <a:solidFill>
            <a:srgbClr val="4FABB5"/>
          </a:solidFill>
          <a:ln w="3175">
            <a:solidFill>
              <a:sysClr val="window" lastClr="FFFFFF">
                <a:lumMod val="75000"/>
              </a:sysClr>
            </a:solidFill>
          </a:ln>
          <a:effectLst/>
        </c:spPr>
      </c:pivotFmt>
      <c:pivotFmt>
        <c:idx val="57"/>
        <c:spPr>
          <a:solidFill>
            <a:srgbClr val="FFC000">
              <a:lumMod val="40000"/>
              <a:lumOff val="60000"/>
            </a:srgbClr>
          </a:solidFill>
          <a:ln w="3175">
            <a:solidFill>
              <a:sysClr val="window" lastClr="FFFFFF">
                <a:lumMod val="75000"/>
              </a:sysClr>
            </a:solidFill>
          </a:ln>
          <a:effectLst/>
        </c:spPr>
      </c:pivotFmt>
      <c:pivotFmt>
        <c:idx val="58"/>
        <c:spPr>
          <a:solidFill>
            <a:srgbClr val="5B9BD5"/>
          </a:solidFill>
          <a:ln w="3175">
            <a:solidFill>
              <a:sysClr val="window" lastClr="FFFFFF">
                <a:lumMod val="75000"/>
              </a:sysClr>
            </a:solidFill>
          </a:ln>
          <a:effectLst/>
        </c:spPr>
      </c:pivotFmt>
      <c:pivotFmt>
        <c:idx val="5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0"/>
        <c:spPr>
          <a:solidFill>
            <a:srgbClr val="FFFFCC"/>
          </a:solidFill>
          <a:ln w="3175">
            <a:solidFill>
              <a:sysClr val="window" lastClr="FFFFFF">
                <a:lumMod val="75000"/>
              </a:sysClr>
            </a:solidFill>
          </a:ln>
          <a:effectLst/>
        </c:spPr>
      </c:pivotFmt>
      <c:pivotFmt>
        <c:idx val="61"/>
        <c:spPr>
          <a:solidFill>
            <a:srgbClr val="FFCC99"/>
          </a:solidFill>
          <a:ln w="3175">
            <a:solidFill>
              <a:sysClr val="window" lastClr="FFFFFF">
                <a:lumMod val="75000"/>
              </a:sysClr>
            </a:solidFill>
          </a:ln>
          <a:effectLst/>
        </c:spPr>
      </c:pivotFmt>
      <c:pivotFmt>
        <c:idx val="62"/>
        <c:spPr>
          <a:solidFill>
            <a:srgbClr val="70AD47">
              <a:lumMod val="40000"/>
              <a:lumOff val="60000"/>
            </a:srgbClr>
          </a:solidFill>
          <a:ln w="3175">
            <a:solidFill>
              <a:sysClr val="window" lastClr="FFFFFF">
                <a:lumMod val="75000"/>
              </a:sysClr>
            </a:solidFill>
          </a:ln>
          <a:effectLst/>
        </c:spPr>
      </c:pivotFmt>
      <c:pivotFmt>
        <c:idx val="63"/>
        <c:spPr>
          <a:solidFill>
            <a:srgbClr val="FFC000"/>
          </a:solidFill>
          <a:ln w="3175">
            <a:solidFill>
              <a:sysClr val="window" lastClr="FFFFFF">
                <a:lumMod val="75000"/>
              </a:sysClr>
            </a:solidFill>
          </a:ln>
          <a:effectLst/>
        </c:spPr>
      </c:pivotFmt>
      <c:pivotFmt>
        <c:idx val="64"/>
        <c:spPr>
          <a:solidFill>
            <a:srgbClr val="5B9BD5"/>
          </a:solidFill>
          <a:ln w="3175">
            <a:solidFill>
              <a:sysClr val="window" lastClr="FFFFFF">
                <a:lumMod val="75000"/>
              </a:sysClr>
            </a:solidFill>
          </a:ln>
          <a:effectLst/>
        </c:spPr>
      </c:pivotFmt>
      <c:pivotFmt>
        <c:idx val="65"/>
        <c:spPr>
          <a:solidFill>
            <a:srgbClr val="FFC000">
              <a:lumMod val="40000"/>
              <a:lumOff val="60000"/>
            </a:srgbClr>
          </a:solidFill>
          <a:ln w="3175">
            <a:solidFill>
              <a:sysClr val="window" lastClr="FFFFFF">
                <a:lumMod val="75000"/>
              </a:sysClr>
            </a:solidFill>
          </a:ln>
          <a:effectLst/>
        </c:spPr>
      </c:pivotFmt>
      <c:pivotFmt>
        <c:idx val="66"/>
        <c:spPr>
          <a:solidFill>
            <a:srgbClr val="70AD47">
              <a:lumMod val="75000"/>
            </a:srgbClr>
          </a:solidFill>
          <a:ln w="3175">
            <a:solidFill>
              <a:sysClr val="window" lastClr="FFFFFF">
                <a:lumMod val="75000"/>
              </a:sysClr>
            </a:solidFill>
          </a:ln>
          <a:effectLst/>
        </c:spPr>
      </c:pivotFmt>
      <c:pivotFmt>
        <c:idx val="67"/>
        <c:spPr>
          <a:solidFill>
            <a:sysClr val="window" lastClr="FFFFFF">
              <a:lumMod val="85000"/>
            </a:sysClr>
          </a:solidFill>
          <a:ln w="3175">
            <a:solidFill>
              <a:sysClr val="window" lastClr="FFFFFF">
                <a:lumMod val="75000"/>
              </a:sysClr>
            </a:solidFill>
          </a:ln>
          <a:effectLst/>
        </c:spPr>
      </c:pivotFmt>
      <c:pivotFmt>
        <c:idx val="68"/>
        <c:spPr>
          <a:solidFill>
            <a:srgbClr val="FFC000">
              <a:lumMod val="40000"/>
              <a:lumOff val="60000"/>
            </a:srgbClr>
          </a:solidFill>
          <a:ln w="3175">
            <a:solidFill>
              <a:sysClr val="window" lastClr="FFFFFF">
                <a:lumMod val="75000"/>
              </a:sysClr>
            </a:solidFill>
          </a:ln>
          <a:effectLst/>
        </c:spPr>
      </c:pivotFmt>
      <c:pivotFmt>
        <c:idx val="69"/>
        <c:spPr>
          <a:solidFill>
            <a:sysClr val="window" lastClr="FFFFFF"/>
          </a:solidFill>
          <a:ln w="3175">
            <a:solidFill>
              <a:sysClr val="window" lastClr="FFFFFF">
                <a:lumMod val="75000"/>
              </a:sysClr>
            </a:solidFill>
          </a:ln>
          <a:effectLst/>
        </c:spPr>
      </c:pivotFmt>
      <c:pivotFmt>
        <c:idx val="70"/>
        <c:spPr>
          <a:solidFill>
            <a:sysClr val="window" lastClr="FFFFFF"/>
          </a:solidFill>
          <a:ln w="3175">
            <a:solidFill>
              <a:sysClr val="window" lastClr="FFFFFF">
                <a:lumMod val="75000"/>
              </a:sysClr>
            </a:solidFill>
          </a:ln>
          <a:effectLst/>
        </c:spPr>
      </c:pivotFmt>
      <c:pivotFmt>
        <c:idx val="71"/>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72"/>
        <c:spPr>
          <a:solidFill>
            <a:srgbClr val="FFC000"/>
          </a:solidFill>
          <a:ln w="3175">
            <a:solidFill>
              <a:sysClr val="window" lastClr="FFFFFF">
                <a:lumMod val="75000"/>
              </a:sysClr>
            </a:solidFill>
          </a:ln>
          <a:effectLst/>
        </c:spPr>
      </c:pivotFmt>
      <c:pivotFmt>
        <c:idx val="73"/>
        <c:spPr>
          <a:solidFill>
            <a:srgbClr val="FFFFCC"/>
          </a:solidFill>
          <a:ln w="3175">
            <a:solidFill>
              <a:sysClr val="window" lastClr="FFFFFF">
                <a:lumMod val="75000"/>
              </a:sysClr>
            </a:solidFill>
          </a:ln>
          <a:effectLst/>
        </c:spPr>
      </c:pivotFmt>
      <c:pivotFmt>
        <c:idx val="74"/>
        <c:spPr>
          <a:solidFill>
            <a:srgbClr val="FFCC99"/>
          </a:solidFill>
          <a:ln w="3175">
            <a:solidFill>
              <a:sysClr val="window" lastClr="FFFFFF">
                <a:lumMod val="75000"/>
              </a:sysClr>
            </a:solidFill>
          </a:ln>
          <a:effectLst/>
        </c:spPr>
      </c:pivotFmt>
      <c:pivotFmt>
        <c:idx val="75"/>
        <c:spPr>
          <a:solidFill>
            <a:srgbClr val="70AD47">
              <a:lumMod val="40000"/>
              <a:lumOff val="60000"/>
            </a:srgbClr>
          </a:solidFill>
          <a:ln w="3175">
            <a:solidFill>
              <a:sysClr val="window" lastClr="FFFFFF">
                <a:lumMod val="75000"/>
              </a:sysClr>
            </a:solidFill>
          </a:ln>
          <a:effectLst/>
        </c:spPr>
      </c:pivotFmt>
      <c:pivotFmt>
        <c:idx val="76"/>
        <c:spPr>
          <a:solidFill>
            <a:srgbClr val="5B9BD5"/>
          </a:solidFill>
          <a:ln w="3175">
            <a:solidFill>
              <a:sysClr val="window" lastClr="FFFFFF">
                <a:lumMod val="75000"/>
              </a:sysClr>
            </a:solidFill>
          </a:ln>
          <a:effectLst/>
        </c:spPr>
      </c:pivotFmt>
      <c:pivotFmt>
        <c:idx val="77"/>
        <c:spPr>
          <a:solidFill>
            <a:srgbClr val="FFC000">
              <a:lumMod val="40000"/>
              <a:lumOff val="60000"/>
            </a:srgbClr>
          </a:solidFill>
          <a:ln w="3175">
            <a:solidFill>
              <a:sysClr val="window" lastClr="FFFFFF">
                <a:lumMod val="75000"/>
              </a:sysClr>
            </a:solidFill>
          </a:ln>
          <a:effectLst/>
        </c:spPr>
      </c:pivotFmt>
      <c:pivotFmt>
        <c:idx val="78"/>
        <c:spPr>
          <a:solidFill>
            <a:srgbClr val="70AD47">
              <a:lumMod val="75000"/>
            </a:srgbClr>
          </a:solidFill>
          <a:ln w="3175">
            <a:solidFill>
              <a:sysClr val="window" lastClr="FFFFFF">
                <a:lumMod val="75000"/>
              </a:sysClr>
            </a:solidFill>
          </a:ln>
          <a:effectLst/>
        </c:spPr>
      </c:pivotFmt>
      <c:pivotFmt>
        <c:idx val="79"/>
        <c:spPr>
          <a:solidFill>
            <a:sysClr val="window" lastClr="FFFFFF">
              <a:lumMod val="85000"/>
            </a:sysClr>
          </a:solidFill>
          <a:ln w="3175">
            <a:solidFill>
              <a:sysClr val="window" lastClr="FFFFFF">
                <a:lumMod val="75000"/>
              </a:sysClr>
            </a:solidFill>
          </a:ln>
          <a:effectLst/>
        </c:spPr>
      </c:pivotFmt>
      <c:pivotFmt>
        <c:idx val="80"/>
        <c:spPr>
          <a:solidFill>
            <a:srgbClr val="CC99FF"/>
          </a:solidFill>
          <a:ln w="3175">
            <a:solidFill>
              <a:sysClr val="window" lastClr="FFFFFF">
                <a:lumMod val="75000"/>
              </a:sysClr>
            </a:solidFill>
          </a:ln>
          <a:effectLst/>
        </c:spPr>
      </c:pivotFmt>
      <c:pivotFmt>
        <c:idx val="81"/>
        <c:spPr>
          <a:solidFill>
            <a:sysClr val="window" lastClr="FFFFFF"/>
          </a:solidFill>
          <a:ln w="3175">
            <a:solidFill>
              <a:sysClr val="window" lastClr="FFFFFF">
                <a:lumMod val="75000"/>
              </a:sysClr>
            </a:solidFill>
          </a:ln>
          <a:effectLst/>
        </c:spPr>
      </c:pivotFmt>
      <c:pivotFmt>
        <c:idx val="82"/>
        <c:spPr>
          <a:solidFill>
            <a:sysClr val="window" lastClr="FFFFFF"/>
          </a:solidFill>
          <a:ln w="3175">
            <a:solidFill>
              <a:sysClr val="window" lastClr="FFFFFF">
                <a:lumMod val="75000"/>
              </a:sysClr>
            </a:solidFill>
          </a:ln>
          <a:effectLst/>
        </c:spPr>
      </c:pivotFmt>
      <c:pivotFmt>
        <c:idx val="83"/>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84"/>
        <c:spPr>
          <a:solidFill>
            <a:srgbClr val="FFC000"/>
          </a:solidFill>
          <a:ln w="3175">
            <a:solidFill>
              <a:sysClr val="window" lastClr="FFFFFF">
                <a:lumMod val="75000"/>
              </a:sysClr>
            </a:solidFill>
          </a:ln>
          <a:effectLst/>
        </c:spPr>
      </c:pivotFmt>
      <c:pivotFmt>
        <c:idx val="85"/>
        <c:spPr>
          <a:solidFill>
            <a:srgbClr val="FFFFCC"/>
          </a:solidFill>
          <a:ln w="3175">
            <a:solidFill>
              <a:sysClr val="window" lastClr="FFFFFF">
                <a:lumMod val="75000"/>
              </a:sysClr>
            </a:solidFill>
          </a:ln>
          <a:effectLst/>
        </c:spPr>
      </c:pivotFmt>
      <c:pivotFmt>
        <c:idx val="86"/>
        <c:spPr>
          <a:solidFill>
            <a:srgbClr val="FFCC99"/>
          </a:solidFill>
          <a:ln w="3175">
            <a:solidFill>
              <a:sysClr val="window" lastClr="FFFFFF">
                <a:lumMod val="75000"/>
              </a:sysClr>
            </a:solidFill>
          </a:ln>
          <a:effectLst/>
        </c:spPr>
      </c:pivotFmt>
      <c:pivotFmt>
        <c:idx val="87"/>
        <c:spPr>
          <a:solidFill>
            <a:srgbClr val="70AD47">
              <a:lumMod val="40000"/>
              <a:lumOff val="60000"/>
            </a:srgbClr>
          </a:solidFill>
          <a:ln w="3175">
            <a:solidFill>
              <a:sysClr val="window" lastClr="FFFFFF">
                <a:lumMod val="75000"/>
              </a:sysClr>
            </a:solidFill>
          </a:ln>
          <a:effectLst/>
        </c:spPr>
      </c:pivotFmt>
      <c:pivotFmt>
        <c:idx val="88"/>
        <c:spPr>
          <a:solidFill>
            <a:srgbClr val="5B9BD5"/>
          </a:solidFill>
          <a:ln w="3175">
            <a:solidFill>
              <a:sysClr val="window" lastClr="FFFFFF">
                <a:lumMod val="75000"/>
              </a:sysClr>
            </a:solidFill>
          </a:ln>
          <a:effectLst/>
        </c:spPr>
      </c:pivotFmt>
      <c:pivotFmt>
        <c:idx val="89"/>
        <c:spPr>
          <a:solidFill>
            <a:srgbClr val="FFC000">
              <a:lumMod val="40000"/>
              <a:lumOff val="60000"/>
            </a:srgbClr>
          </a:solidFill>
          <a:ln w="3175">
            <a:solidFill>
              <a:sysClr val="window" lastClr="FFFFFF">
                <a:lumMod val="75000"/>
              </a:sysClr>
            </a:solidFill>
          </a:ln>
          <a:effectLst/>
        </c:spPr>
      </c:pivotFmt>
      <c:pivotFmt>
        <c:idx val="90"/>
        <c:spPr>
          <a:solidFill>
            <a:srgbClr val="70AD47">
              <a:lumMod val="75000"/>
            </a:srgbClr>
          </a:solidFill>
          <a:ln w="3175">
            <a:solidFill>
              <a:sysClr val="window" lastClr="FFFFFF">
                <a:lumMod val="75000"/>
              </a:sysClr>
            </a:solidFill>
          </a:ln>
          <a:effectLst/>
        </c:spPr>
      </c:pivotFmt>
      <c:pivotFmt>
        <c:idx val="91"/>
        <c:spPr>
          <a:solidFill>
            <a:sysClr val="window" lastClr="FFFFFF">
              <a:lumMod val="85000"/>
            </a:sysClr>
          </a:solidFill>
          <a:ln w="3175">
            <a:solidFill>
              <a:sysClr val="window" lastClr="FFFFFF">
                <a:lumMod val="75000"/>
              </a:sysClr>
            </a:solidFill>
          </a:ln>
          <a:effectLst/>
        </c:spPr>
      </c:pivotFmt>
      <c:pivotFmt>
        <c:idx val="92"/>
        <c:spPr>
          <a:solidFill>
            <a:srgbClr val="CC99FF"/>
          </a:solidFill>
          <a:ln w="3175">
            <a:solidFill>
              <a:sysClr val="window" lastClr="FFFFFF">
                <a:lumMod val="75000"/>
              </a:sysClr>
            </a:solidFill>
          </a:ln>
          <a:effectLst/>
        </c:spPr>
      </c:pivotFmt>
      <c:pivotFmt>
        <c:idx val="93"/>
        <c:spPr>
          <a:solidFill>
            <a:sysClr val="window" lastClr="FFFFFF"/>
          </a:solidFill>
          <a:ln w="3175">
            <a:solidFill>
              <a:sysClr val="window" lastClr="FFFFFF">
                <a:lumMod val="75000"/>
              </a:sysClr>
            </a:solidFill>
          </a:ln>
          <a:effectLst/>
        </c:spPr>
      </c:pivotFmt>
    </c:pivotFmts>
    <c:plotArea>
      <c:layout/>
      <c:pieChart>
        <c:varyColors val="1"/>
        <c:ser>
          <c:idx val="0"/>
          <c:order val="0"/>
          <c:tx>
            <c:strRef>
              <c:f>DEP_61!$AI$4</c:f>
              <c:strCache>
                <c:ptCount val="1"/>
                <c:pt idx="0">
                  <c:v>Total</c:v>
                </c:pt>
              </c:strCache>
            </c:strRef>
          </c:tx>
          <c:spPr>
            <a:ln w="3175">
              <a:solidFill>
                <a:sysClr val="window" lastClr="FFFFFF">
                  <a:lumMod val="75000"/>
                </a:sysClr>
              </a:solidFill>
            </a:ln>
          </c:spPr>
          <c:dPt>
            <c:idx val="0"/>
            <c:bubble3D val="0"/>
            <c:spPr>
              <a:solidFill>
                <a:srgbClr val="FFC000"/>
              </a:solidFill>
              <a:ln w="3175">
                <a:solidFill>
                  <a:sysClr val="window" lastClr="FFFFFF">
                    <a:lumMod val="75000"/>
                  </a:sysClr>
                </a:solidFill>
              </a:ln>
              <a:effectLst/>
            </c:spPr>
            <c:extLst>
              <c:ext xmlns:c16="http://schemas.microsoft.com/office/drawing/2014/chart" uri="{C3380CC4-5D6E-409C-BE32-E72D297353CC}">
                <c16:uniqueId val="{00000001-49E6-4474-9FCF-6BD341F38F51}"/>
              </c:ext>
            </c:extLst>
          </c:dPt>
          <c:dPt>
            <c:idx val="1"/>
            <c:bubble3D val="0"/>
            <c:spPr>
              <a:solidFill>
                <a:srgbClr val="FFFFCC"/>
              </a:solidFill>
              <a:ln w="3175">
                <a:solidFill>
                  <a:sysClr val="window" lastClr="FFFFFF">
                    <a:lumMod val="75000"/>
                  </a:sysClr>
                </a:solidFill>
              </a:ln>
              <a:effectLst/>
            </c:spPr>
            <c:extLst>
              <c:ext xmlns:c16="http://schemas.microsoft.com/office/drawing/2014/chart" uri="{C3380CC4-5D6E-409C-BE32-E72D297353CC}">
                <c16:uniqueId val="{00000003-49E6-4474-9FCF-6BD341F38F51}"/>
              </c:ext>
            </c:extLst>
          </c:dPt>
          <c:dPt>
            <c:idx val="2"/>
            <c:bubble3D val="0"/>
            <c:spPr>
              <a:solidFill>
                <a:srgbClr val="FFCC99"/>
              </a:solidFill>
              <a:ln w="3175">
                <a:solidFill>
                  <a:sysClr val="window" lastClr="FFFFFF">
                    <a:lumMod val="75000"/>
                  </a:sysClr>
                </a:solidFill>
              </a:ln>
              <a:effectLst/>
            </c:spPr>
            <c:extLst>
              <c:ext xmlns:c16="http://schemas.microsoft.com/office/drawing/2014/chart" uri="{C3380CC4-5D6E-409C-BE32-E72D297353CC}">
                <c16:uniqueId val="{00000005-49E6-4474-9FCF-6BD341F38F51}"/>
              </c:ext>
            </c:extLst>
          </c:dPt>
          <c:dPt>
            <c:idx val="3"/>
            <c:bubble3D val="0"/>
            <c:spPr>
              <a:solidFill>
                <a:srgbClr val="70AD47">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7-49E6-4474-9FCF-6BD341F38F51}"/>
              </c:ext>
            </c:extLst>
          </c:dPt>
          <c:dPt>
            <c:idx val="4"/>
            <c:bubble3D val="0"/>
            <c:spPr>
              <a:solidFill>
                <a:srgbClr val="5B9BD5"/>
              </a:solidFill>
              <a:ln w="3175">
                <a:solidFill>
                  <a:sysClr val="window" lastClr="FFFFFF">
                    <a:lumMod val="75000"/>
                  </a:sysClr>
                </a:solidFill>
              </a:ln>
              <a:effectLst/>
            </c:spPr>
            <c:extLst>
              <c:ext xmlns:c16="http://schemas.microsoft.com/office/drawing/2014/chart" uri="{C3380CC4-5D6E-409C-BE32-E72D297353CC}">
                <c16:uniqueId val="{00000009-49E6-4474-9FCF-6BD341F38F51}"/>
              </c:ext>
            </c:extLst>
          </c:dPt>
          <c:dPt>
            <c:idx val="5"/>
            <c:bubble3D val="0"/>
            <c:spPr>
              <a:solidFill>
                <a:srgbClr val="FFC000">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B-49E6-4474-9FCF-6BD341F38F51}"/>
              </c:ext>
            </c:extLst>
          </c:dPt>
          <c:dPt>
            <c:idx val="6"/>
            <c:bubble3D val="0"/>
            <c:spPr>
              <a:solidFill>
                <a:srgbClr val="70AD47">
                  <a:lumMod val="75000"/>
                </a:srgbClr>
              </a:solidFill>
              <a:ln w="3175">
                <a:solidFill>
                  <a:sysClr val="window" lastClr="FFFFFF">
                    <a:lumMod val="75000"/>
                  </a:sysClr>
                </a:solidFill>
              </a:ln>
              <a:effectLst/>
            </c:spPr>
            <c:extLst>
              <c:ext xmlns:c16="http://schemas.microsoft.com/office/drawing/2014/chart" uri="{C3380CC4-5D6E-409C-BE32-E72D297353CC}">
                <c16:uniqueId val="{0000000D-49E6-4474-9FCF-6BD341F38F51}"/>
              </c:ext>
            </c:extLst>
          </c:dPt>
          <c:dPt>
            <c:idx val="7"/>
            <c:bubble3D val="0"/>
            <c:spPr>
              <a:solidFill>
                <a:sysClr val="window" lastClr="FFFFFF">
                  <a:lumMod val="85000"/>
                </a:sysClr>
              </a:solidFill>
              <a:ln w="3175">
                <a:solidFill>
                  <a:sysClr val="window" lastClr="FFFFFF">
                    <a:lumMod val="75000"/>
                  </a:sysClr>
                </a:solidFill>
              </a:ln>
              <a:effectLst/>
            </c:spPr>
            <c:extLst>
              <c:ext xmlns:c16="http://schemas.microsoft.com/office/drawing/2014/chart" uri="{C3380CC4-5D6E-409C-BE32-E72D297353CC}">
                <c16:uniqueId val="{0000000F-49E6-4474-9FCF-6BD341F38F51}"/>
              </c:ext>
            </c:extLst>
          </c:dPt>
          <c:dPt>
            <c:idx val="8"/>
            <c:bubble3D val="0"/>
            <c:spPr>
              <a:solidFill>
                <a:srgbClr val="CC99FF"/>
              </a:solidFill>
              <a:ln w="3175">
                <a:solidFill>
                  <a:sysClr val="window" lastClr="FFFFFF">
                    <a:lumMod val="75000"/>
                  </a:sysClr>
                </a:solidFill>
              </a:ln>
              <a:effectLst/>
            </c:spPr>
            <c:extLst>
              <c:ext xmlns:c16="http://schemas.microsoft.com/office/drawing/2014/chart" uri="{C3380CC4-5D6E-409C-BE32-E72D297353CC}">
                <c16:uniqueId val="{00000010-4BD5-4F64-92A0-0D04335F6CBC}"/>
              </c:ext>
            </c:extLst>
          </c:dPt>
          <c:dPt>
            <c:idx val="9"/>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11-4BD5-4F64-92A0-0D04335F6CBC}"/>
              </c:ext>
            </c:extLst>
          </c:dPt>
          <c:dPt>
            <c:idx val="10"/>
            <c:bubble3D val="0"/>
            <c:spPr>
              <a:solidFill>
                <a:schemeClr val="accent5">
                  <a:lumMod val="60000"/>
                </a:schemeClr>
              </a:solidFill>
              <a:ln w="3175">
                <a:solidFill>
                  <a:sysClr val="window" lastClr="FFFFFF">
                    <a:lumMod val="75000"/>
                  </a:sysClr>
                </a:solidFill>
              </a:ln>
              <a:effectLst/>
            </c:spPr>
            <c:extLst>
              <c:ext xmlns:c16="http://schemas.microsoft.com/office/drawing/2014/chart" uri="{C3380CC4-5D6E-409C-BE32-E72D297353CC}">
                <c16:uniqueId val="{0000002B-DEA1-407D-BCA7-AF2601F5B4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DEP_61!$AH$5:$AH$15</c:f>
              <c:strCache>
                <c:ptCount val="10"/>
                <c:pt idx="0">
                  <c:v>Espèce des pelouses rases</c:v>
                </c:pt>
                <c:pt idx="1">
                  <c:v>Espèce des ourlets, fourrés et lisières thermophiles</c:v>
                </c:pt>
                <c:pt idx="2">
                  <c:v>espèce des prairies sèches</c:v>
                </c:pt>
                <c:pt idx="3">
                  <c:v>espèce des prairies mésophiles</c:v>
                </c:pt>
                <c:pt idx="4">
                  <c:v>espèce des zones humides</c:v>
                </c:pt>
                <c:pt idx="5">
                  <c:v>espèce des landes </c:v>
                </c:pt>
                <c:pt idx="6">
                  <c:v>Espèce des lisières et boisements mésophiles</c:v>
                </c:pt>
                <c:pt idx="7">
                  <c:v>espèce ubiquiste</c:v>
                </c:pt>
                <c:pt idx="8">
                  <c:v>espèce migratrice</c:v>
                </c:pt>
                <c:pt idx="9">
                  <c:v>Non renseignée</c:v>
                </c:pt>
              </c:strCache>
            </c:strRef>
          </c:cat>
          <c:val>
            <c:numRef>
              <c:f>DEP_61!$AI$5:$AI$15</c:f>
              <c:numCache>
                <c:formatCode>General</c:formatCode>
                <c:ptCount val="10"/>
                <c:pt idx="0">
                  <c:v>12</c:v>
                </c:pt>
                <c:pt idx="1">
                  <c:v>5</c:v>
                </c:pt>
                <c:pt idx="2">
                  <c:v>9</c:v>
                </c:pt>
                <c:pt idx="3">
                  <c:v>15</c:v>
                </c:pt>
                <c:pt idx="4">
                  <c:v>8</c:v>
                </c:pt>
                <c:pt idx="5">
                  <c:v>2</c:v>
                </c:pt>
                <c:pt idx="6">
                  <c:v>17</c:v>
                </c:pt>
                <c:pt idx="7">
                  <c:v>11</c:v>
                </c:pt>
                <c:pt idx="8">
                  <c:v>7</c:v>
                </c:pt>
                <c:pt idx="9">
                  <c:v>1</c:v>
                </c:pt>
              </c:numCache>
            </c:numRef>
          </c:val>
          <c:extLst>
            <c:ext xmlns:c16="http://schemas.microsoft.com/office/drawing/2014/chart" uri="{C3380CC4-5D6E-409C-BE32-E72D297353CC}">
              <c16:uniqueId val="{00000010-49E6-4474-9FCF-6BD341F38F5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6768849318156209"/>
          <c:y val="0.14047887792956487"/>
          <c:w val="0.32276945039257671"/>
          <c:h val="0.812729232332007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[Référentiel_faune_normand_maj_2024.xlsx]DEP_61!Tableau croisé dynamique1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Répartition par statuts de rareté départementale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6"/>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20000"/>
              <a:lumOff val="8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60000"/>
              <a:lumOff val="40000"/>
            </a:schemeClr>
          </a:solidFill>
          <a:ln>
            <a:noFill/>
          </a:ln>
          <a:effectLst/>
        </c:spPr>
      </c:pivotFmt>
      <c:pivotFmt>
        <c:idx val="8"/>
        <c:spPr>
          <a:solidFill>
            <a:schemeClr val="bg1">
              <a:lumMod val="75000"/>
            </a:schemeClr>
          </a:solidFill>
          <a:ln>
            <a:noFill/>
          </a:ln>
          <a:effectLst/>
        </c:spPr>
      </c:pivotFmt>
      <c:pivotFmt>
        <c:idx val="9"/>
        <c:spPr>
          <a:solidFill>
            <a:schemeClr val="bg1">
              <a:lumMod val="95000"/>
            </a:schemeClr>
          </a:solidFill>
          <a:ln>
            <a:noFill/>
          </a:ln>
          <a:effectLst/>
        </c:spPr>
      </c:pivotFmt>
      <c:pivotFmt>
        <c:idx val="10"/>
        <c:spPr>
          <a:solidFill>
            <a:schemeClr val="accent1"/>
          </a:solidFill>
          <a:ln>
            <a:noFill/>
          </a:ln>
          <a:effectLst/>
        </c:spPr>
        <c:marker>
          <c:symbol val="none"/>
        </c:marker>
      </c:pivotFmt>
      <c:pivotFmt>
        <c:idx val="11"/>
        <c:spPr>
          <a:solidFill>
            <a:schemeClr val="accent6"/>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20000"/>
              <a:lumOff val="80000"/>
            </a:schemeClr>
          </a:solidFill>
          <a:ln>
            <a:noFill/>
          </a:ln>
          <a:effectLst/>
        </c:spPr>
      </c:pivotFmt>
      <c:pivotFmt>
        <c:idx val="15"/>
        <c:spPr>
          <a:solidFill>
            <a:schemeClr val="accent5">
              <a:lumMod val="20000"/>
              <a:lumOff val="80000"/>
            </a:schemeClr>
          </a:solidFill>
          <a:ln>
            <a:noFill/>
          </a:ln>
          <a:effectLst/>
        </c:spPr>
      </c:pivotFmt>
      <c:pivotFmt>
        <c:idx val="16"/>
        <c:spPr>
          <a:solidFill>
            <a:schemeClr val="accent5">
              <a:lumMod val="40000"/>
              <a:lumOff val="6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bg1">
              <a:lumMod val="75000"/>
            </a:schemeClr>
          </a:solidFill>
          <a:ln>
            <a:noFill/>
          </a:ln>
          <a:effectLst/>
        </c:spPr>
      </c:pivotFmt>
      <c:pivotFmt>
        <c:idx val="19"/>
        <c:spPr>
          <a:solidFill>
            <a:schemeClr val="bg1">
              <a:lumMod val="95000"/>
            </a:schemeClr>
          </a:solidFill>
          <a:ln>
            <a:noFill/>
          </a:ln>
          <a:effectLst/>
        </c:spPr>
      </c:pivotFmt>
      <c:pivotFmt>
        <c:idx val="20"/>
        <c:spPr>
          <a:solidFill>
            <a:schemeClr val="accent1"/>
          </a:solidFill>
          <a:ln>
            <a:noFill/>
          </a:ln>
          <a:effectLst/>
        </c:spPr>
        <c:marker>
          <c:symbol val="none"/>
        </c:marker>
      </c:pivotFmt>
      <c:pivotFmt>
        <c:idx val="21"/>
        <c:spPr>
          <a:solidFill>
            <a:schemeClr val="accent6"/>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20000"/>
              <a:lumOff val="80000"/>
            </a:schemeClr>
          </a:solidFill>
          <a:ln>
            <a:noFill/>
          </a:ln>
          <a:effectLst/>
        </c:spPr>
      </c:pivotFmt>
      <c:pivotFmt>
        <c:idx val="25"/>
        <c:spPr>
          <a:solidFill>
            <a:schemeClr val="accent5">
              <a:lumMod val="20000"/>
              <a:lumOff val="8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bg1">
              <a:lumMod val="75000"/>
            </a:schemeClr>
          </a:solidFill>
          <a:ln>
            <a:noFill/>
          </a:ln>
          <a:effectLst/>
        </c:spPr>
      </c:pivotFmt>
      <c:pivotFmt>
        <c:idx val="29"/>
        <c:spPr>
          <a:solidFill>
            <a:schemeClr val="bg1">
              <a:lumMod val="95000"/>
            </a:schemeClr>
          </a:solidFill>
          <a:ln>
            <a:noFill/>
          </a:ln>
          <a:effectLst/>
        </c:spPr>
      </c:pivotFmt>
      <c:pivotFmt>
        <c:idx val="30"/>
        <c:spPr>
          <a:solidFill>
            <a:schemeClr val="accent5"/>
          </a:solidFill>
          <a:ln>
            <a:noFill/>
          </a:ln>
          <a:effectLst/>
        </c:spPr>
      </c:pivotFmt>
      <c:pivotFmt>
        <c:idx val="31"/>
        <c:spPr>
          <a:solidFill>
            <a:schemeClr val="accent1"/>
          </a:solidFill>
          <a:ln>
            <a:noFill/>
          </a:ln>
          <a:effectLst/>
        </c:spPr>
        <c:marker>
          <c:symbol val="none"/>
        </c:marker>
      </c:pivotFmt>
      <c:pivotFmt>
        <c:idx val="32"/>
        <c:spPr>
          <a:solidFill>
            <a:schemeClr val="accent6"/>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20000"/>
              <a:lumOff val="80000"/>
            </a:schemeClr>
          </a:solidFill>
          <a:ln>
            <a:noFill/>
          </a:ln>
          <a:effectLst/>
        </c:spPr>
      </c:pivotFmt>
      <c:pivotFmt>
        <c:idx val="36"/>
        <c:spPr>
          <a:solidFill>
            <a:schemeClr val="accent5">
              <a:lumMod val="20000"/>
              <a:lumOff val="8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60000"/>
              <a:lumOff val="40000"/>
            </a:schemeClr>
          </a:solidFill>
          <a:ln>
            <a:noFill/>
          </a:ln>
          <a:effectLst/>
        </c:spPr>
      </c:pivotFmt>
      <c:pivotFmt>
        <c:idx val="39"/>
        <c:spPr>
          <a:solidFill>
            <a:schemeClr val="accent5"/>
          </a:solidFill>
          <a:ln>
            <a:noFill/>
          </a:ln>
          <a:effectLst/>
        </c:spPr>
      </c:pivotFmt>
      <c:pivotFmt>
        <c:idx val="40"/>
        <c:spPr>
          <a:solidFill>
            <a:schemeClr val="bg1">
              <a:lumMod val="75000"/>
            </a:schemeClr>
          </a:solidFill>
          <a:ln>
            <a:noFill/>
          </a:ln>
          <a:effectLst/>
        </c:spPr>
      </c:pivotFmt>
      <c:pivotFmt>
        <c:idx val="41"/>
        <c:spPr>
          <a:solidFill>
            <a:schemeClr val="bg1">
              <a:lumMod val="95000"/>
            </a:schemeClr>
          </a:solidFill>
          <a:ln>
            <a:noFill/>
          </a:ln>
          <a:effectLst/>
        </c:spPr>
      </c:pivotFmt>
    </c:pivotFmts>
    <c:plotArea>
      <c:layout/>
      <c:barChart>
        <c:barDir val="col"/>
        <c:grouping val="clustered"/>
        <c:varyColors val="0"/>
        <c:ser>
          <c:idx val="0"/>
          <c:order val="0"/>
          <c:tx>
            <c:strRef>
              <c:f>DEP_61!$W$4</c:f>
              <c:strCache>
                <c:ptCount val="1"/>
                <c:pt idx="0">
                  <c:v>Total</c:v>
                </c:pt>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0C2F-4EF5-AFF7-CA285788C84B}"/>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0C2F-4EF5-AFF7-CA285788C84B}"/>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0C2F-4EF5-AFF7-CA285788C84B}"/>
              </c:ext>
            </c:extLst>
          </c:dPt>
          <c:dPt>
            <c:idx val="3"/>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0C2F-4EF5-AFF7-CA285788C84B}"/>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9-0C2F-4EF5-AFF7-CA285788C84B}"/>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B-0C2F-4EF5-AFF7-CA285788C84B}"/>
              </c:ext>
            </c:extLst>
          </c:dPt>
          <c:dPt>
            <c:idx val="6"/>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D-0C2F-4EF5-AFF7-CA285788C84B}"/>
              </c:ext>
            </c:extLst>
          </c:dPt>
          <c:dPt>
            <c:idx val="7"/>
            <c:invertIfNegative val="0"/>
            <c:bubble3D val="0"/>
            <c:spPr>
              <a:solidFill>
                <a:schemeClr val="accent5"/>
              </a:solidFill>
              <a:ln>
                <a:noFill/>
              </a:ln>
              <a:effectLst/>
            </c:spPr>
            <c:extLst>
              <c:ext xmlns:c16="http://schemas.microsoft.com/office/drawing/2014/chart" uri="{C3380CC4-5D6E-409C-BE32-E72D297353CC}">
                <c16:uniqueId val="{00000012-B49D-4B87-AC93-608071E0563A}"/>
              </c:ext>
            </c:extLst>
          </c:dPt>
          <c:dPt>
            <c:idx val="8"/>
            <c:invertIfNegative val="0"/>
            <c:bubble3D val="0"/>
            <c:spPr>
              <a:solidFill>
                <a:schemeClr val="bg1">
                  <a:lumMod val="75000"/>
                </a:schemeClr>
              </a:solidFill>
              <a:ln>
                <a:noFill/>
              </a:ln>
              <a:effectLst/>
            </c:spPr>
            <c:extLst>
              <c:ext xmlns:c16="http://schemas.microsoft.com/office/drawing/2014/chart" uri="{C3380CC4-5D6E-409C-BE32-E72D297353CC}">
                <c16:uniqueId val="{0000000F-0C2F-4EF5-AFF7-CA285788C84B}"/>
              </c:ext>
            </c:extLst>
          </c:dPt>
          <c:dPt>
            <c:idx val="9"/>
            <c:invertIfNegative val="0"/>
            <c:bubble3D val="0"/>
            <c:spPr>
              <a:solidFill>
                <a:schemeClr val="bg1">
                  <a:lumMod val="95000"/>
                </a:schemeClr>
              </a:solidFill>
              <a:ln>
                <a:noFill/>
              </a:ln>
              <a:effectLst/>
            </c:spPr>
            <c:extLst>
              <c:ext xmlns:c16="http://schemas.microsoft.com/office/drawing/2014/chart" uri="{C3380CC4-5D6E-409C-BE32-E72D297353CC}">
                <c16:uniqueId val="{00000011-0C2F-4EF5-AFF7-CA285788C84B}"/>
              </c:ext>
            </c:extLst>
          </c:dPt>
          <c:cat>
            <c:strRef>
              <c:f>DEP_61!$V$5:$V$15</c:f>
              <c:strCache>
                <c:ptCount val="10"/>
                <c:pt idx="0">
                  <c:v>CC</c:v>
                </c:pt>
                <c:pt idx="1">
                  <c:v>AR</c:v>
                </c:pt>
                <c:pt idx="2">
                  <c:v>R</c:v>
                </c:pt>
                <c:pt idx="3">
                  <c:v>RR</c:v>
                </c:pt>
                <c:pt idx="4">
                  <c:v>Abs</c:v>
                </c:pt>
                <c:pt idx="5">
                  <c:v>C</c:v>
                </c:pt>
                <c:pt idx="6">
                  <c:v>PC</c:v>
                </c:pt>
                <c:pt idx="7">
                  <c:v>NR</c:v>
                </c:pt>
                <c:pt idx="8">
                  <c:v>E</c:v>
                </c:pt>
                <c:pt idx="9">
                  <c:v>AC</c:v>
                </c:pt>
              </c:strCache>
            </c:strRef>
          </c:cat>
          <c:val>
            <c:numRef>
              <c:f>DEP_61!$W$5:$W$15</c:f>
              <c:numCache>
                <c:formatCode>General</c:formatCode>
                <c:ptCount val="10"/>
                <c:pt idx="0">
                  <c:v>12</c:v>
                </c:pt>
                <c:pt idx="1">
                  <c:v>5</c:v>
                </c:pt>
                <c:pt idx="2">
                  <c:v>10</c:v>
                </c:pt>
                <c:pt idx="3">
                  <c:v>1</c:v>
                </c:pt>
                <c:pt idx="4">
                  <c:v>15</c:v>
                </c:pt>
                <c:pt idx="5">
                  <c:v>11</c:v>
                </c:pt>
                <c:pt idx="6">
                  <c:v>5</c:v>
                </c:pt>
                <c:pt idx="7">
                  <c:v>17</c:v>
                </c:pt>
                <c:pt idx="8">
                  <c:v>5</c:v>
                </c:pt>
                <c:pt idx="9">
                  <c:v>7</c:v>
                </c:pt>
              </c:numCache>
            </c:numRef>
          </c:val>
          <c:extLst>
            <c:ext xmlns:c16="http://schemas.microsoft.com/office/drawing/2014/chart" uri="{C3380CC4-5D6E-409C-BE32-E72D297353CC}">
              <c16:uniqueId val="{00000012-0C2F-4EF5-AFF7-CA285788C84B}"/>
            </c:ext>
          </c:extLst>
        </c:ser>
        <c:dLbls>
          <c:showLegendKey val="0"/>
          <c:showVal val="0"/>
          <c:showCatName val="0"/>
          <c:showSerName val="0"/>
          <c:showPercent val="0"/>
          <c:showBubbleSize val="0"/>
        </c:dLbls>
        <c:gapWidth val="100"/>
        <c:axId val="884769407"/>
        <c:axId val="884766911"/>
      </c:barChart>
      <c:catAx>
        <c:axId val="88476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84766911"/>
        <c:crosses val="autoZero"/>
        <c:auto val="1"/>
        <c:lblAlgn val="ctr"/>
        <c:lblOffset val="100"/>
        <c:noMultiLvlLbl val="0"/>
      </c:catAx>
      <c:valAx>
        <c:axId val="884766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8476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[Référentiel_faune_normand_maj_2024.xlsx]DEP_61!Tableau croisé dynamique1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Répartition par statuts de rareté départementale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solidFill>
          <a:ln w="3175">
            <a:solidFill>
              <a:schemeClr val="bg1">
                <a:lumMod val="65000"/>
              </a:schemeClr>
            </a:solidFill>
          </a:ln>
          <a:effectLst/>
        </c:spPr>
      </c:pivotFmt>
      <c:pivotFmt>
        <c:idx val="2"/>
        <c:spPr>
          <a:solidFill>
            <a:schemeClr val="accent6">
              <a:lumMod val="60000"/>
              <a:lumOff val="40000"/>
            </a:schemeClr>
          </a:solidFill>
          <a:ln w="3175">
            <a:solidFill>
              <a:schemeClr val="bg1">
                <a:lumMod val="65000"/>
              </a:schemeClr>
            </a:solidFill>
          </a:ln>
          <a:effectLst/>
        </c:spPr>
      </c:pivotFmt>
      <c:pivotFmt>
        <c:idx val="3"/>
        <c:spPr>
          <a:solidFill>
            <a:schemeClr val="accent6">
              <a:lumMod val="40000"/>
              <a:lumOff val="60000"/>
            </a:schemeClr>
          </a:solidFill>
          <a:ln w="3175">
            <a:solidFill>
              <a:schemeClr val="bg1">
                <a:lumMod val="65000"/>
              </a:schemeClr>
            </a:solidFill>
          </a:ln>
          <a:effectLst/>
        </c:spPr>
      </c:pivotFmt>
      <c:pivotFmt>
        <c:idx val="4"/>
        <c:spPr>
          <a:solidFill>
            <a:schemeClr val="accent6">
              <a:lumMod val="20000"/>
              <a:lumOff val="80000"/>
            </a:schemeClr>
          </a:solidFill>
          <a:ln w="3175">
            <a:solidFill>
              <a:schemeClr val="bg1">
                <a:lumMod val="65000"/>
              </a:schemeClr>
            </a:solidFill>
          </a:ln>
          <a:effectLst/>
        </c:spPr>
      </c:pivotFmt>
      <c:pivotFmt>
        <c:idx val="5"/>
        <c:spPr>
          <a:solidFill>
            <a:schemeClr val="accent5">
              <a:lumMod val="20000"/>
              <a:lumOff val="80000"/>
            </a:schemeClr>
          </a:solidFill>
          <a:ln w="3175">
            <a:solidFill>
              <a:schemeClr val="bg1">
                <a:lumMod val="65000"/>
              </a:schemeClr>
            </a:solidFill>
          </a:ln>
          <a:effectLst/>
        </c:spPr>
      </c:pivotFmt>
      <c:pivotFmt>
        <c:idx val="6"/>
        <c:spPr>
          <a:solidFill>
            <a:schemeClr val="accent5">
              <a:lumMod val="40000"/>
              <a:lumOff val="60000"/>
            </a:schemeClr>
          </a:solidFill>
          <a:ln w="3175">
            <a:solidFill>
              <a:schemeClr val="bg1">
                <a:lumMod val="65000"/>
              </a:schemeClr>
            </a:solidFill>
          </a:ln>
          <a:effectLst/>
        </c:spPr>
      </c:pivotFmt>
      <c:pivotFmt>
        <c:idx val="7"/>
        <c:spPr>
          <a:solidFill>
            <a:schemeClr val="accent5">
              <a:lumMod val="60000"/>
              <a:lumOff val="40000"/>
            </a:schemeClr>
          </a:solidFill>
          <a:ln w="3175">
            <a:solidFill>
              <a:schemeClr val="bg1">
                <a:lumMod val="65000"/>
              </a:schemeClr>
            </a:solidFill>
          </a:ln>
          <a:effectLst/>
        </c:spPr>
      </c:pivotFmt>
      <c:pivotFmt>
        <c:idx val="8"/>
        <c:spPr>
          <a:solidFill>
            <a:schemeClr val="accent5">
              <a:lumMod val="75000"/>
            </a:schemeClr>
          </a:solidFill>
          <a:ln w="3175">
            <a:solidFill>
              <a:schemeClr val="bg1">
                <a:lumMod val="65000"/>
              </a:schemeClr>
            </a:solidFill>
          </a:ln>
          <a:effectLst/>
        </c:spPr>
      </c:pivotFmt>
      <c:pivotFmt>
        <c:idx val="9"/>
        <c:spPr>
          <a:solidFill>
            <a:schemeClr val="bg1">
              <a:lumMod val="75000"/>
            </a:schemeClr>
          </a:solidFill>
          <a:ln w="3175">
            <a:solidFill>
              <a:schemeClr val="bg1">
                <a:lumMod val="65000"/>
              </a:schemeClr>
            </a:solidFill>
          </a:ln>
          <a:effectLst/>
        </c:spPr>
      </c:pivotFmt>
      <c:pivotFmt>
        <c:idx val="10"/>
        <c:spPr>
          <a:solidFill>
            <a:schemeClr val="bg1">
              <a:lumMod val="95000"/>
            </a:schemeClr>
          </a:solidFill>
          <a:ln w="3175">
            <a:solidFill>
              <a:schemeClr val="bg1">
                <a:lumMod val="65000"/>
              </a:schemeClr>
            </a:solidFill>
          </a:ln>
          <a:effectLst/>
        </c:spPr>
      </c:pivotFmt>
      <c:pivotFmt>
        <c:idx val="11"/>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6"/>
          </a:solidFill>
          <a:ln w="3175">
            <a:solidFill>
              <a:schemeClr val="bg1">
                <a:lumMod val="65000"/>
              </a:schemeClr>
            </a:solidFill>
          </a:ln>
          <a:effectLst/>
        </c:spPr>
      </c:pivotFmt>
      <c:pivotFmt>
        <c:idx val="13"/>
        <c:spPr>
          <a:solidFill>
            <a:schemeClr val="accent6">
              <a:lumMod val="60000"/>
              <a:lumOff val="40000"/>
            </a:schemeClr>
          </a:solidFill>
          <a:ln w="3175">
            <a:solidFill>
              <a:schemeClr val="bg1">
                <a:lumMod val="65000"/>
              </a:schemeClr>
            </a:solidFill>
          </a:ln>
          <a:effectLst/>
        </c:spPr>
      </c:pivotFmt>
      <c:pivotFmt>
        <c:idx val="14"/>
        <c:spPr>
          <a:solidFill>
            <a:schemeClr val="accent6">
              <a:lumMod val="40000"/>
              <a:lumOff val="60000"/>
            </a:schemeClr>
          </a:solidFill>
          <a:ln w="3175">
            <a:solidFill>
              <a:schemeClr val="bg1">
                <a:lumMod val="65000"/>
              </a:schemeClr>
            </a:solidFill>
          </a:ln>
          <a:effectLst/>
        </c:spPr>
      </c:pivotFmt>
      <c:pivotFmt>
        <c:idx val="15"/>
        <c:spPr>
          <a:solidFill>
            <a:schemeClr val="accent6">
              <a:lumMod val="20000"/>
              <a:lumOff val="80000"/>
            </a:schemeClr>
          </a:solidFill>
          <a:ln w="3175">
            <a:solidFill>
              <a:schemeClr val="bg1">
                <a:lumMod val="65000"/>
              </a:schemeClr>
            </a:solidFill>
          </a:ln>
          <a:effectLst/>
        </c:spPr>
      </c:pivotFmt>
      <c:pivotFmt>
        <c:idx val="16"/>
        <c:spPr>
          <a:solidFill>
            <a:schemeClr val="accent5">
              <a:lumMod val="20000"/>
              <a:lumOff val="80000"/>
            </a:schemeClr>
          </a:solidFill>
          <a:ln w="3175">
            <a:solidFill>
              <a:schemeClr val="bg1">
                <a:lumMod val="65000"/>
              </a:schemeClr>
            </a:solidFill>
          </a:ln>
          <a:effectLst/>
        </c:spPr>
      </c:pivotFmt>
      <c:pivotFmt>
        <c:idx val="17"/>
        <c:spPr>
          <a:solidFill>
            <a:schemeClr val="accent5">
              <a:lumMod val="40000"/>
              <a:lumOff val="60000"/>
            </a:schemeClr>
          </a:solidFill>
          <a:ln w="3175">
            <a:solidFill>
              <a:schemeClr val="bg1">
                <a:lumMod val="65000"/>
              </a:schemeClr>
            </a:solidFill>
          </a:ln>
          <a:effectLst/>
        </c:spPr>
      </c:pivotFmt>
      <c:pivotFmt>
        <c:idx val="18"/>
        <c:spPr>
          <a:solidFill>
            <a:schemeClr val="accent5">
              <a:lumMod val="60000"/>
              <a:lumOff val="40000"/>
            </a:schemeClr>
          </a:solidFill>
          <a:ln w="3175">
            <a:solidFill>
              <a:schemeClr val="bg1">
                <a:lumMod val="65000"/>
              </a:schemeClr>
            </a:solidFill>
          </a:ln>
          <a:effectLst/>
        </c:spPr>
      </c:pivotFmt>
      <c:pivotFmt>
        <c:idx val="19"/>
        <c:spPr>
          <a:solidFill>
            <a:schemeClr val="accent5">
              <a:lumMod val="75000"/>
            </a:schemeClr>
          </a:solidFill>
          <a:ln w="3175">
            <a:solidFill>
              <a:schemeClr val="bg1">
                <a:lumMod val="65000"/>
              </a:schemeClr>
            </a:solidFill>
          </a:ln>
          <a:effectLst/>
        </c:spPr>
      </c:pivotFmt>
      <c:pivotFmt>
        <c:idx val="20"/>
        <c:spPr>
          <a:solidFill>
            <a:schemeClr val="bg1">
              <a:lumMod val="75000"/>
            </a:schemeClr>
          </a:solidFill>
          <a:ln w="3175">
            <a:solidFill>
              <a:schemeClr val="bg1">
                <a:lumMod val="65000"/>
              </a:schemeClr>
            </a:solidFill>
          </a:ln>
          <a:effectLst/>
        </c:spPr>
      </c:pivotFmt>
      <c:pivotFmt>
        <c:idx val="21"/>
        <c:spPr>
          <a:solidFill>
            <a:schemeClr val="bg1">
              <a:lumMod val="95000"/>
            </a:schemeClr>
          </a:solidFill>
          <a:ln w="3175">
            <a:solidFill>
              <a:schemeClr val="bg1">
                <a:lumMod val="65000"/>
              </a:schemeClr>
            </a:solidFill>
          </a:ln>
          <a:effectLst/>
        </c:spPr>
      </c:pivotFmt>
      <c:pivotFmt>
        <c:idx val="22"/>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6"/>
          </a:solidFill>
          <a:ln w="3175">
            <a:solidFill>
              <a:schemeClr val="bg1">
                <a:lumMod val="65000"/>
              </a:schemeClr>
            </a:solidFill>
          </a:ln>
          <a:effectLst/>
        </c:spPr>
      </c:pivotFmt>
      <c:pivotFmt>
        <c:idx val="24"/>
        <c:spPr>
          <a:solidFill>
            <a:schemeClr val="accent6">
              <a:lumMod val="60000"/>
              <a:lumOff val="40000"/>
            </a:schemeClr>
          </a:solidFill>
          <a:ln w="3175">
            <a:solidFill>
              <a:schemeClr val="bg1">
                <a:lumMod val="65000"/>
              </a:schemeClr>
            </a:solidFill>
          </a:ln>
          <a:effectLst/>
        </c:spPr>
      </c:pivotFmt>
      <c:pivotFmt>
        <c:idx val="25"/>
        <c:spPr>
          <a:solidFill>
            <a:schemeClr val="accent6">
              <a:lumMod val="40000"/>
              <a:lumOff val="60000"/>
            </a:schemeClr>
          </a:solidFill>
          <a:ln w="3175">
            <a:solidFill>
              <a:schemeClr val="bg1">
                <a:lumMod val="65000"/>
              </a:schemeClr>
            </a:solidFill>
          </a:ln>
          <a:effectLst/>
        </c:spPr>
      </c:pivotFmt>
      <c:pivotFmt>
        <c:idx val="26"/>
        <c:spPr>
          <a:solidFill>
            <a:schemeClr val="accent6">
              <a:lumMod val="20000"/>
              <a:lumOff val="80000"/>
            </a:schemeClr>
          </a:solidFill>
          <a:ln w="3175">
            <a:solidFill>
              <a:schemeClr val="bg1">
                <a:lumMod val="65000"/>
              </a:schemeClr>
            </a:solidFill>
          </a:ln>
          <a:effectLst/>
        </c:spPr>
      </c:pivotFmt>
      <c:pivotFmt>
        <c:idx val="27"/>
        <c:spPr>
          <a:solidFill>
            <a:schemeClr val="accent5">
              <a:lumMod val="20000"/>
              <a:lumOff val="80000"/>
            </a:schemeClr>
          </a:solidFill>
          <a:ln w="3175">
            <a:solidFill>
              <a:schemeClr val="bg1">
                <a:lumMod val="65000"/>
              </a:schemeClr>
            </a:solidFill>
          </a:ln>
          <a:effectLst/>
        </c:spPr>
      </c:pivotFmt>
      <c:pivotFmt>
        <c:idx val="28"/>
        <c:spPr>
          <a:solidFill>
            <a:schemeClr val="accent5">
              <a:lumMod val="40000"/>
              <a:lumOff val="60000"/>
            </a:schemeClr>
          </a:solidFill>
          <a:ln w="3175">
            <a:solidFill>
              <a:schemeClr val="bg1">
                <a:lumMod val="65000"/>
              </a:schemeClr>
            </a:solidFill>
          </a:ln>
          <a:effectLst/>
        </c:spPr>
      </c:pivotFmt>
      <c:pivotFmt>
        <c:idx val="29"/>
        <c:spPr>
          <a:solidFill>
            <a:schemeClr val="accent5">
              <a:lumMod val="60000"/>
              <a:lumOff val="40000"/>
            </a:schemeClr>
          </a:solidFill>
          <a:ln w="3175">
            <a:solidFill>
              <a:schemeClr val="bg1">
                <a:lumMod val="65000"/>
              </a:schemeClr>
            </a:solidFill>
          </a:ln>
          <a:effectLst/>
        </c:spPr>
      </c:pivotFmt>
      <c:pivotFmt>
        <c:idx val="30"/>
        <c:spPr>
          <a:solidFill>
            <a:schemeClr val="accent5"/>
          </a:solidFill>
          <a:ln w="3175">
            <a:solidFill>
              <a:schemeClr val="bg1">
                <a:lumMod val="65000"/>
              </a:schemeClr>
            </a:solidFill>
          </a:ln>
          <a:effectLst/>
        </c:spPr>
      </c:pivotFmt>
      <c:pivotFmt>
        <c:idx val="31"/>
        <c:spPr>
          <a:solidFill>
            <a:schemeClr val="bg1">
              <a:lumMod val="75000"/>
            </a:schemeClr>
          </a:solidFill>
          <a:ln w="3175">
            <a:solidFill>
              <a:schemeClr val="bg1">
                <a:lumMod val="65000"/>
              </a:schemeClr>
            </a:solidFill>
          </a:ln>
          <a:effectLst/>
        </c:spPr>
      </c:pivotFmt>
      <c:pivotFmt>
        <c:idx val="32"/>
        <c:spPr>
          <a:solidFill>
            <a:schemeClr val="bg1">
              <a:lumMod val="95000"/>
            </a:schemeClr>
          </a:solidFill>
          <a:ln w="3175">
            <a:solidFill>
              <a:schemeClr val="bg1">
                <a:lumMod val="65000"/>
              </a:schemeClr>
            </a:solidFill>
          </a:ln>
          <a:effectLst/>
        </c:spPr>
      </c:pivotFmt>
      <c:pivotFmt>
        <c:idx val="33"/>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34"/>
        <c:spPr>
          <a:solidFill>
            <a:schemeClr val="accent6"/>
          </a:solidFill>
          <a:ln w="3175">
            <a:solidFill>
              <a:schemeClr val="bg1">
                <a:lumMod val="65000"/>
              </a:schemeClr>
            </a:solidFill>
          </a:ln>
          <a:effectLst/>
        </c:spPr>
      </c:pivotFmt>
      <c:pivotFmt>
        <c:idx val="35"/>
        <c:spPr>
          <a:solidFill>
            <a:schemeClr val="accent6">
              <a:lumMod val="60000"/>
              <a:lumOff val="40000"/>
            </a:schemeClr>
          </a:solidFill>
          <a:ln w="3175">
            <a:solidFill>
              <a:schemeClr val="bg1">
                <a:lumMod val="65000"/>
              </a:schemeClr>
            </a:solidFill>
          </a:ln>
          <a:effectLst/>
        </c:spPr>
      </c:pivotFmt>
      <c:pivotFmt>
        <c:idx val="36"/>
        <c:spPr>
          <a:solidFill>
            <a:schemeClr val="accent6">
              <a:lumMod val="40000"/>
              <a:lumOff val="60000"/>
            </a:schemeClr>
          </a:solidFill>
          <a:ln w="3175">
            <a:solidFill>
              <a:schemeClr val="bg1">
                <a:lumMod val="65000"/>
              </a:schemeClr>
            </a:solidFill>
          </a:ln>
          <a:effectLst/>
        </c:spPr>
      </c:pivotFmt>
      <c:pivotFmt>
        <c:idx val="37"/>
        <c:spPr>
          <a:solidFill>
            <a:schemeClr val="accent6">
              <a:lumMod val="20000"/>
              <a:lumOff val="80000"/>
            </a:schemeClr>
          </a:solidFill>
          <a:ln w="3175">
            <a:solidFill>
              <a:schemeClr val="bg1">
                <a:lumMod val="65000"/>
              </a:schemeClr>
            </a:solidFill>
          </a:ln>
          <a:effectLst/>
        </c:spPr>
      </c:pivotFmt>
      <c:pivotFmt>
        <c:idx val="38"/>
        <c:spPr>
          <a:solidFill>
            <a:schemeClr val="accent5">
              <a:lumMod val="20000"/>
              <a:lumOff val="80000"/>
            </a:schemeClr>
          </a:solidFill>
          <a:ln w="3175">
            <a:solidFill>
              <a:schemeClr val="bg1">
                <a:lumMod val="65000"/>
              </a:schemeClr>
            </a:solidFill>
          </a:ln>
          <a:effectLst/>
        </c:spPr>
      </c:pivotFmt>
      <c:pivotFmt>
        <c:idx val="39"/>
        <c:spPr>
          <a:solidFill>
            <a:schemeClr val="accent5">
              <a:lumMod val="40000"/>
              <a:lumOff val="60000"/>
            </a:schemeClr>
          </a:solidFill>
          <a:ln w="3175">
            <a:solidFill>
              <a:schemeClr val="bg1">
                <a:lumMod val="65000"/>
              </a:schemeClr>
            </a:solidFill>
          </a:ln>
          <a:effectLst/>
        </c:spPr>
      </c:pivotFmt>
      <c:pivotFmt>
        <c:idx val="40"/>
        <c:spPr>
          <a:solidFill>
            <a:schemeClr val="accent5">
              <a:lumMod val="60000"/>
              <a:lumOff val="40000"/>
            </a:schemeClr>
          </a:solidFill>
          <a:ln w="3175">
            <a:solidFill>
              <a:schemeClr val="bg1">
                <a:lumMod val="65000"/>
              </a:schemeClr>
            </a:solidFill>
          </a:ln>
          <a:effectLst/>
        </c:spPr>
      </c:pivotFmt>
      <c:pivotFmt>
        <c:idx val="41"/>
        <c:spPr>
          <a:solidFill>
            <a:schemeClr val="accent5"/>
          </a:solidFill>
          <a:ln w="3175">
            <a:solidFill>
              <a:schemeClr val="bg1">
                <a:lumMod val="65000"/>
              </a:schemeClr>
            </a:solidFill>
          </a:ln>
          <a:effectLst/>
        </c:spPr>
      </c:pivotFmt>
      <c:pivotFmt>
        <c:idx val="42"/>
        <c:spPr>
          <a:solidFill>
            <a:schemeClr val="bg1">
              <a:lumMod val="75000"/>
            </a:schemeClr>
          </a:solidFill>
          <a:ln w="3175">
            <a:solidFill>
              <a:schemeClr val="bg1">
                <a:lumMod val="65000"/>
              </a:schemeClr>
            </a:solidFill>
          </a:ln>
          <a:effectLst/>
        </c:spPr>
      </c:pivotFmt>
      <c:pivotFmt>
        <c:idx val="43"/>
        <c:spPr>
          <a:solidFill>
            <a:schemeClr val="bg1">
              <a:lumMod val="95000"/>
            </a:schemeClr>
          </a:solidFill>
          <a:ln w="3175">
            <a:solidFill>
              <a:schemeClr val="bg1">
                <a:lumMod val="65000"/>
              </a:schemeClr>
            </a:solidFill>
          </a:ln>
          <a:effectLst/>
        </c:spPr>
      </c:pivotFmt>
    </c:pivotFmts>
    <c:plotArea>
      <c:layout/>
      <c:pieChart>
        <c:varyColors val="1"/>
        <c:ser>
          <c:idx val="0"/>
          <c:order val="0"/>
          <c:tx>
            <c:strRef>
              <c:f>DEP_61!$W$4</c:f>
              <c:strCache>
                <c:ptCount val="1"/>
                <c:pt idx="0">
                  <c:v>Total</c:v>
                </c:pt>
              </c:strCache>
            </c:strRef>
          </c:tx>
          <c:spPr>
            <a:ln w="3175">
              <a:solidFill>
                <a:schemeClr val="bg1">
                  <a:lumMod val="65000"/>
                </a:schemeClr>
              </a:solidFill>
            </a:ln>
          </c:spPr>
          <c:dPt>
            <c:idx val="0"/>
            <c:bubble3D val="0"/>
            <c:spPr>
              <a:solidFill>
                <a:schemeClr val="accent6"/>
              </a:solidFill>
              <a:ln w="3175">
                <a:solidFill>
                  <a:schemeClr val="bg1">
                    <a:lumMod val="65000"/>
                  </a:schemeClr>
                </a:solidFill>
              </a:ln>
              <a:effectLst/>
            </c:spPr>
            <c:extLst>
              <c:ext xmlns:c16="http://schemas.microsoft.com/office/drawing/2014/chart" uri="{C3380CC4-5D6E-409C-BE32-E72D297353CC}">
                <c16:uniqueId val="{00000001-1013-44C2-AC48-C8EBC0E66707}"/>
              </c:ext>
            </c:extLst>
          </c:dPt>
          <c:dPt>
            <c:idx val="1"/>
            <c:bubble3D val="0"/>
            <c:spPr>
              <a:solidFill>
                <a:schemeClr val="accent6">
                  <a:lumMod val="60000"/>
                  <a:lumOff val="40000"/>
                </a:schemeClr>
              </a:solidFill>
              <a:ln w="3175">
                <a:solidFill>
                  <a:schemeClr val="bg1">
                    <a:lumMod val="65000"/>
                  </a:schemeClr>
                </a:solidFill>
              </a:ln>
              <a:effectLst/>
            </c:spPr>
            <c:extLst>
              <c:ext xmlns:c16="http://schemas.microsoft.com/office/drawing/2014/chart" uri="{C3380CC4-5D6E-409C-BE32-E72D297353CC}">
                <c16:uniqueId val="{00000003-1013-44C2-AC48-C8EBC0E66707}"/>
              </c:ext>
            </c:extLst>
          </c:dPt>
          <c:dPt>
            <c:idx val="2"/>
            <c:bubble3D val="0"/>
            <c:spPr>
              <a:solidFill>
                <a:schemeClr val="accent6">
                  <a:lumMod val="40000"/>
                  <a:lumOff val="60000"/>
                </a:schemeClr>
              </a:solidFill>
              <a:ln w="3175">
                <a:solidFill>
                  <a:schemeClr val="bg1">
                    <a:lumMod val="65000"/>
                  </a:schemeClr>
                </a:solidFill>
              </a:ln>
              <a:effectLst/>
            </c:spPr>
            <c:extLst>
              <c:ext xmlns:c16="http://schemas.microsoft.com/office/drawing/2014/chart" uri="{C3380CC4-5D6E-409C-BE32-E72D297353CC}">
                <c16:uniqueId val="{00000005-1013-44C2-AC48-C8EBC0E66707}"/>
              </c:ext>
            </c:extLst>
          </c:dPt>
          <c:dPt>
            <c:idx val="3"/>
            <c:bubble3D val="0"/>
            <c:spPr>
              <a:solidFill>
                <a:schemeClr val="accent6">
                  <a:lumMod val="20000"/>
                  <a:lumOff val="80000"/>
                </a:schemeClr>
              </a:solidFill>
              <a:ln w="3175">
                <a:solidFill>
                  <a:schemeClr val="bg1">
                    <a:lumMod val="65000"/>
                  </a:schemeClr>
                </a:solidFill>
              </a:ln>
              <a:effectLst/>
            </c:spPr>
            <c:extLst>
              <c:ext xmlns:c16="http://schemas.microsoft.com/office/drawing/2014/chart" uri="{C3380CC4-5D6E-409C-BE32-E72D297353CC}">
                <c16:uniqueId val="{00000007-1013-44C2-AC48-C8EBC0E66707}"/>
              </c:ext>
            </c:extLst>
          </c:dPt>
          <c:dPt>
            <c:idx val="4"/>
            <c:bubble3D val="0"/>
            <c:spPr>
              <a:solidFill>
                <a:schemeClr val="accent5">
                  <a:lumMod val="20000"/>
                  <a:lumOff val="80000"/>
                </a:schemeClr>
              </a:solidFill>
              <a:ln w="3175">
                <a:solidFill>
                  <a:schemeClr val="bg1">
                    <a:lumMod val="65000"/>
                  </a:schemeClr>
                </a:solidFill>
              </a:ln>
              <a:effectLst/>
            </c:spPr>
            <c:extLst>
              <c:ext xmlns:c16="http://schemas.microsoft.com/office/drawing/2014/chart" uri="{C3380CC4-5D6E-409C-BE32-E72D297353CC}">
                <c16:uniqueId val="{00000009-1013-44C2-AC48-C8EBC0E66707}"/>
              </c:ext>
            </c:extLst>
          </c:dPt>
          <c:dPt>
            <c:idx val="5"/>
            <c:bubble3D val="0"/>
            <c:spPr>
              <a:solidFill>
                <a:schemeClr val="accent5">
                  <a:lumMod val="40000"/>
                  <a:lumOff val="60000"/>
                </a:schemeClr>
              </a:solidFill>
              <a:ln w="3175">
                <a:solidFill>
                  <a:schemeClr val="bg1">
                    <a:lumMod val="65000"/>
                  </a:schemeClr>
                </a:solidFill>
              </a:ln>
              <a:effectLst/>
            </c:spPr>
            <c:extLst>
              <c:ext xmlns:c16="http://schemas.microsoft.com/office/drawing/2014/chart" uri="{C3380CC4-5D6E-409C-BE32-E72D297353CC}">
                <c16:uniqueId val="{0000000B-1013-44C2-AC48-C8EBC0E66707}"/>
              </c:ext>
            </c:extLst>
          </c:dPt>
          <c:dPt>
            <c:idx val="6"/>
            <c:bubble3D val="0"/>
            <c:spPr>
              <a:solidFill>
                <a:schemeClr val="accent5">
                  <a:lumMod val="60000"/>
                  <a:lumOff val="40000"/>
                </a:schemeClr>
              </a:solidFill>
              <a:ln w="3175">
                <a:solidFill>
                  <a:schemeClr val="bg1">
                    <a:lumMod val="65000"/>
                  </a:schemeClr>
                </a:solidFill>
              </a:ln>
              <a:effectLst/>
            </c:spPr>
            <c:extLst>
              <c:ext xmlns:c16="http://schemas.microsoft.com/office/drawing/2014/chart" uri="{C3380CC4-5D6E-409C-BE32-E72D297353CC}">
                <c16:uniqueId val="{0000000D-1013-44C2-AC48-C8EBC0E66707}"/>
              </c:ext>
            </c:extLst>
          </c:dPt>
          <c:dPt>
            <c:idx val="7"/>
            <c:bubble3D val="0"/>
            <c:spPr>
              <a:solidFill>
                <a:schemeClr val="accent5"/>
              </a:solidFill>
              <a:ln w="3175">
                <a:solidFill>
                  <a:schemeClr val="bg1">
                    <a:lumMod val="65000"/>
                  </a:schemeClr>
                </a:solidFill>
              </a:ln>
              <a:effectLst/>
            </c:spPr>
            <c:extLst>
              <c:ext xmlns:c16="http://schemas.microsoft.com/office/drawing/2014/chart" uri="{C3380CC4-5D6E-409C-BE32-E72D297353CC}">
                <c16:uniqueId val="{0000000F-1013-44C2-AC48-C8EBC0E66707}"/>
              </c:ext>
            </c:extLst>
          </c:dPt>
          <c:dPt>
            <c:idx val="8"/>
            <c:bubble3D val="0"/>
            <c:spPr>
              <a:solidFill>
                <a:schemeClr val="bg1">
                  <a:lumMod val="75000"/>
                </a:schemeClr>
              </a:solidFill>
              <a:ln w="3175">
                <a:solidFill>
                  <a:schemeClr val="bg1">
                    <a:lumMod val="65000"/>
                  </a:schemeClr>
                </a:solidFill>
              </a:ln>
              <a:effectLst/>
            </c:spPr>
            <c:extLst>
              <c:ext xmlns:c16="http://schemas.microsoft.com/office/drawing/2014/chart" uri="{C3380CC4-5D6E-409C-BE32-E72D297353CC}">
                <c16:uniqueId val="{00000011-1013-44C2-AC48-C8EBC0E66707}"/>
              </c:ext>
            </c:extLst>
          </c:dPt>
          <c:dPt>
            <c:idx val="9"/>
            <c:bubble3D val="0"/>
            <c:spPr>
              <a:solidFill>
                <a:schemeClr val="bg1">
                  <a:lumMod val="95000"/>
                </a:schemeClr>
              </a:solidFill>
              <a:ln w="3175">
                <a:solidFill>
                  <a:schemeClr val="bg1">
                    <a:lumMod val="65000"/>
                  </a:schemeClr>
                </a:solidFill>
              </a:ln>
              <a:effectLst/>
            </c:spPr>
            <c:extLst>
              <c:ext xmlns:c16="http://schemas.microsoft.com/office/drawing/2014/chart" uri="{C3380CC4-5D6E-409C-BE32-E72D297353CC}">
                <c16:uniqueId val="{00000013-1013-44C2-AC48-C8EBC0E667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DEP_61!$V$5:$V$15</c:f>
              <c:strCache>
                <c:ptCount val="10"/>
                <c:pt idx="0">
                  <c:v>CC</c:v>
                </c:pt>
                <c:pt idx="1">
                  <c:v>AR</c:v>
                </c:pt>
                <c:pt idx="2">
                  <c:v>R</c:v>
                </c:pt>
                <c:pt idx="3">
                  <c:v>RR</c:v>
                </c:pt>
                <c:pt idx="4">
                  <c:v>Abs</c:v>
                </c:pt>
                <c:pt idx="5">
                  <c:v>C</c:v>
                </c:pt>
                <c:pt idx="6">
                  <c:v>PC</c:v>
                </c:pt>
                <c:pt idx="7">
                  <c:v>NR</c:v>
                </c:pt>
                <c:pt idx="8">
                  <c:v>E</c:v>
                </c:pt>
                <c:pt idx="9">
                  <c:v>AC</c:v>
                </c:pt>
              </c:strCache>
            </c:strRef>
          </c:cat>
          <c:val>
            <c:numRef>
              <c:f>DEP_61!$W$5:$W$15</c:f>
              <c:numCache>
                <c:formatCode>General</c:formatCode>
                <c:ptCount val="10"/>
                <c:pt idx="0">
                  <c:v>12</c:v>
                </c:pt>
                <c:pt idx="1">
                  <c:v>5</c:v>
                </c:pt>
                <c:pt idx="2">
                  <c:v>10</c:v>
                </c:pt>
                <c:pt idx="3">
                  <c:v>1</c:v>
                </c:pt>
                <c:pt idx="4">
                  <c:v>15</c:v>
                </c:pt>
                <c:pt idx="5">
                  <c:v>11</c:v>
                </c:pt>
                <c:pt idx="6">
                  <c:v>5</c:v>
                </c:pt>
                <c:pt idx="7">
                  <c:v>17</c:v>
                </c:pt>
                <c:pt idx="8">
                  <c:v>5</c:v>
                </c:pt>
                <c:pt idx="9">
                  <c:v>7</c:v>
                </c:pt>
              </c:numCache>
            </c:numRef>
          </c:val>
          <c:extLst>
            <c:ext xmlns:c16="http://schemas.microsoft.com/office/drawing/2014/chart" uri="{C3380CC4-5D6E-409C-BE32-E72D297353CC}">
              <c16:uniqueId val="{00000014-1013-44C2-AC48-C8EBC0E6670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[Référentiel_faune_normand_maj_2024.xlsx]DEP_61!Tableau croisé dynamique3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a:t>Répartition par communautés écologiques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6">
              <a:lumMod val="40000"/>
              <a:lumOff val="60000"/>
            </a:schemeClr>
          </a:solidFill>
          <a:ln>
            <a:noFill/>
          </a:ln>
          <a:effectLst/>
        </c:spPr>
      </c:pivotFmt>
      <c:pivotFmt>
        <c:idx val="2"/>
        <c:spPr>
          <a:solidFill>
            <a:schemeClr val="accent3">
              <a:lumMod val="60000"/>
              <a:lumOff val="40000"/>
            </a:schemeClr>
          </a:solidFill>
          <a:ln>
            <a:noFill/>
          </a:ln>
          <a:effectLst/>
        </c:spPr>
      </c:pivotFmt>
      <c:pivotFmt>
        <c:idx val="3"/>
        <c:spPr>
          <a:solidFill>
            <a:schemeClr val="accent4">
              <a:lumMod val="20000"/>
              <a:lumOff val="80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6">
              <a:lumMod val="75000"/>
            </a:schemeClr>
          </a:solidFill>
          <a:ln>
            <a:noFill/>
          </a:ln>
          <a:effectLst/>
        </c:spPr>
      </c:pivotFmt>
      <c:pivotFmt>
        <c:idx val="7"/>
        <c:spPr>
          <a:solidFill>
            <a:srgbClr val="CBBFF7"/>
          </a:solidFill>
          <a:ln>
            <a:noFill/>
          </a:ln>
          <a:effectLst/>
        </c:spPr>
      </c:pivotFmt>
      <c:pivotFmt>
        <c:idx val="8"/>
        <c:spPr>
          <a:solidFill>
            <a:schemeClr val="bg1"/>
          </a:solidFill>
          <a:ln w="3175">
            <a:solidFill>
              <a:schemeClr val="bg1">
                <a:lumMod val="65000"/>
              </a:schemeClr>
            </a:solidFill>
          </a:ln>
          <a:effectLst/>
        </c:spPr>
      </c:pivotFmt>
      <c:pivotFmt>
        <c:idx val="9"/>
        <c:spPr>
          <a:solidFill>
            <a:schemeClr val="accent1"/>
          </a:solidFill>
          <a:ln>
            <a:noFill/>
          </a:ln>
          <a:effectLst/>
        </c:spPr>
        <c:marker>
          <c:symbol val="none"/>
        </c:marker>
      </c:pivotFmt>
      <c:pivotFmt>
        <c:idx val="10"/>
        <c:spPr>
          <a:solidFill>
            <a:schemeClr val="accent6">
              <a:lumMod val="40000"/>
              <a:lumOff val="60000"/>
            </a:schemeClr>
          </a:solidFill>
          <a:ln>
            <a:noFill/>
          </a:ln>
          <a:effectLst/>
        </c:spPr>
      </c:pivotFmt>
      <c:pivotFmt>
        <c:idx val="11"/>
        <c:spPr>
          <a:solidFill>
            <a:schemeClr val="accent3">
              <a:lumMod val="60000"/>
              <a:lumOff val="40000"/>
            </a:schemeClr>
          </a:solidFill>
          <a:ln>
            <a:noFill/>
          </a:ln>
          <a:effectLst/>
        </c:spPr>
      </c:pivotFmt>
      <c:pivotFmt>
        <c:idx val="12"/>
        <c:spPr>
          <a:solidFill>
            <a:schemeClr val="accent4">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6">
              <a:lumMod val="75000"/>
            </a:schemeClr>
          </a:solidFill>
          <a:ln>
            <a:noFill/>
          </a:ln>
          <a:effectLst/>
        </c:spPr>
      </c:pivotFmt>
      <c:pivotFmt>
        <c:idx val="15"/>
        <c:spPr>
          <a:solidFill>
            <a:srgbClr val="CBBFF7"/>
          </a:solidFill>
          <a:ln>
            <a:noFill/>
          </a:ln>
          <a:effectLst/>
        </c:spPr>
      </c:pivotFmt>
      <c:pivotFmt>
        <c:idx val="16"/>
        <c:spPr>
          <a:solidFill>
            <a:schemeClr val="bg1"/>
          </a:solidFill>
          <a:ln w="3175">
            <a:solidFill>
              <a:schemeClr val="bg1">
                <a:lumMod val="65000"/>
              </a:schemeClr>
            </a:solidFill>
          </a:ln>
          <a:effectLst/>
        </c:spPr>
      </c:pivotFmt>
      <c:pivotFmt>
        <c:idx val="17"/>
        <c:spPr>
          <a:solidFill>
            <a:schemeClr val="accent4">
              <a:lumMod val="20000"/>
              <a:lumOff val="80000"/>
            </a:schemeClr>
          </a:solidFill>
          <a:ln>
            <a:noFill/>
          </a:ln>
          <a:effectLst/>
        </c:spPr>
      </c:pivotFmt>
      <c:pivotFmt>
        <c:idx val="18"/>
        <c:spPr>
          <a:solidFill>
            <a:schemeClr val="accent1"/>
          </a:solidFill>
          <a:ln>
            <a:noFill/>
          </a:ln>
          <a:effectLst/>
        </c:spPr>
        <c:marker>
          <c:symbol val="none"/>
        </c:marker>
      </c:pivotFmt>
      <c:pivotFmt>
        <c:idx val="19"/>
        <c:spPr>
          <a:solidFill>
            <a:schemeClr val="accent6">
              <a:lumMod val="40000"/>
              <a:lumOff val="60000"/>
            </a:schemeClr>
          </a:solidFill>
          <a:ln>
            <a:noFill/>
          </a:ln>
          <a:effectLst/>
        </c:spPr>
      </c:pivotFmt>
      <c:pivotFmt>
        <c:idx val="20"/>
        <c:spPr>
          <a:solidFill>
            <a:schemeClr val="accent3">
              <a:lumMod val="60000"/>
              <a:lumOff val="40000"/>
            </a:schemeClr>
          </a:solidFill>
          <a:ln>
            <a:noFill/>
          </a:ln>
          <a:effectLst/>
        </c:spPr>
      </c:pivotFmt>
      <c:pivotFmt>
        <c:idx val="21"/>
        <c:spPr>
          <a:solidFill>
            <a:schemeClr val="accent4">
              <a:lumMod val="60000"/>
              <a:lumOff val="40000"/>
            </a:schemeClr>
          </a:solidFill>
          <a:ln>
            <a:noFill/>
          </a:ln>
          <a:effectLst/>
        </c:spPr>
      </c:pivotFmt>
      <c:pivotFmt>
        <c:idx val="22"/>
        <c:spPr>
          <a:solidFill>
            <a:schemeClr val="accent5">
              <a:lumMod val="60000"/>
              <a:lumOff val="40000"/>
            </a:schemeClr>
          </a:solidFill>
          <a:ln>
            <a:noFill/>
          </a:ln>
          <a:effectLst/>
        </c:spPr>
      </c:pivotFmt>
      <c:pivotFmt>
        <c:idx val="23"/>
        <c:spPr>
          <a:solidFill>
            <a:schemeClr val="accent4">
              <a:lumMod val="20000"/>
              <a:lumOff val="80000"/>
            </a:schemeClr>
          </a:solidFill>
          <a:ln>
            <a:noFill/>
          </a:ln>
          <a:effectLst/>
        </c:spPr>
      </c:pivotFmt>
      <c:pivotFmt>
        <c:idx val="24"/>
        <c:spPr>
          <a:solidFill>
            <a:schemeClr val="accent6">
              <a:lumMod val="75000"/>
            </a:schemeClr>
          </a:solidFill>
          <a:ln>
            <a:noFill/>
          </a:ln>
          <a:effectLst/>
        </c:spPr>
      </c:pivotFmt>
      <c:pivotFmt>
        <c:idx val="25"/>
        <c:spPr>
          <a:solidFill>
            <a:srgbClr val="CBBFF7"/>
          </a:solidFill>
          <a:ln>
            <a:noFill/>
          </a:ln>
          <a:effectLst/>
        </c:spPr>
      </c:pivotFmt>
      <c:pivotFmt>
        <c:idx val="26"/>
        <c:spPr>
          <a:solidFill>
            <a:schemeClr val="bg1"/>
          </a:solidFill>
          <a:ln w="3175">
            <a:solidFill>
              <a:schemeClr val="bg1">
                <a:lumMod val="65000"/>
              </a:schemeClr>
            </a:solidFill>
          </a:ln>
          <a:effectLst/>
        </c:spPr>
      </c:pivotFmt>
      <c:pivotFmt>
        <c:idx val="27"/>
        <c:spPr>
          <a:solidFill>
            <a:schemeClr val="accent1"/>
          </a:solidFill>
          <a:ln>
            <a:noFill/>
          </a:ln>
          <a:effectLst/>
        </c:spPr>
        <c:marker>
          <c:symbol val="none"/>
        </c:marker>
      </c:pivotFmt>
      <c:pivotFmt>
        <c:idx val="28"/>
        <c:spPr>
          <a:solidFill>
            <a:schemeClr val="accent6">
              <a:lumMod val="40000"/>
              <a:lumOff val="60000"/>
            </a:schemeClr>
          </a:solidFill>
          <a:ln>
            <a:noFill/>
          </a:ln>
          <a:effectLst/>
        </c:spPr>
      </c:pivotFmt>
      <c:pivotFmt>
        <c:idx val="29"/>
        <c:spPr>
          <a:solidFill>
            <a:schemeClr val="accent3">
              <a:lumMod val="60000"/>
              <a:lumOff val="40000"/>
            </a:schemeClr>
          </a:solidFill>
          <a:ln>
            <a:noFill/>
          </a:ln>
          <a:effectLst/>
        </c:spPr>
      </c:pivotFmt>
      <c:pivotFmt>
        <c:idx val="30"/>
        <c:spPr>
          <a:solidFill>
            <a:schemeClr val="accent4">
              <a:lumMod val="20000"/>
              <a:lumOff val="80000"/>
            </a:schemeClr>
          </a:solidFill>
          <a:ln>
            <a:noFill/>
          </a:ln>
          <a:effectLst/>
        </c:spPr>
      </c:pivotFmt>
      <c:pivotFmt>
        <c:idx val="31"/>
        <c:spPr>
          <a:solidFill>
            <a:schemeClr val="accent4">
              <a:lumMod val="60000"/>
              <a:lumOff val="40000"/>
            </a:schemeClr>
          </a:solidFill>
          <a:ln>
            <a:noFill/>
          </a:ln>
          <a:effectLst/>
        </c:spPr>
      </c:pivotFmt>
      <c:pivotFmt>
        <c:idx val="32"/>
        <c:spPr>
          <a:solidFill>
            <a:schemeClr val="accent5">
              <a:lumMod val="60000"/>
              <a:lumOff val="40000"/>
            </a:schemeClr>
          </a:solidFill>
          <a:ln>
            <a:noFill/>
          </a:ln>
          <a:effectLst/>
        </c:spPr>
      </c:pivotFmt>
      <c:pivotFmt>
        <c:idx val="33"/>
        <c:spPr>
          <a:solidFill>
            <a:schemeClr val="accent6">
              <a:lumMod val="75000"/>
            </a:schemeClr>
          </a:solidFill>
          <a:ln>
            <a:noFill/>
          </a:ln>
          <a:effectLst/>
        </c:spPr>
      </c:pivotFmt>
      <c:pivotFmt>
        <c:idx val="34"/>
        <c:spPr>
          <a:solidFill>
            <a:srgbClr val="CBBFF7"/>
          </a:solidFill>
          <a:ln>
            <a:noFill/>
          </a:ln>
          <a:effectLst/>
        </c:spPr>
      </c:pivotFmt>
      <c:pivotFmt>
        <c:idx val="35"/>
        <c:spPr>
          <a:solidFill>
            <a:schemeClr val="bg1"/>
          </a:solidFill>
          <a:ln w="3175">
            <a:solidFill>
              <a:schemeClr val="bg1">
                <a:lumMod val="65000"/>
              </a:schemeClr>
            </a:solidFill>
          </a:ln>
          <a:effectLst/>
        </c:spPr>
      </c:pivotFmt>
      <c:pivotFmt>
        <c:idx val="36"/>
        <c:spPr>
          <a:solidFill>
            <a:schemeClr val="accent6"/>
          </a:solidFill>
          <a:ln>
            <a:noFill/>
          </a:ln>
          <a:effectLst/>
        </c:spPr>
      </c:pivotFmt>
      <c:pivotFmt>
        <c:idx val="37"/>
        <c:spPr>
          <a:solidFill>
            <a:srgbClr val="CC99FF"/>
          </a:solidFill>
          <a:ln>
            <a:noFill/>
          </a:ln>
          <a:effectLst/>
        </c:spPr>
      </c:pivotFmt>
      <c:pivotFmt>
        <c:idx val="38"/>
        <c:spPr>
          <a:solidFill>
            <a:schemeClr val="bg1"/>
          </a:solidFill>
          <a:ln>
            <a:solidFill>
              <a:schemeClr val="bg1">
                <a:lumMod val="65000"/>
              </a:schemeClr>
            </a:solidFill>
          </a:ln>
          <a:effectLst/>
        </c:spPr>
      </c:pivotFmt>
      <c:pivotFmt>
        <c:idx val="39"/>
        <c:spPr>
          <a:solidFill>
            <a:schemeClr val="accent4">
              <a:lumMod val="20000"/>
              <a:lumOff val="80000"/>
            </a:schemeClr>
          </a:solidFill>
          <a:ln>
            <a:noFill/>
          </a:ln>
          <a:effectLst/>
        </c:spPr>
      </c:pivotFmt>
      <c:pivotFmt>
        <c:idx val="40"/>
        <c:spPr>
          <a:solidFill>
            <a:schemeClr val="accent1"/>
          </a:solidFill>
          <a:ln>
            <a:noFill/>
          </a:ln>
          <a:effectLst/>
        </c:spPr>
        <c:marker>
          <c:symbol val="none"/>
        </c:marker>
      </c:pivotFmt>
      <c:pivotFmt>
        <c:idx val="41"/>
        <c:spPr>
          <a:solidFill>
            <a:schemeClr val="accent6">
              <a:lumMod val="40000"/>
              <a:lumOff val="60000"/>
            </a:schemeClr>
          </a:solidFill>
          <a:ln>
            <a:noFill/>
          </a:ln>
          <a:effectLst/>
        </c:spPr>
      </c:pivotFmt>
      <c:pivotFmt>
        <c:idx val="42"/>
        <c:spPr>
          <a:solidFill>
            <a:schemeClr val="accent3">
              <a:lumMod val="60000"/>
              <a:lumOff val="40000"/>
            </a:schemeClr>
          </a:solidFill>
          <a:ln>
            <a:noFill/>
          </a:ln>
          <a:effectLst/>
        </c:spPr>
      </c:pivotFmt>
      <c:pivotFmt>
        <c:idx val="43"/>
        <c:spPr>
          <a:solidFill>
            <a:schemeClr val="accent4">
              <a:lumMod val="60000"/>
              <a:lumOff val="40000"/>
            </a:schemeClr>
          </a:solidFill>
          <a:ln>
            <a:noFill/>
          </a:ln>
          <a:effectLst/>
        </c:spPr>
      </c:pivotFmt>
      <c:pivotFmt>
        <c:idx val="44"/>
        <c:spPr>
          <a:solidFill>
            <a:schemeClr val="accent5">
              <a:lumMod val="60000"/>
              <a:lumOff val="40000"/>
            </a:schemeClr>
          </a:solidFill>
          <a:ln>
            <a:noFill/>
          </a:ln>
          <a:effectLst/>
        </c:spPr>
      </c:pivotFmt>
      <c:pivotFmt>
        <c:idx val="45"/>
        <c:spPr>
          <a:solidFill>
            <a:schemeClr val="accent6"/>
          </a:solidFill>
          <a:ln>
            <a:noFill/>
          </a:ln>
          <a:effectLst/>
        </c:spPr>
      </c:pivotFmt>
      <c:pivotFmt>
        <c:idx val="46"/>
        <c:spPr>
          <a:solidFill>
            <a:srgbClr val="CC99FF"/>
          </a:solidFill>
          <a:ln>
            <a:noFill/>
          </a:ln>
          <a:effectLst/>
        </c:spPr>
      </c:pivotFmt>
      <c:pivotFmt>
        <c:idx val="47"/>
        <c:spPr>
          <a:solidFill>
            <a:schemeClr val="bg1"/>
          </a:solidFill>
          <a:ln>
            <a:solidFill>
              <a:schemeClr val="bg1">
                <a:lumMod val="65000"/>
              </a:schemeClr>
            </a:solidFill>
          </a:ln>
          <a:effectLst/>
        </c:spPr>
      </c:pivotFmt>
      <c:pivotFmt>
        <c:idx val="48"/>
        <c:spPr>
          <a:solidFill>
            <a:schemeClr val="accent4">
              <a:lumMod val="20000"/>
              <a:lumOff val="80000"/>
            </a:schemeClr>
          </a:solidFill>
          <a:ln>
            <a:noFill/>
          </a:ln>
          <a:effectLst/>
        </c:spPr>
      </c:pivotFmt>
      <c:pivotFmt>
        <c:idx val="49"/>
        <c:spPr>
          <a:solidFill>
            <a:schemeClr val="accent1"/>
          </a:solidFill>
          <a:ln>
            <a:noFill/>
          </a:ln>
          <a:effectLst/>
        </c:spPr>
        <c:marker>
          <c:symbol val="none"/>
        </c:marker>
      </c:pivotFmt>
      <c:pivotFmt>
        <c:idx val="50"/>
        <c:spPr>
          <a:solidFill>
            <a:schemeClr val="accent6">
              <a:lumMod val="40000"/>
              <a:lumOff val="60000"/>
            </a:schemeClr>
          </a:solidFill>
          <a:ln>
            <a:noFill/>
          </a:ln>
          <a:effectLst/>
        </c:spPr>
      </c:pivotFmt>
      <c:pivotFmt>
        <c:idx val="51"/>
        <c:spPr>
          <a:solidFill>
            <a:schemeClr val="accent3">
              <a:lumMod val="60000"/>
              <a:lumOff val="40000"/>
            </a:schemeClr>
          </a:solidFill>
          <a:ln>
            <a:noFill/>
          </a:ln>
          <a:effectLst/>
        </c:spPr>
      </c:pivotFmt>
      <c:pivotFmt>
        <c:idx val="52"/>
        <c:spPr>
          <a:solidFill>
            <a:schemeClr val="accent4">
              <a:lumMod val="60000"/>
              <a:lumOff val="40000"/>
            </a:schemeClr>
          </a:solidFill>
          <a:ln>
            <a:noFill/>
          </a:ln>
          <a:effectLst/>
        </c:spPr>
      </c:pivotFmt>
      <c:pivotFmt>
        <c:idx val="53"/>
        <c:spPr>
          <a:solidFill>
            <a:schemeClr val="accent5">
              <a:lumMod val="60000"/>
              <a:lumOff val="40000"/>
            </a:schemeClr>
          </a:solidFill>
          <a:ln>
            <a:noFill/>
          </a:ln>
          <a:effectLst/>
        </c:spPr>
      </c:pivotFmt>
      <c:pivotFmt>
        <c:idx val="54"/>
        <c:spPr>
          <a:solidFill>
            <a:schemeClr val="accent6"/>
          </a:solidFill>
          <a:ln>
            <a:noFill/>
          </a:ln>
          <a:effectLst/>
        </c:spPr>
      </c:pivotFmt>
      <c:pivotFmt>
        <c:idx val="55"/>
        <c:spPr>
          <a:solidFill>
            <a:srgbClr val="CC99FF"/>
          </a:solidFill>
          <a:ln>
            <a:noFill/>
          </a:ln>
          <a:effectLst/>
        </c:spPr>
      </c:pivotFmt>
      <c:pivotFmt>
        <c:idx val="56"/>
        <c:spPr>
          <a:solidFill>
            <a:schemeClr val="bg1"/>
          </a:solidFill>
          <a:ln>
            <a:solidFill>
              <a:schemeClr val="bg1">
                <a:lumMod val="65000"/>
              </a:schemeClr>
            </a:solidFill>
          </a:ln>
          <a:effectLst/>
        </c:spPr>
      </c:pivotFmt>
      <c:pivotFmt>
        <c:idx val="57"/>
        <c:spPr>
          <a:solidFill>
            <a:schemeClr val="accent4">
              <a:lumMod val="20000"/>
              <a:lumOff val="80000"/>
            </a:schemeClr>
          </a:solidFill>
          <a:ln>
            <a:noFill/>
          </a:ln>
          <a:effectLst/>
        </c:spPr>
      </c:pivotFmt>
      <c:pivotFmt>
        <c:idx val="58"/>
        <c:spPr>
          <a:solidFill>
            <a:schemeClr val="accent1"/>
          </a:solidFill>
          <a:ln>
            <a:noFill/>
          </a:ln>
          <a:effectLst/>
        </c:spPr>
        <c:marker>
          <c:symbol val="none"/>
        </c:marker>
      </c:pivotFmt>
      <c:pivotFmt>
        <c:idx val="59"/>
        <c:spPr>
          <a:solidFill>
            <a:schemeClr val="accent6">
              <a:lumMod val="40000"/>
              <a:lumOff val="60000"/>
            </a:schemeClr>
          </a:solidFill>
          <a:ln>
            <a:noFill/>
          </a:ln>
          <a:effectLst/>
        </c:spPr>
      </c:pivotFmt>
      <c:pivotFmt>
        <c:idx val="60"/>
        <c:spPr>
          <a:solidFill>
            <a:schemeClr val="accent3">
              <a:lumMod val="60000"/>
              <a:lumOff val="40000"/>
            </a:schemeClr>
          </a:solidFill>
          <a:ln>
            <a:noFill/>
          </a:ln>
          <a:effectLst/>
        </c:spPr>
      </c:pivotFmt>
      <c:pivotFmt>
        <c:idx val="61"/>
        <c:spPr>
          <a:solidFill>
            <a:schemeClr val="accent4">
              <a:lumMod val="60000"/>
              <a:lumOff val="40000"/>
            </a:schemeClr>
          </a:solidFill>
          <a:ln>
            <a:noFill/>
          </a:ln>
          <a:effectLst/>
        </c:spPr>
      </c:pivotFmt>
      <c:pivotFmt>
        <c:idx val="62"/>
        <c:spPr>
          <a:solidFill>
            <a:schemeClr val="accent5">
              <a:lumMod val="60000"/>
              <a:lumOff val="40000"/>
            </a:schemeClr>
          </a:solidFill>
          <a:ln>
            <a:noFill/>
          </a:ln>
          <a:effectLst/>
        </c:spPr>
      </c:pivotFmt>
      <c:pivotFmt>
        <c:idx val="63"/>
        <c:spPr>
          <a:solidFill>
            <a:schemeClr val="accent6"/>
          </a:solidFill>
          <a:ln>
            <a:noFill/>
          </a:ln>
          <a:effectLst/>
        </c:spPr>
      </c:pivotFmt>
      <c:pivotFmt>
        <c:idx val="64"/>
        <c:spPr>
          <a:solidFill>
            <a:srgbClr val="CC99FF"/>
          </a:solidFill>
          <a:ln>
            <a:noFill/>
          </a:ln>
          <a:effectLst/>
        </c:spPr>
      </c:pivotFmt>
      <c:pivotFmt>
        <c:idx val="65"/>
        <c:spPr>
          <a:solidFill>
            <a:schemeClr val="bg1"/>
          </a:solidFill>
          <a:ln>
            <a:solidFill>
              <a:schemeClr val="bg1">
                <a:lumMod val="65000"/>
              </a:schemeClr>
            </a:solidFill>
          </a:ln>
          <a:effectLst/>
        </c:spPr>
      </c:pivotFmt>
      <c:pivotFmt>
        <c:idx val="66"/>
        <c:spPr>
          <a:solidFill>
            <a:schemeClr val="accent4">
              <a:lumMod val="20000"/>
              <a:lumOff val="80000"/>
            </a:schemeClr>
          </a:solidFill>
          <a:ln>
            <a:noFill/>
          </a:ln>
          <a:effectLst/>
        </c:spPr>
      </c:pivotFmt>
      <c:pivotFmt>
        <c:idx val="67"/>
        <c:spPr>
          <a:solidFill>
            <a:schemeClr val="accent1"/>
          </a:solidFill>
          <a:ln w="3175">
            <a:solidFill>
              <a:sysClr val="window" lastClr="FFFFFF">
                <a:lumMod val="6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rgbClr val="70AD47">
              <a:lumMod val="40000"/>
              <a:lumOff val="60000"/>
            </a:srgbClr>
          </a:solidFill>
          <a:ln w="3175">
            <a:solidFill>
              <a:sysClr val="window" lastClr="FFFFFF">
                <a:lumMod val="65000"/>
              </a:sysClr>
            </a:solidFill>
          </a:ln>
          <a:effectLst/>
        </c:spPr>
      </c:pivotFmt>
      <c:pivotFmt>
        <c:idx val="69"/>
        <c:spPr>
          <a:solidFill>
            <a:srgbClr val="5B9BD5"/>
          </a:solidFill>
          <a:ln w="3175">
            <a:solidFill>
              <a:sysClr val="window" lastClr="FFFFFF">
                <a:lumMod val="65000"/>
              </a:sysClr>
            </a:solidFill>
          </a:ln>
          <a:effectLst/>
        </c:spPr>
      </c:pivotFmt>
      <c:pivotFmt>
        <c:idx val="70"/>
        <c:spPr>
          <a:solidFill>
            <a:srgbClr val="CC99FF"/>
          </a:solidFill>
          <a:ln w="3175">
            <a:solidFill>
              <a:sysClr val="window" lastClr="FFFFFF">
                <a:lumMod val="65000"/>
              </a:sysClr>
            </a:solidFill>
          </a:ln>
          <a:effectLst/>
        </c:spPr>
      </c:pivotFmt>
      <c:pivotFmt>
        <c:idx val="71"/>
        <c:spPr>
          <a:solidFill>
            <a:srgbClr val="FFC000">
              <a:lumMod val="40000"/>
              <a:lumOff val="60000"/>
            </a:srgbClr>
          </a:solidFill>
          <a:ln w="3175">
            <a:solidFill>
              <a:sysClr val="window" lastClr="FFFFFF">
                <a:lumMod val="65000"/>
              </a:sysClr>
            </a:solidFill>
          </a:ln>
          <a:effectLst/>
        </c:spPr>
      </c:pivotFmt>
      <c:pivotFmt>
        <c:idx val="72"/>
        <c:spPr>
          <a:solidFill>
            <a:sysClr val="window" lastClr="FFFFFF">
              <a:lumMod val="85000"/>
            </a:sysClr>
          </a:solidFill>
          <a:ln w="3175">
            <a:solidFill>
              <a:sysClr val="window" lastClr="FFFFFF">
                <a:lumMod val="65000"/>
              </a:sysClr>
            </a:solidFill>
          </a:ln>
          <a:effectLst/>
        </c:spPr>
      </c:pivotFmt>
      <c:pivotFmt>
        <c:idx val="73"/>
        <c:spPr>
          <a:solidFill>
            <a:sysClr val="window" lastClr="FFFFFF"/>
          </a:solidFill>
          <a:ln w="3175">
            <a:solidFill>
              <a:sysClr val="window" lastClr="FFFFFF">
                <a:lumMod val="65000"/>
              </a:sysClr>
            </a:solidFill>
          </a:ln>
          <a:effectLst/>
        </c:spPr>
      </c:pivotFmt>
      <c:pivotFmt>
        <c:idx val="74"/>
        <c:spPr>
          <a:solidFill>
            <a:srgbClr val="70AD47">
              <a:lumMod val="75000"/>
            </a:srgbClr>
          </a:solidFill>
          <a:ln w="3175">
            <a:solidFill>
              <a:sysClr val="window" lastClr="FFFFFF">
                <a:lumMod val="65000"/>
              </a:sysClr>
            </a:solidFill>
          </a:ln>
          <a:effectLst/>
        </c:spPr>
      </c:pivotFmt>
      <c:pivotFmt>
        <c:idx val="75"/>
        <c:spPr>
          <a:solidFill>
            <a:srgbClr val="FF9900"/>
          </a:solidFill>
          <a:ln w="3175">
            <a:solidFill>
              <a:sysClr val="window" lastClr="FFFFFF">
                <a:lumMod val="65000"/>
              </a:sysClr>
            </a:solidFill>
          </a:ln>
          <a:effectLst/>
        </c:spPr>
      </c:pivotFmt>
      <c:pivotFmt>
        <c:idx val="76"/>
        <c:spPr>
          <a:solidFill>
            <a:schemeClr val="accent1"/>
          </a:solidFill>
          <a:ln w="3175">
            <a:solidFill>
              <a:sysClr val="window" lastClr="FFFFFF">
                <a:lumMod val="6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rgbClr val="FF9900"/>
          </a:solidFill>
          <a:ln w="3175">
            <a:solidFill>
              <a:sysClr val="window" lastClr="FFFFFF">
                <a:lumMod val="65000"/>
              </a:sysClr>
            </a:solidFill>
          </a:ln>
          <a:effectLst/>
        </c:spPr>
      </c:pivotFmt>
      <c:pivotFmt>
        <c:idx val="78"/>
        <c:spPr>
          <a:solidFill>
            <a:srgbClr val="70AD47">
              <a:lumMod val="40000"/>
              <a:lumOff val="60000"/>
            </a:srgbClr>
          </a:solidFill>
          <a:ln w="3175">
            <a:solidFill>
              <a:sysClr val="window" lastClr="FFFFFF">
                <a:lumMod val="65000"/>
              </a:sysClr>
            </a:solidFill>
          </a:ln>
          <a:effectLst/>
        </c:spPr>
      </c:pivotFmt>
      <c:pivotFmt>
        <c:idx val="79"/>
        <c:spPr>
          <a:solidFill>
            <a:srgbClr val="5B9BD5"/>
          </a:solidFill>
          <a:ln w="3175">
            <a:solidFill>
              <a:sysClr val="window" lastClr="FFFFFF">
                <a:lumMod val="65000"/>
              </a:sysClr>
            </a:solidFill>
          </a:ln>
          <a:effectLst/>
        </c:spPr>
      </c:pivotFmt>
      <c:pivotFmt>
        <c:idx val="80"/>
        <c:spPr>
          <a:solidFill>
            <a:srgbClr val="FFC000">
              <a:lumMod val="40000"/>
              <a:lumOff val="60000"/>
            </a:srgbClr>
          </a:solidFill>
          <a:ln w="3175">
            <a:solidFill>
              <a:sysClr val="window" lastClr="FFFFFF">
                <a:lumMod val="65000"/>
              </a:sysClr>
            </a:solidFill>
          </a:ln>
          <a:effectLst/>
        </c:spPr>
      </c:pivotFmt>
      <c:pivotFmt>
        <c:idx val="81"/>
        <c:spPr>
          <a:solidFill>
            <a:srgbClr val="70AD47">
              <a:lumMod val="75000"/>
            </a:srgbClr>
          </a:solidFill>
          <a:ln w="3175">
            <a:solidFill>
              <a:sysClr val="window" lastClr="FFFFFF">
                <a:lumMod val="65000"/>
              </a:sysClr>
            </a:solidFill>
          </a:ln>
          <a:effectLst/>
        </c:spPr>
      </c:pivotFmt>
      <c:pivotFmt>
        <c:idx val="82"/>
        <c:spPr>
          <a:solidFill>
            <a:sysClr val="window" lastClr="FFFFFF">
              <a:lumMod val="85000"/>
            </a:sysClr>
          </a:solidFill>
          <a:ln w="3175">
            <a:solidFill>
              <a:sysClr val="window" lastClr="FFFFFF">
                <a:lumMod val="65000"/>
              </a:sysClr>
            </a:solidFill>
          </a:ln>
          <a:effectLst/>
        </c:spPr>
      </c:pivotFmt>
      <c:pivotFmt>
        <c:idx val="83"/>
        <c:spPr>
          <a:solidFill>
            <a:srgbClr val="CC99FF"/>
          </a:solidFill>
          <a:ln w="3175">
            <a:solidFill>
              <a:sysClr val="window" lastClr="FFFFFF">
                <a:lumMod val="65000"/>
              </a:sysClr>
            </a:solidFill>
          </a:ln>
          <a:effectLst/>
        </c:spPr>
      </c:pivotFmt>
      <c:pivotFmt>
        <c:idx val="84"/>
        <c:spPr>
          <a:solidFill>
            <a:sysClr val="window" lastClr="FFFFFF"/>
          </a:solidFill>
          <a:ln w="3175">
            <a:solidFill>
              <a:sysClr val="window" lastClr="FFFFFF">
                <a:lumMod val="65000"/>
              </a:sysClr>
            </a:solidFill>
          </a:ln>
          <a:effectLst/>
        </c:spPr>
      </c:pivotFmt>
    </c:pivotFmts>
    <c:plotArea>
      <c:layout/>
      <c:barChart>
        <c:barDir val="col"/>
        <c:grouping val="clustered"/>
        <c:varyColors val="0"/>
        <c:ser>
          <c:idx val="0"/>
          <c:order val="0"/>
          <c:tx>
            <c:strRef>
              <c:f>DEP_61!$AL$4</c:f>
              <c:strCache>
                <c:ptCount val="1"/>
                <c:pt idx="0">
                  <c:v>Total</c:v>
                </c:pt>
              </c:strCache>
            </c:strRef>
          </c:tx>
          <c:spPr>
            <a:solidFill>
              <a:schemeClr val="accent1"/>
            </a:solidFill>
            <a:ln w="3175">
              <a:solidFill>
                <a:sysClr val="window" lastClr="FFFFFF">
                  <a:lumMod val="65000"/>
                </a:sysClr>
              </a:solidFill>
            </a:ln>
            <a:effectLst/>
          </c:spPr>
          <c:invertIfNegative val="0"/>
          <c:dPt>
            <c:idx val="0"/>
            <c:invertIfNegative val="0"/>
            <c:bubble3D val="0"/>
            <c:spPr>
              <a:solidFill>
                <a:srgbClr val="FF9900"/>
              </a:solidFill>
              <a:ln w="3175">
                <a:solidFill>
                  <a:sysClr val="window" lastClr="FFFFFF">
                    <a:lumMod val="65000"/>
                  </a:sysClr>
                </a:solidFill>
              </a:ln>
              <a:effectLst/>
            </c:spPr>
            <c:extLst>
              <c:ext xmlns:c16="http://schemas.microsoft.com/office/drawing/2014/chart" uri="{C3380CC4-5D6E-409C-BE32-E72D297353CC}">
                <c16:uniqueId val="{00000001-DFA6-47B0-919C-FC03DE1D4B44}"/>
              </c:ext>
            </c:extLst>
          </c:dPt>
          <c:dPt>
            <c:idx val="1"/>
            <c:invertIfNegative val="0"/>
            <c:bubble3D val="0"/>
            <c:spPr>
              <a:solidFill>
                <a:srgbClr val="70AD47">
                  <a:lumMod val="40000"/>
                  <a:lumOff val="60000"/>
                </a:srgbClr>
              </a:solidFill>
              <a:ln w="3175">
                <a:solidFill>
                  <a:sysClr val="window" lastClr="FFFFFF">
                    <a:lumMod val="65000"/>
                  </a:sysClr>
                </a:solidFill>
              </a:ln>
              <a:effectLst/>
            </c:spPr>
            <c:extLst>
              <c:ext xmlns:c16="http://schemas.microsoft.com/office/drawing/2014/chart" uri="{C3380CC4-5D6E-409C-BE32-E72D297353CC}">
                <c16:uniqueId val="{00000003-DFA6-47B0-919C-FC03DE1D4B44}"/>
              </c:ext>
            </c:extLst>
          </c:dPt>
          <c:dPt>
            <c:idx val="2"/>
            <c:invertIfNegative val="0"/>
            <c:bubble3D val="0"/>
            <c:spPr>
              <a:solidFill>
                <a:srgbClr val="5B9BD5"/>
              </a:solidFill>
              <a:ln w="3175">
                <a:solidFill>
                  <a:sysClr val="window" lastClr="FFFFFF">
                    <a:lumMod val="65000"/>
                  </a:sysClr>
                </a:solidFill>
              </a:ln>
              <a:effectLst/>
            </c:spPr>
            <c:extLst>
              <c:ext xmlns:c16="http://schemas.microsoft.com/office/drawing/2014/chart" uri="{C3380CC4-5D6E-409C-BE32-E72D297353CC}">
                <c16:uniqueId val="{00000005-DFA6-47B0-919C-FC03DE1D4B44}"/>
              </c:ext>
            </c:extLst>
          </c:dPt>
          <c:dPt>
            <c:idx val="3"/>
            <c:invertIfNegative val="0"/>
            <c:bubble3D val="0"/>
            <c:spPr>
              <a:solidFill>
                <a:srgbClr val="FFC000">
                  <a:lumMod val="40000"/>
                  <a:lumOff val="60000"/>
                </a:srgbClr>
              </a:solidFill>
              <a:ln w="3175">
                <a:solidFill>
                  <a:sysClr val="window" lastClr="FFFFFF">
                    <a:lumMod val="65000"/>
                  </a:sysClr>
                </a:solidFill>
              </a:ln>
              <a:effectLst/>
            </c:spPr>
            <c:extLst>
              <c:ext xmlns:c16="http://schemas.microsoft.com/office/drawing/2014/chart" uri="{C3380CC4-5D6E-409C-BE32-E72D297353CC}">
                <c16:uniqueId val="{00000007-DFA6-47B0-919C-FC03DE1D4B44}"/>
              </c:ext>
            </c:extLst>
          </c:dPt>
          <c:dPt>
            <c:idx val="4"/>
            <c:invertIfNegative val="0"/>
            <c:bubble3D val="0"/>
            <c:spPr>
              <a:solidFill>
                <a:srgbClr val="70AD47">
                  <a:lumMod val="75000"/>
                </a:srgbClr>
              </a:solidFill>
              <a:ln w="3175">
                <a:solidFill>
                  <a:sysClr val="window" lastClr="FFFFFF">
                    <a:lumMod val="65000"/>
                  </a:sysClr>
                </a:solidFill>
              </a:ln>
              <a:effectLst/>
            </c:spPr>
            <c:extLst>
              <c:ext xmlns:c16="http://schemas.microsoft.com/office/drawing/2014/chart" uri="{C3380CC4-5D6E-409C-BE32-E72D297353CC}">
                <c16:uniqueId val="{00000009-DFA6-47B0-919C-FC03DE1D4B44}"/>
              </c:ext>
            </c:extLst>
          </c:dPt>
          <c:dPt>
            <c:idx val="5"/>
            <c:invertIfNegative val="0"/>
            <c:bubble3D val="0"/>
            <c:spPr>
              <a:solidFill>
                <a:sysClr val="window" lastClr="FFFFFF">
                  <a:lumMod val="85000"/>
                </a:sysClr>
              </a:solidFill>
              <a:ln w="3175">
                <a:solidFill>
                  <a:sysClr val="window" lastClr="FFFFFF">
                    <a:lumMod val="65000"/>
                  </a:sysClr>
                </a:solidFill>
              </a:ln>
              <a:effectLst/>
            </c:spPr>
            <c:extLst>
              <c:ext xmlns:c16="http://schemas.microsoft.com/office/drawing/2014/chart" uri="{C3380CC4-5D6E-409C-BE32-E72D297353CC}">
                <c16:uniqueId val="{0000000B-DFA6-47B0-919C-FC03DE1D4B44}"/>
              </c:ext>
            </c:extLst>
          </c:dPt>
          <c:dPt>
            <c:idx val="6"/>
            <c:invertIfNegative val="0"/>
            <c:bubble3D val="0"/>
            <c:spPr>
              <a:solidFill>
                <a:srgbClr val="CC99FF"/>
              </a:solidFill>
              <a:ln w="3175">
                <a:solidFill>
                  <a:sysClr val="window" lastClr="FFFFFF">
                    <a:lumMod val="65000"/>
                  </a:sysClr>
                </a:solidFill>
              </a:ln>
              <a:effectLst/>
            </c:spPr>
            <c:extLst>
              <c:ext xmlns:c16="http://schemas.microsoft.com/office/drawing/2014/chart" uri="{C3380CC4-5D6E-409C-BE32-E72D297353CC}">
                <c16:uniqueId val="{0000000D-DFA6-47B0-919C-FC03DE1D4B44}"/>
              </c:ext>
            </c:extLst>
          </c:dPt>
          <c:dPt>
            <c:idx val="7"/>
            <c:invertIfNegative val="0"/>
            <c:bubble3D val="0"/>
            <c:spPr>
              <a:solidFill>
                <a:sysClr val="window" lastClr="FFFFFF"/>
              </a:solidFill>
              <a:ln w="3175">
                <a:solidFill>
                  <a:sysClr val="window" lastClr="FFFFFF">
                    <a:lumMod val="65000"/>
                  </a:sysClr>
                </a:solidFill>
              </a:ln>
              <a:effectLst/>
            </c:spPr>
            <c:extLst>
              <c:ext xmlns:c16="http://schemas.microsoft.com/office/drawing/2014/chart" uri="{C3380CC4-5D6E-409C-BE32-E72D297353CC}">
                <c16:uniqueId val="{0000000F-DFA6-47B0-919C-FC03DE1D4B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DEP_61!$AK$5:$AK$13</c:f>
              <c:strCache>
                <c:ptCount val="8"/>
                <c:pt idx="0">
                  <c:v>espèce des milieux chauds et secs</c:v>
                </c:pt>
                <c:pt idx="1">
                  <c:v>espèce des prairies mésophiles</c:v>
                </c:pt>
                <c:pt idx="2">
                  <c:v>espèce des zones humides</c:v>
                </c:pt>
                <c:pt idx="3">
                  <c:v>espèce des landes </c:v>
                </c:pt>
                <c:pt idx="4">
                  <c:v>Espèce des lisières et boisements</c:v>
                </c:pt>
                <c:pt idx="5">
                  <c:v>espèce ubiquiste</c:v>
                </c:pt>
                <c:pt idx="6">
                  <c:v>espèce migratrice</c:v>
                </c:pt>
                <c:pt idx="7">
                  <c:v>Non renseignée</c:v>
                </c:pt>
              </c:strCache>
            </c:strRef>
          </c:cat>
          <c:val>
            <c:numRef>
              <c:f>DEP_61!$AL$5:$AL$13</c:f>
              <c:numCache>
                <c:formatCode>General</c:formatCode>
                <c:ptCount val="8"/>
                <c:pt idx="0">
                  <c:v>29</c:v>
                </c:pt>
                <c:pt idx="1">
                  <c:v>13</c:v>
                </c:pt>
                <c:pt idx="2">
                  <c:v>8</c:v>
                </c:pt>
                <c:pt idx="3">
                  <c:v>2</c:v>
                </c:pt>
                <c:pt idx="4">
                  <c:v>17</c:v>
                </c:pt>
                <c:pt idx="5">
                  <c:v>11</c:v>
                </c:pt>
                <c:pt idx="6">
                  <c:v>7</c:v>
                </c:pt>
                <c:pt idx="7">
                  <c:v>1</c:v>
                </c:pt>
              </c:numCache>
            </c:numRef>
          </c:val>
          <c:extLst>
            <c:ext xmlns:c16="http://schemas.microsoft.com/office/drawing/2014/chart" uri="{C3380CC4-5D6E-409C-BE32-E72D297353CC}">
              <c16:uniqueId val="{00000010-DFA6-47B0-919C-FC03DE1D4B44}"/>
            </c:ext>
          </c:extLst>
        </c:ser>
        <c:dLbls>
          <c:showLegendKey val="0"/>
          <c:showVal val="0"/>
          <c:showCatName val="0"/>
          <c:showSerName val="0"/>
          <c:showPercent val="0"/>
          <c:showBubbleSize val="0"/>
        </c:dLbls>
        <c:gapWidth val="100"/>
        <c:axId val="329059967"/>
        <c:axId val="329045407"/>
      </c:barChart>
      <c:catAx>
        <c:axId val="329059967"/>
        <c:scaling>
          <c:orientation val="minMax"/>
        </c:scaling>
        <c:delete val="1"/>
        <c:axPos val="b"/>
        <c:numFmt formatCode="General" sourceLinked="1"/>
        <c:majorTickMark val="none"/>
        <c:minorTickMark val="none"/>
        <c:tickLblPos val="nextTo"/>
        <c:crossAx val="329045407"/>
        <c:crosses val="autoZero"/>
        <c:auto val="1"/>
        <c:lblAlgn val="ctr"/>
        <c:lblOffset val="100"/>
        <c:noMultiLvlLbl val="0"/>
      </c:catAx>
      <c:valAx>
        <c:axId val="329045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29059967"/>
        <c:crosses val="autoZero"/>
        <c:crossBetween val="between"/>
      </c:valAx>
      <c:spPr>
        <a:noFill/>
        <a:ln>
          <a:noFill/>
        </a:ln>
        <a:effectLst/>
      </c:spPr>
    </c:plotArea>
    <c:legend>
      <c:legendPos val="r"/>
      <c:layout>
        <c:manualLayout>
          <c:xMode val="edge"/>
          <c:yMode val="edge"/>
          <c:x val="0.65659208223971999"/>
          <c:y val="0.11768190434529015"/>
          <c:w val="0.32674125109361329"/>
          <c:h val="0.82986767279090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[Référentiel_faune_normand_maj_2024.xlsx]DEP_61!Tableau croisé dynamique3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a:t>Répartition par communautés écologiques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6">
              <a:lumMod val="40000"/>
              <a:lumOff val="60000"/>
            </a:schemeClr>
          </a:solidFill>
          <a:ln>
            <a:noFill/>
          </a:ln>
          <a:effectLst/>
        </c:spPr>
      </c:pivotFmt>
      <c:pivotFmt>
        <c:idx val="2"/>
        <c:spPr>
          <a:solidFill>
            <a:schemeClr val="accent3">
              <a:lumMod val="60000"/>
              <a:lumOff val="40000"/>
            </a:schemeClr>
          </a:solidFill>
          <a:ln>
            <a:noFill/>
          </a:ln>
          <a:effectLst/>
        </c:spPr>
      </c:pivotFmt>
      <c:pivotFmt>
        <c:idx val="3"/>
        <c:spPr>
          <a:solidFill>
            <a:schemeClr val="accent4">
              <a:lumMod val="20000"/>
              <a:lumOff val="80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6">
              <a:lumMod val="75000"/>
            </a:schemeClr>
          </a:solidFill>
          <a:ln>
            <a:noFill/>
          </a:ln>
          <a:effectLst/>
        </c:spPr>
      </c:pivotFmt>
      <c:pivotFmt>
        <c:idx val="7"/>
        <c:spPr>
          <a:solidFill>
            <a:srgbClr val="CBBFF7"/>
          </a:solidFill>
          <a:ln>
            <a:noFill/>
          </a:ln>
          <a:effectLst/>
        </c:spPr>
      </c:pivotFmt>
      <c:pivotFmt>
        <c:idx val="8"/>
        <c:spPr>
          <a:solidFill>
            <a:schemeClr val="bg1"/>
          </a:solidFill>
          <a:ln w="3175">
            <a:solidFill>
              <a:schemeClr val="bg1">
                <a:lumMod val="65000"/>
              </a:schemeClr>
            </a:solidFill>
          </a:ln>
          <a:effectLst/>
        </c:spPr>
      </c:pivotFmt>
      <c:pivotFmt>
        <c:idx val="9"/>
        <c:spPr>
          <a:solidFill>
            <a:schemeClr val="accent1"/>
          </a:solidFill>
          <a:ln>
            <a:noFill/>
          </a:ln>
          <a:effectLst/>
        </c:spPr>
        <c:marker>
          <c:symbol val="none"/>
        </c:marker>
      </c:pivotFmt>
      <c:pivotFmt>
        <c:idx val="10"/>
        <c:spPr>
          <a:solidFill>
            <a:schemeClr val="accent6">
              <a:lumMod val="40000"/>
              <a:lumOff val="60000"/>
            </a:schemeClr>
          </a:solidFill>
          <a:ln>
            <a:noFill/>
          </a:ln>
          <a:effectLst/>
        </c:spPr>
      </c:pivotFmt>
      <c:pivotFmt>
        <c:idx val="11"/>
        <c:spPr>
          <a:solidFill>
            <a:schemeClr val="accent3">
              <a:lumMod val="60000"/>
              <a:lumOff val="40000"/>
            </a:schemeClr>
          </a:solidFill>
          <a:ln>
            <a:noFill/>
          </a:ln>
          <a:effectLst/>
        </c:spPr>
      </c:pivotFmt>
      <c:pivotFmt>
        <c:idx val="12"/>
        <c:spPr>
          <a:solidFill>
            <a:schemeClr val="accent4">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6">
              <a:lumMod val="75000"/>
            </a:schemeClr>
          </a:solidFill>
          <a:ln>
            <a:noFill/>
          </a:ln>
          <a:effectLst/>
        </c:spPr>
      </c:pivotFmt>
      <c:pivotFmt>
        <c:idx val="15"/>
        <c:spPr>
          <a:solidFill>
            <a:srgbClr val="CBBFF7"/>
          </a:solidFill>
          <a:ln>
            <a:noFill/>
          </a:ln>
          <a:effectLst/>
        </c:spPr>
      </c:pivotFmt>
      <c:pivotFmt>
        <c:idx val="16"/>
        <c:spPr>
          <a:solidFill>
            <a:schemeClr val="bg1"/>
          </a:solidFill>
          <a:ln w="3175">
            <a:solidFill>
              <a:schemeClr val="bg1">
                <a:lumMod val="65000"/>
              </a:schemeClr>
            </a:solidFill>
          </a:ln>
          <a:effectLst/>
        </c:spPr>
      </c:pivotFmt>
      <c:pivotFmt>
        <c:idx val="17"/>
        <c:spPr>
          <a:solidFill>
            <a:schemeClr val="accent4">
              <a:lumMod val="20000"/>
              <a:lumOff val="80000"/>
            </a:schemeClr>
          </a:solidFill>
          <a:ln>
            <a:noFill/>
          </a:ln>
          <a:effectLst/>
        </c:spPr>
      </c:pivotFmt>
      <c:pivotFmt>
        <c:idx val="18"/>
        <c:spPr>
          <a:solidFill>
            <a:schemeClr val="accent1"/>
          </a:solidFill>
          <a:ln>
            <a:noFill/>
          </a:ln>
          <a:effectLst/>
        </c:spPr>
        <c:marker>
          <c:symbol val="none"/>
        </c:marker>
      </c:pivotFmt>
      <c:pivotFmt>
        <c:idx val="19"/>
        <c:spPr>
          <a:solidFill>
            <a:schemeClr val="accent6">
              <a:lumMod val="40000"/>
              <a:lumOff val="60000"/>
            </a:schemeClr>
          </a:solidFill>
          <a:ln>
            <a:noFill/>
          </a:ln>
          <a:effectLst/>
        </c:spPr>
      </c:pivotFmt>
      <c:pivotFmt>
        <c:idx val="20"/>
        <c:spPr>
          <a:solidFill>
            <a:schemeClr val="accent3">
              <a:lumMod val="60000"/>
              <a:lumOff val="40000"/>
            </a:schemeClr>
          </a:solidFill>
          <a:ln>
            <a:noFill/>
          </a:ln>
          <a:effectLst/>
        </c:spPr>
      </c:pivotFmt>
      <c:pivotFmt>
        <c:idx val="21"/>
        <c:spPr>
          <a:solidFill>
            <a:schemeClr val="accent4">
              <a:lumMod val="60000"/>
              <a:lumOff val="40000"/>
            </a:schemeClr>
          </a:solidFill>
          <a:ln>
            <a:noFill/>
          </a:ln>
          <a:effectLst/>
        </c:spPr>
      </c:pivotFmt>
      <c:pivotFmt>
        <c:idx val="22"/>
        <c:spPr>
          <a:solidFill>
            <a:schemeClr val="accent5">
              <a:lumMod val="60000"/>
              <a:lumOff val="40000"/>
            </a:schemeClr>
          </a:solidFill>
          <a:ln>
            <a:noFill/>
          </a:ln>
          <a:effectLst/>
        </c:spPr>
      </c:pivotFmt>
      <c:pivotFmt>
        <c:idx val="23"/>
        <c:spPr>
          <a:solidFill>
            <a:schemeClr val="accent4">
              <a:lumMod val="20000"/>
              <a:lumOff val="80000"/>
            </a:schemeClr>
          </a:solidFill>
          <a:ln>
            <a:noFill/>
          </a:ln>
          <a:effectLst/>
        </c:spPr>
      </c:pivotFmt>
      <c:pivotFmt>
        <c:idx val="24"/>
        <c:spPr>
          <a:solidFill>
            <a:schemeClr val="accent6">
              <a:lumMod val="75000"/>
            </a:schemeClr>
          </a:solidFill>
          <a:ln>
            <a:noFill/>
          </a:ln>
          <a:effectLst/>
        </c:spPr>
      </c:pivotFmt>
      <c:pivotFmt>
        <c:idx val="25"/>
        <c:spPr>
          <a:solidFill>
            <a:srgbClr val="CBBFF7"/>
          </a:solidFill>
          <a:ln>
            <a:noFill/>
          </a:ln>
          <a:effectLst/>
        </c:spPr>
      </c:pivotFmt>
      <c:pivotFmt>
        <c:idx val="26"/>
        <c:spPr>
          <a:solidFill>
            <a:schemeClr val="bg1"/>
          </a:solidFill>
          <a:ln w="3175">
            <a:solidFill>
              <a:schemeClr val="bg1">
                <a:lumMod val="65000"/>
              </a:schemeClr>
            </a:solidFill>
          </a:ln>
          <a:effectLst/>
        </c:spPr>
      </c:pivotFmt>
      <c:pivotFmt>
        <c:idx val="27"/>
        <c:spPr>
          <a:solidFill>
            <a:schemeClr val="accent1"/>
          </a:solidFill>
          <a:ln>
            <a:noFill/>
          </a:ln>
          <a:effectLst/>
        </c:spPr>
        <c:marker>
          <c:symbol val="none"/>
        </c:marker>
      </c:pivotFmt>
      <c:pivotFmt>
        <c:idx val="28"/>
        <c:spPr>
          <a:solidFill>
            <a:schemeClr val="accent6">
              <a:lumMod val="40000"/>
              <a:lumOff val="60000"/>
            </a:schemeClr>
          </a:solidFill>
          <a:ln>
            <a:noFill/>
          </a:ln>
          <a:effectLst/>
        </c:spPr>
      </c:pivotFmt>
      <c:pivotFmt>
        <c:idx val="29"/>
        <c:spPr>
          <a:solidFill>
            <a:schemeClr val="accent3">
              <a:lumMod val="60000"/>
              <a:lumOff val="40000"/>
            </a:schemeClr>
          </a:solidFill>
          <a:ln>
            <a:noFill/>
          </a:ln>
          <a:effectLst/>
        </c:spPr>
      </c:pivotFmt>
      <c:pivotFmt>
        <c:idx val="30"/>
        <c:spPr>
          <a:solidFill>
            <a:schemeClr val="accent4">
              <a:lumMod val="20000"/>
              <a:lumOff val="80000"/>
            </a:schemeClr>
          </a:solidFill>
          <a:ln>
            <a:noFill/>
          </a:ln>
          <a:effectLst/>
        </c:spPr>
      </c:pivotFmt>
      <c:pivotFmt>
        <c:idx val="31"/>
        <c:spPr>
          <a:solidFill>
            <a:schemeClr val="accent4">
              <a:lumMod val="60000"/>
              <a:lumOff val="40000"/>
            </a:schemeClr>
          </a:solidFill>
          <a:ln>
            <a:noFill/>
          </a:ln>
          <a:effectLst/>
        </c:spPr>
      </c:pivotFmt>
      <c:pivotFmt>
        <c:idx val="32"/>
        <c:spPr>
          <a:solidFill>
            <a:schemeClr val="accent5">
              <a:lumMod val="60000"/>
              <a:lumOff val="40000"/>
            </a:schemeClr>
          </a:solidFill>
          <a:ln>
            <a:noFill/>
          </a:ln>
          <a:effectLst/>
        </c:spPr>
      </c:pivotFmt>
      <c:pivotFmt>
        <c:idx val="33"/>
        <c:spPr>
          <a:solidFill>
            <a:schemeClr val="accent6">
              <a:lumMod val="75000"/>
            </a:schemeClr>
          </a:solidFill>
          <a:ln>
            <a:noFill/>
          </a:ln>
          <a:effectLst/>
        </c:spPr>
      </c:pivotFmt>
      <c:pivotFmt>
        <c:idx val="34"/>
        <c:spPr>
          <a:solidFill>
            <a:srgbClr val="CBBFF7"/>
          </a:solidFill>
          <a:ln>
            <a:noFill/>
          </a:ln>
          <a:effectLst/>
        </c:spPr>
      </c:pivotFmt>
      <c:pivotFmt>
        <c:idx val="35"/>
        <c:spPr>
          <a:solidFill>
            <a:schemeClr val="bg1"/>
          </a:solidFill>
          <a:ln w="3175">
            <a:solidFill>
              <a:schemeClr val="bg1">
                <a:lumMod val="65000"/>
              </a:schemeClr>
            </a:solidFill>
          </a:ln>
          <a:effectLst/>
        </c:spPr>
      </c:pivotFmt>
      <c:pivotFmt>
        <c:idx val="36"/>
        <c:spPr>
          <a:solidFill>
            <a:schemeClr val="accent6"/>
          </a:solidFill>
          <a:ln>
            <a:noFill/>
          </a:ln>
          <a:effectLst/>
        </c:spPr>
      </c:pivotFmt>
      <c:pivotFmt>
        <c:idx val="37"/>
        <c:spPr>
          <a:solidFill>
            <a:srgbClr val="CC99FF"/>
          </a:solidFill>
          <a:ln>
            <a:noFill/>
          </a:ln>
          <a:effectLst/>
        </c:spPr>
      </c:pivotFmt>
      <c:pivotFmt>
        <c:idx val="38"/>
        <c:spPr>
          <a:solidFill>
            <a:schemeClr val="bg1"/>
          </a:solidFill>
          <a:ln>
            <a:solidFill>
              <a:schemeClr val="bg1">
                <a:lumMod val="65000"/>
              </a:schemeClr>
            </a:solidFill>
          </a:ln>
          <a:effectLst/>
        </c:spPr>
      </c:pivotFmt>
      <c:pivotFmt>
        <c:idx val="39"/>
        <c:spPr>
          <a:solidFill>
            <a:schemeClr val="accent4">
              <a:lumMod val="20000"/>
              <a:lumOff val="80000"/>
            </a:schemeClr>
          </a:solidFill>
          <a:ln>
            <a:noFill/>
          </a:ln>
          <a:effectLst/>
        </c:spPr>
      </c:pivotFmt>
      <c:pivotFmt>
        <c:idx val="40"/>
        <c:spPr>
          <a:solidFill>
            <a:schemeClr val="accent1"/>
          </a:solidFill>
          <a:ln>
            <a:noFill/>
          </a:ln>
          <a:effectLst/>
        </c:spPr>
        <c:marker>
          <c:symbol val="none"/>
        </c:marker>
      </c:pivotFmt>
      <c:pivotFmt>
        <c:idx val="41"/>
        <c:spPr>
          <a:solidFill>
            <a:schemeClr val="accent6">
              <a:lumMod val="40000"/>
              <a:lumOff val="60000"/>
            </a:schemeClr>
          </a:solidFill>
          <a:ln>
            <a:noFill/>
          </a:ln>
          <a:effectLst/>
        </c:spPr>
      </c:pivotFmt>
      <c:pivotFmt>
        <c:idx val="42"/>
        <c:spPr>
          <a:solidFill>
            <a:schemeClr val="accent3">
              <a:lumMod val="60000"/>
              <a:lumOff val="40000"/>
            </a:schemeClr>
          </a:solidFill>
          <a:ln>
            <a:noFill/>
          </a:ln>
          <a:effectLst/>
        </c:spPr>
      </c:pivotFmt>
      <c:pivotFmt>
        <c:idx val="43"/>
        <c:spPr>
          <a:solidFill>
            <a:schemeClr val="accent4">
              <a:lumMod val="60000"/>
              <a:lumOff val="40000"/>
            </a:schemeClr>
          </a:solidFill>
          <a:ln>
            <a:noFill/>
          </a:ln>
          <a:effectLst/>
        </c:spPr>
      </c:pivotFmt>
      <c:pivotFmt>
        <c:idx val="44"/>
        <c:spPr>
          <a:solidFill>
            <a:schemeClr val="accent5">
              <a:lumMod val="60000"/>
              <a:lumOff val="40000"/>
            </a:schemeClr>
          </a:solidFill>
          <a:ln>
            <a:noFill/>
          </a:ln>
          <a:effectLst/>
        </c:spPr>
      </c:pivotFmt>
      <c:pivotFmt>
        <c:idx val="45"/>
        <c:spPr>
          <a:solidFill>
            <a:schemeClr val="accent6"/>
          </a:solidFill>
          <a:ln>
            <a:noFill/>
          </a:ln>
          <a:effectLst/>
        </c:spPr>
      </c:pivotFmt>
      <c:pivotFmt>
        <c:idx val="46"/>
        <c:spPr>
          <a:solidFill>
            <a:srgbClr val="CC99FF"/>
          </a:solidFill>
          <a:ln>
            <a:noFill/>
          </a:ln>
          <a:effectLst/>
        </c:spPr>
      </c:pivotFmt>
      <c:pivotFmt>
        <c:idx val="47"/>
        <c:spPr>
          <a:solidFill>
            <a:schemeClr val="bg1"/>
          </a:solidFill>
          <a:ln>
            <a:solidFill>
              <a:schemeClr val="bg1">
                <a:lumMod val="65000"/>
              </a:schemeClr>
            </a:solidFill>
          </a:ln>
          <a:effectLst/>
        </c:spPr>
      </c:pivotFmt>
      <c:pivotFmt>
        <c:idx val="48"/>
        <c:spPr>
          <a:solidFill>
            <a:schemeClr val="accent4">
              <a:lumMod val="20000"/>
              <a:lumOff val="80000"/>
            </a:schemeClr>
          </a:solidFill>
          <a:ln>
            <a:noFill/>
          </a:ln>
          <a:effectLst/>
        </c:spPr>
      </c:pivotFmt>
      <c:pivotFmt>
        <c:idx val="49"/>
        <c:spPr>
          <a:solidFill>
            <a:schemeClr val="accent1"/>
          </a:solidFill>
          <a:ln>
            <a:noFill/>
          </a:ln>
          <a:effectLst/>
        </c:spPr>
        <c:marker>
          <c:symbol val="none"/>
        </c:marker>
      </c:pivotFmt>
      <c:pivotFmt>
        <c:idx val="50"/>
        <c:spPr>
          <a:solidFill>
            <a:schemeClr val="accent6">
              <a:lumMod val="40000"/>
              <a:lumOff val="60000"/>
            </a:schemeClr>
          </a:solidFill>
          <a:ln>
            <a:noFill/>
          </a:ln>
          <a:effectLst/>
        </c:spPr>
      </c:pivotFmt>
      <c:pivotFmt>
        <c:idx val="51"/>
        <c:spPr>
          <a:solidFill>
            <a:schemeClr val="accent3">
              <a:lumMod val="60000"/>
              <a:lumOff val="40000"/>
            </a:schemeClr>
          </a:solidFill>
          <a:ln>
            <a:noFill/>
          </a:ln>
          <a:effectLst/>
        </c:spPr>
      </c:pivotFmt>
      <c:pivotFmt>
        <c:idx val="52"/>
        <c:spPr>
          <a:solidFill>
            <a:schemeClr val="accent4">
              <a:lumMod val="60000"/>
              <a:lumOff val="40000"/>
            </a:schemeClr>
          </a:solidFill>
          <a:ln>
            <a:noFill/>
          </a:ln>
          <a:effectLst/>
        </c:spPr>
      </c:pivotFmt>
      <c:pivotFmt>
        <c:idx val="53"/>
        <c:spPr>
          <a:solidFill>
            <a:schemeClr val="accent5">
              <a:lumMod val="60000"/>
              <a:lumOff val="40000"/>
            </a:schemeClr>
          </a:solidFill>
          <a:ln>
            <a:noFill/>
          </a:ln>
          <a:effectLst/>
        </c:spPr>
      </c:pivotFmt>
      <c:pivotFmt>
        <c:idx val="54"/>
        <c:spPr>
          <a:solidFill>
            <a:schemeClr val="accent6"/>
          </a:solidFill>
          <a:ln>
            <a:noFill/>
          </a:ln>
          <a:effectLst/>
        </c:spPr>
      </c:pivotFmt>
      <c:pivotFmt>
        <c:idx val="55"/>
        <c:spPr>
          <a:solidFill>
            <a:srgbClr val="CC99FF"/>
          </a:solidFill>
          <a:ln>
            <a:noFill/>
          </a:ln>
          <a:effectLst/>
        </c:spPr>
      </c:pivotFmt>
      <c:pivotFmt>
        <c:idx val="56"/>
        <c:spPr>
          <a:solidFill>
            <a:schemeClr val="bg1"/>
          </a:solidFill>
          <a:ln>
            <a:solidFill>
              <a:schemeClr val="bg1">
                <a:lumMod val="65000"/>
              </a:schemeClr>
            </a:solidFill>
          </a:ln>
          <a:effectLst/>
        </c:spPr>
      </c:pivotFmt>
      <c:pivotFmt>
        <c:idx val="57"/>
        <c:spPr>
          <a:solidFill>
            <a:schemeClr val="accent4">
              <a:lumMod val="20000"/>
              <a:lumOff val="80000"/>
            </a:schemeClr>
          </a:solidFill>
          <a:ln>
            <a:noFill/>
          </a:ln>
          <a:effectLst/>
        </c:spPr>
      </c:pivotFmt>
      <c:pivotFmt>
        <c:idx val="58"/>
        <c:spPr>
          <a:solidFill>
            <a:schemeClr val="accent1"/>
          </a:solidFill>
          <a:ln>
            <a:noFill/>
          </a:ln>
          <a:effectLst/>
        </c:spPr>
        <c:marker>
          <c:symbol val="none"/>
        </c:marker>
      </c:pivotFmt>
      <c:pivotFmt>
        <c:idx val="59"/>
        <c:spPr>
          <a:solidFill>
            <a:schemeClr val="accent6">
              <a:lumMod val="40000"/>
              <a:lumOff val="60000"/>
            </a:schemeClr>
          </a:solidFill>
          <a:ln>
            <a:noFill/>
          </a:ln>
          <a:effectLst/>
        </c:spPr>
      </c:pivotFmt>
      <c:pivotFmt>
        <c:idx val="60"/>
        <c:spPr>
          <a:solidFill>
            <a:schemeClr val="accent3">
              <a:lumMod val="60000"/>
              <a:lumOff val="40000"/>
            </a:schemeClr>
          </a:solidFill>
          <a:ln>
            <a:noFill/>
          </a:ln>
          <a:effectLst/>
        </c:spPr>
      </c:pivotFmt>
      <c:pivotFmt>
        <c:idx val="61"/>
        <c:spPr>
          <a:solidFill>
            <a:schemeClr val="accent4">
              <a:lumMod val="60000"/>
              <a:lumOff val="40000"/>
            </a:schemeClr>
          </a:solidFill>
          <a:ln>
            <a:noFill/>
          </a:ln>
          <a:effectLst/>
        </c:spPr>
      </c:pivotFmt>
      <c:pivotFmt>
        <c:idx val="62"/>
        <c:spPr>
          <a:solidFill>
            <a:schemeClr val="accent5">
              <a:lumMod val="60000"/>
              <a:lumOff val="40000"/>
            </a:schemeClr>
          </a:solidFill>
          <a:ln>
            <a:noFill/>
          </a:ln>
          <a:effectLst/>
        </c:spPr>
      </c:pivotFmt>
      <c:pivotFmt>
        <c:idx val="63"/>
        <c:spPr>
          <a:solidFill>
            <a:schemeClr val="accent6"/>
          </a:solidFill>
          <a:ln>
            <a:noFill/>
          </a:ln>
          <a:effectLst/>
        </c:spPr>
      </c:pivotFmt>
      <c:pivotFmt>
        <c:idx val="64"/>
        <c:spPr>
          <a:solidFill>
            <a:srgbClr val="CC99FF"/>
          </a:solidFill>
          <a:ln>
            <a:noFill/>
          </a:ln>
          <a:effectLst/>
        </c:spPr>
      </c:pivotFmt>
      <c:pivotFmt>
        <c:idx val="65"/>
        <c:spPr>
          <a:solidFill>
            <a:schemeClr val="bg1"/>
          </a:solidFill>
          <a:ln>
            <a:solidFill>
              <a:schemeClr val="bg1">
                <a:lumMod val="65000"/>
              </a:schemeClr>
            </a:solidFill>
          </a:ln>
          <a:effectLst/>
        </c:spPr>
      </c:pivotFmt>
      <c:pivotFmt>
        <c:idx val="66"/>
        <c:spPr>
          <a:solidFill>
            <a:schemeClr val="accent4">
              <a:lumMod val="20000"/>
              <a:lumOff val="80000"/>
            </a:schemeClr>
          </a:solidFill>
          <a:ln>
            <a:noFill/>
          </a:ln>
          <a:effectLst/>
        </c:spPr>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rgbClr val="70AD47">
              <a:lumMod val="40000"/>
              <a:lumOff val="60000"/>
            </a:srgbClr>
          </a:solidFill>
          <a:ln>
            <a:noFill/>
          </a:ln>
          <a:effectLst/>
        </c:spPr>
      </c:pivotFmt>
      <c:pivotFmt>
        <c:idx val="69"/>
        <c:spPr>
          <a:solidFill>
            <a:srgbClr val="5B9BD5"/>
          </a:solidFill>
          <a:ln>
            <a:noFill/>
          </a:ln>
          <a:effectLst/>
        </c:spPr>
      </c:pivotFmt>
      <c:pivotFmt>
        <c:idx val="70"/>
        <c:spPr>
          <a:solidFill>
            <a:srgbClr val="CC99FF"/>
          </a:solidFill>
          <a:ln>
            <a:noFill/>
          </a:ln>
          <a:effectLst/>
        </c:spPr>
      </c:pivotFmt>
      <c:pivotFmt>
        <c:idx val="71"/>
        <c:spPr>
          <a:solidFill>
            <a:srgbClr val="FFC000">
              <a:lumMod val="40000"/>
              <a:lumOff val="60000"/>
            </a:srgbClr>
          </a:solidFill>
          <a:ln>
            <a:noFill/>
          </a:ln>
          <a:effectLst/>
        </c:spPr>
      </c:pivotFmt>
      <c:pivotFmt>
        <c:idx val="72"/>
        <c:spPr>
          <a:solidFill>
            <a:sysClr val="window" lastClr="FFFFFF">
              <a:lumMod val="85000"/>
            </a:sysClr>
          </a:solidFill>
          <a:ln>
            <a:noFill/>
          </a:ln>
          <a:effectLst/>
        </c:spPr>
      </c:pivotFmt>
      <c:pivotFmt>
        <c:idx val="73"/>
        <c:spPr>
          <a:solidFill>
            <a:sysClr val="window" lastClr="FFFFFF"/>
          </a:solidFill>
          <a:ln>
            <a:noFill/>
          </a:ln>
          <a:effectLst/>
        </c:spPr>
      </c:pivotFmt>
      <c:pivotFmt>
        <c:idx val="74"/>
        <c:spPr>
          <a:solidFill>
            <a:srgbClr val="70AD47">
              <a:lumMod val="75000"/>
            </a:srgbClr>
          </a:solidFill>
          <a:ln>
            <a:solidFill>
              <a:schemeClr val="bg1">
                <a:lumMod val="65000"/>
              </a:schemeClr>
            </a:solidFill>
          </a:ln>
          <a:effectLst/>
        </c:spPr>
      </c:pivotFmt>
      <c:pivotFmt>
        <c:idx val="75"/>
        <c:spPr>
          <a:solidFill>
            <a:srgbClr val="FF9900"/>
          </a:solidFill>
          <a:ln>
            <a:noFill/>
          </a:ln>
          <a:effectLst/>
        </c:spPr>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rgbClr val="FF9900"/>
          </a:solidFill>
          <a:ln>
            <a:noFill/>
          </a:ln>
          <a:effectLst/>
        </c:spPr>
      </c:pivotFmt>
      <c:pivotFmt>
        <c:idx val="78"/>
        <c:spPr>
          <a:solidFill>
            <a:srgbClr val="70AD47">
              <a:lumMod val="40000"/>
              <a:lumOff val="60000"/>
            </a:srgbClr>
          </a:solidFill>
          <a:ln>
            <a:noFill/>
          </a:ln>
          <a:effectLst/>
        </c:spPr>
      </c:pivotFmt>
      <c:pivotFmt>
        <c:idx val="79"/>
        <c:spPr>
          <a:solidFill>
            <a:srgbClr val="5B9BD5"/>
          </a:solidFill>
          <a:ln>
            <a:noFill/>
          </a:ln>
          <a:effectLst/>
        </c:spPr>
      </c:pivotFmt>
      <c:pivotFmt>
        <c:idx val="80"/>
        <c:spPr>
          <a:solidFill>
            <a:srgbClr val="FFC000">
              <a:lumMod val="40000"/>
              <a:lumOff val="60000"/>
            </a:srgbClr>
          </a:solidFill>
          <a:ln>
            <a:noFill/>
          </a:ln>
          <a:effectLst/>
        </c:spPr>
      </c:pivotFmt>
      <c:pivotFmt>
        <c:idx val="81"/>
        <c:spPr>
          <a:solidFill>
            <a:srgbClr val="70AD47">
              <a:lumMod val="75000"/>
            </a:srgbClr>
          </a:solidFill>
          <a:ln>
            <a:solidFill>
              <a:schemeClr val="bg1">
                <a:lumMod val="65000"/>
              </a:schemeClr>
            </a:solidFill>
          </a:ln>
          <a:effectLst/>
        </c:spPr>
      </c:pivotFmt>
      <c:pivotFmt>
        <c:idx val="82"/>
        <c:spPr>
          <a:solidFill>
            <a:sysClr val="window" lastClr="FFFFFF">
              <a:lumMod val="85000"/>
            </a:sysClr>
          </a:solidFill>
          <a:ln>
            <a:noFill/>
          </a:ln>
          <a:effectLst/>
        </c:spPr>
      </c:pivotFmt>
      <c:pivotFmt>
        <c:idx val="83"/>
        <c:spPr>
          <a:solidFill>
            <a:srgbClr val="CC99FF"/>
          </a:solidFill>
          <a:ln>
            <a:noFill/>
          </a:ln>
          <a:effectLst/>
        </c:spPr>
      </c:pivotFmt>
      <c:pivotFmt>
        <c:idx val="84"/>
        <c:spPr>
          <a:solidFill>
            <a:sysClr val="window" lastClr="FFFFFF"/>
          </a:solidFill>
          <a:ln>
            <a:noFill/>
          </a:ln>
          <a:effectLst/>
        </c:spPr>
      </c:pivotFmt>
      <c:pivotFmt>
        <c:idx val="85"/>
        <c:spPr>
          <a:solidFill>
            <a:schemeClr val="accent1"/>
          </a:solidFill>
          <a:ln w="3175">
            <a:solidFill>
              <a:sysClr val="window" lastClr="FFFFFF">
                <a:lumMod val="6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86"/>
        <c:spPr>
          <a:solidFill>
            <a:srgbClr val="FF9900"/>
          </a:solidFill>
          <a:ln w="3175">
            <a:solidFill>
              <a:sysClr val="window" lastClr="FFFFFF">
                <a:lumMod val="65000"/>
              </a:sysClr>
            </a:solidFill>
          </a:ln>
          <a:effectLst/>
        </c:spPr>
      </c:pivotFmt>
      <c:pivotFmt>
        <c:idx val="87"/>
        <c:spPr>
          <a:solidFill>
            <a:srgbClr val="70AD47">
              <a:lumMod val="40000"/>
              <a:lumOff val="60000"/>
            </a:srgbClr>
          </a:solidFill>
          <a:ln w="3175">
            <a:solidFill>
              <a:sysClr val="window" lastClr="FFFFFF">
                <a:lumMod val="65000"/>
              </a:sysClr>
            </a:solidFill>
          </a:ln>
          <a:effectLst/>
        </c:spPr>
      </c:pivotFmt>
      <c:pivotFmt>
        <c:idx val="88"/>
        <c:spPr>
          <a:solidFill>
            <a:srgbClr val="5B9BD5"/>
          </a:solidFill>
          <a:ln w="3175">
            <a:solidFill>
              <a:sysClr val="window" lastClr="FFFFFF">
                <a:lumMod val="65000"/>
              </a:sysClr>
            </a:solidFill>
          </a:ln>
          <a:effectLst/>
        </c:spPr>
      </c:pivotFmt>
      <c:pivotFmt>
        <c:idx val="89"/>
        <c:spPr>
          <a:solidFill>
            <a:srgbClr val="FFC000">
              <a:lumMod val="40000"/>
              <a:lumOff val="60000"/>
            </a:srgbClr>
          </a:solidFill>
          <a:ln w="3175">
            <a:solidFill>
              <a:sysClr val="window" lastClr="FFFFFF">
                <a:lumMod val="65000"/>
              </a:sysClr>
            </a:solidFill>
          </a:ln>
          <a:effectLst/>
        </c:spPr>
      </c:pivotFmt>
      <c:pivotFmt>
        <c:idx val="90"/>
        <c:spPr>
          <a:solidFill>
            <a:srgbClr val="70AD47">
              <a:lumMod val="75000"/>
            </a:srgbClr>
          </a:solidFill>
          <a:ln w="3175">
            <a:solidFill>
              <a:sysClr val="window" lastClr="FFFFFF">
                <a:lumMod val="65000"/>
              </a:sysClr>
            </a:solidFill>
          </a:ln>
          <a:effectLst/>
        </c:spPr>
      </c:pivotFmt>
      <c:pivotFmt>
        <c:idx val="91"/>
        <c:spPr>
          <a:solidFill>
            <a:sysClr val="window" lastClr="FFFFFF">
              <a:lumMod val="85000"/>
            </a:sysClr>
          </a:solidFill>
          <a:ln w="3175">
            <a:solidFill>
              <a:sysClr val="window" lastClr="FFFFFF">
                <a:lumMod val="65000"/>
              </a:sysClr>
            </a:solidFill>
          </a:ln>
          <a:effectLst/>
        </c:spPr>
      </c:pivotFmt>
      <c:pivotFmt>
        <c:idx val="92"/>
        <c:spPr>
          <a:solidFill>
            <a:srgbClr val="CC99FF"/>
          </a:solidFill>
          <a:ln w="3175">
            <a:solidFill>
              <a:sysClr val="window" lastClr="FFFFFF">
                <a:lumMod val="65000"/>
              </a:sysClr>
            </a:solidFill>
          </a:ln>
          <a:effectLst/>
        </c:spPr>
      </c:pivotFmt>
      <c:pivotFmt>
        <c:idx val="93"/>
        <c:spPr>
          <a:solidFill>
            <a:sysClr val="window" lastClr="FFFFFF"/>
          </a:solidFill>
          <a:ln w="3175">
            <a:solidFill>
              <a:sysClr val="window" lastClr="FFFFFF">
                <a:lumMod val="65000"/>
              </a:sysClr>
            </a:solidFill>
          </a:ln>
          <a:effectLst/>
        </c:spPr>
      </c:pivotFmt>
      <c:pivotFmt>
        <c:idx val="94"/>
        <c:spPr>
          <a:solidFill>
            <a:schemeClr val="accent1"/>
          </a:solidFill>
          <a:ln w="3175">
            <a:solidFill>
              <a:sysClr val="window" lastClr="FFFFFF">
                <a:lumMod val="6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95"/>
        <c:spPr>
          <a:solidFill>
            <a:srgbClr val="FF9900"/>
          </a:solidFill>
          <a:ln w="3175">
            <a:solidFill>
              <a:sysClr val="window" lastClr="FFFFFF">
                <a:lumMod val="65000"/>
              </a:sysClr>
            </a:solidFill>
          </a:ln>
          <a:effectLst/>
        </c:spPr>
      </c:pivotFmt>
      <c:pivotFmt>
        <c:idx val="96"/>
        <c:spPr>
          <a:solidFill>
            <a:srgbClr val="70AD47">
              <a:lumMod val="40000"/>
              <a:lumOff val="60000"/>
            </a:srgbClr>
          </a:solidFill>
          <a:ln w="3175">
            <a:solidFill>
              <a:sysClr val="window" lastClr="FFFFFF">
                <a:lumMod val="65000"/>
              </a:sysClr>
            </a:solidFill>
          </a:ln>
          <a:effectLst/>
        </c:spPr>
      </c:pivotFmt>
      <c:pivotFmt>
        <c:idx val="97"/>
        <c:spPr>
          <a:solidFill>
            <a:srgbClr val="5B9BD5"/>
          </a:solidFill>
          <a:ln w="3175">
            <a:solidFill>
              <a:sysClr val="window" lastClr="FFFFFF">
                <a:lumMod val="65000"/>
              </a:sysClr>
            </a:solidFill>
          </a:ln>
          <a:effectLst/>
        </c:spPr>
      </c:pivotFmt>
      <c:pivotFmt>
        <c:idx val="98"/>
        <c:spPr>
          <a:solidFill>
            <a:srgbClr val="FFC000">
              <a:lumMod val="40000"/>
              <a:lumOff val="60000"/>
            </a:srgbClr>
          </a:solidFill>
          <a:ln w="3175">
            <a:solidFill>
              <a:sysClr val="window" lastClr="FFFFFF">
                <a:lumMod val="65000"/>
              </a:sysClr>
            </a:solidFill>
          </a:ln>
          <a:effectLst/>
        </c:spPr>
      </c:pivotFmt>
      <c:pivotFmt>
        <c:idx val="99"/>
        <c:spPr>
          <a:solidFill>
            <a:srgbClr val="70AD47">
              <a:lumMod val="75000"/>
            </a:srgbClr>
          </a:solidFill>
          <a:ln w="3175">
            <a:solidFill>
              <a:sysClr val="window" lastClr="FFFFFF">
                <a:lumMod val="65000"/>
              </a:sysClr>
            </a:solidFill>
          </a:ln>
          <a:effectLst/>
        </c:spPr>
      </c:pivotFmt>
      <c:pivotFmt>
        <c:idx val="100"/>
        <c:spPr>
          <a:solidFill>
            <a:sysClr val="window" lastClr="FFFFFF">
              <a:lumMod val="85000"/>
            </a:sysClr>
          </a:solidFill>
          <a:ln w="3175">
            <a:solidFill>
              <a:sysClr val="window" lastClr="FFFFFF">
                <a:lumMod val="65000"/>
              </a:sysClr>
            </a:solidFill>
          </a:ln>
          <a:effectLst/>
        </c:spPr>
      </c:pivotFmt>
      <c:pivotFmt>
        <c:idx val="101"/>
        <c:spPr>
          <a:solidFill>
            <a:srgbClr val="CC99FF"/>
          </a:solidFill>
          <a:ln w="3175">
            <a:solidFill>
              <a:sysClr val="window" lastClr="FFFFFF">
                <a:lumMod val="65000"/>
              </a:sysClr>
            </a:solidFill>
          </a:ln>
          <a:effectLst/>
        </c:spPr>
      </c:pivotFmt>
      <c:pivotFmt>
        <c:idx val="102"/>
        <c:spPr>
          <a:solidFill>
            <a:sysClr val="window" lastClr="FFFFFF"/>
          </a:solidFill>
          <a:ln w="3175">
            <a:solidFill>
              <a:sysClr val="window" lastClr="FFFFFF">
                <a:lumMod val="65000"/>
              </a:sysClr>
            </a:solidFill>
          </a:ln>
          <a:effectLst/>
        </c:spPr>
      </c:pivotFmt>
    </c:pivotFmts>
    <c:plotArea>
      <c:layout/>
      <c:pieChart>
        <c:varyColors val="1"/>
        <c:ser>
          <c:idx val="0"/>
          <c:order val="0"/>
          <c:tx>
            <c:strRef>
              <c:f>DEP_61!$AL$4</c:f>
              <c:strCache>
                <c:ptCount val="1"/>
                <c:pt idx="0">
                  <c:v>Total</c:v>
                </c:pt>
              </c:strCache>
            </c:strRef>
          </c:tx>
          <c:spPr>
            <a:ln w="3175">
              <a:solidFill>
                <a:sysClr val="window" lastClr="FFFFFF">
                  <a:lumMod val="65000"/>
                </a:sysClr>
              </a:solidFill>
            </a:ln>
          </c:spPr>
          <c:dPt>
            <c:idx val="0"/>
            <c:bubble3D val="0"/>
            <c:spPr>
              <a:solidFill>
                <a:srgbClr val="FF9900"/>
              </a:solidFill>
              <a:ln w="3175">
                <a:solidFill>
                  <a:sysClr val="window" lastClr="FFFFFF">
                    <a:lumMod val="65000"/>
                  </a:sysClr>
                </a:solidFill>
              </a:ln>
              <a:effectLst/>
            </c:spPr>
            <c:extLst>
              <c:ext xmlns:c16="http://schemas.microsoft.com/office/drawing/2014/chart" uri="{C3380CC4-5D6E-409C-BE32-E72D297353CC}">
                <c16:uniqueId val="{00000001-C4D9-4205-96ED-B63288DF5624}"/>
              </c:ext>
            </c:extLst>
          </c:dPt>
          <c:dPt>
            <c:idx val="1"/>
            <c:bubble3D val="0"/>
            <c:spPr>
              <a:solidFill>
                <a:srgbClr val="70AD47">
                  <a:lumMod val="40000"/>
                  <a:lumOff val="60000"/>
                </a:srgbClr>
              </a:solidFill>
              <a:ln w="3175">
                <a:solidFill>
                  <a:sysClr val="window" lastClr="FFFFFF">
                    <a:lumMod val="65000"/>
                  </a:sysClr>
                </a:solidFill>
              </a:ln>
              <a:effectLst/>
            </c:spPr>
            <c:extLst>
              <c:ext xmlns:c16="http://schemas.microsoft.com/office/drawing/2014/chart" uri="{C3380CC4-5D6E-409C-BE32-E72D297353CC}">
                <c16:uniqueId val="{00000003-C4D9-4205-96ED-B63288DF5624}"/>
              </c:ext>
            </c:extLst>
          </c:dPt>
          <c:dPt>
            <c:idx val="2"/>
            <c:bubble3D val="0"/>
            <c:spPr>
              <a:solidFill>
                <a:srgbClr val="5B9BD5"/>
              </a:solidFill>
              <a:ln w="3175">
                <a:solidFill>
                  <a:sysClr val="window" lastClr="FFFFFF">
                    <a:lumMod val="65000"/>
                  </a:sysClr>
                </a:solidFill>
              </a:ln>
              <a:effectLst/>
            </c:spPr>
            <c:extLst>
              <c:ext xmlns:c16="http://schemas.microsoft.com/office/drawing/2014/chart" uri="{C3380CC4-5D6E-409C-BE32-E72D297353CC}">
                <c16:uniqueId val="{00000005-C4D9-4205-96ED-B63288DF5624}"/>
              </c:ext>
            </c:extLst>
          </c:dPt>
          <c:dPt>
            <c:idx val="3"/>
            <c:bubble3D val="0"/>
            <c:spPr>
              <a:solidFill>
                <a:srgbClr val="FFC000">
                  <a:lumMod val="40000"/>
                  <a:lumOff val="60000"/>
                </a:srgbClr>
              </a:solidFill>
              <a:ln w="3175">
                <a:solidFill>
                  <a:sysClr val="window" lastClr="FFFFFF">
                    <a:lumMod val="65000"/>
                  </a:sysClr>
                </a:solidFill>
              </a:ln>
              <a:effectLst/>
            </c:spPr>
            <c:extLst>
              <c:ext xmlns:c16="http://schemas.microsoft.com/office/drawing/2014/chart" uri="{C3380CC4-5D6E-409C-BE32-E72D297353CC}">
                <c16:uniqueId val="{00000007-C4D9-4205-96ED-B63288DF5624}"/>
              </c:ext>
            </c:extLst>
          </c:dPt>
          <c:dPt>
            <c:idx val="4"/>
            <c:bubble3D val="0"/>
            <c:spPr>
              <a:solidFill>
                <a:srgbClr val="70AD47">
                  <a:lumMod val="75000"/>
                </a:srgbClr>
              </a:solidFill>
              <a:ln w="3175">
                <a:solidFill>
                  <a:sysClr val="window" lastClr="FFFFFF">
                    <a:lumMod val="65000"/>
                  </a:sysClr>
                </a:solidFill>
              </a:ln>
              <a:effectLst/>
            </c:spPr>
            <c:extLst>
              <c:ext xmlns:c16="http://schemas.microsoft.com/office/drawing/2014/chart" uri="{C3380CC4-5D6E-409C-BE32-E72D297353CC}">
                <c16:uniqueId val="{00000009-C4D9-4205-96ED-B63288DF5624}"/>
              </c:ext>
            </c:extLst>
          </c:dPt>
          <c:dPt>
            <c:idx val="5"/>
            <c:bubble3D val="0"/>
            <c:spPr>
              <a:solidFill>
                <a:sysClr val="window" lastClr="FFFFFF">
                  <a:lumMod val="85000"/>
                </a:sysClr>
              </a:solidFill>
              <a:ln w="3175">
                <a:solidFill>
                  <a:sysClr val="window" lastClr="FFFFFF">
                    <a:lumMod val="65000"/>
                  </a:sysClr>
                </a:solidFill>
              </a:ln>
              <a:effectLst/>
            </c:spPr>
            <c:extLst>
              <c:ext xmlns:c16="http://schemas.microsoft.com/office/drawing/2014/chart" uri="{C3380CC4-5D6E-409C-BE32-E72D297353CC}">
                <c16:uniqueId val="{0000000B-C4D9-4205-96ED-B63288DF5624}"/>
              </c:ext>
            </c:extLst>
          </c:dPt>
          <c:dPt>
            <c:idx val="6"/>
            <c:bubble3D val="0"/>
            <c:spPr>
              <a:solidFill>
                <a:srgbClr val="CC99FF"/>
              </a:solidFill>
              <a:ln w="3175">
                <a:solidFill>
                  <a:sysClr val="window" lastClr="FFFFFF">
                    <a:lumMod val="65000"/>
                  </a:sysClr>
                </a:solidFill>
              </a:ln>
              <a:effectLst/>
            </c:spPr>
            <c:extLst>
              <c:ext xmlns:c16="http://schemas.microsoft.com/office/drawing/2014/chart" uri="{C3380CC4-5D6E-409C-BE32-E72D297353CC}">
                <c16:uniqueId val="{0000000D-C4D9-4205-96ED-B63288DF5624}"/>
              </c:ext>
            </c:extLst>
          </c:dPt>
          <c:dPt>
            <c:idx val="7"/>
            <c:bubble3D val="0"/>
            <c:spPr>
              <a:solidFill>
                <a:sysClr val="window" lastClr="FFFFFF"/>
              </a:solidFill>
              <a:ln w="3175">
                <a:solidFill>
                  <a:sysClr val="window" lastClr="FFFFFF">
                    <a:lumMod val="65000"/>
                  </a:sysClr>
                </a:solidFill>
              </a:ln>
              <a:effectLst/>
            </c:spPr>
            <c:extLst>
              <c:ext xmlns:c16="http://schemas.microsoft.com/office/drawing/2014/chart" uri="{C3380CC4-5D6E-409C-BE32-E72D297353CC}">
                <c16:uniqueId val="{0000000F-C4D9-4205-96ED-B63288DF56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DEP_61!$AK$5:$AK$13</c:f>
              <c:strCache>
                <c:ptCount val="8"/>
                <c:pt idx="0">
                  <c:v>espèce des milieux chauds et secs</c:v>
                </c:pt>
                <c:pt idx="1">
                  <c:v>espèce des prairies mésophiles</c:v>
                </c:pt>
                <c:pt idx="2">
                  <c:v>espèce des zones humides</c:v>
                </c:pt>
                <c:pt idx="3">
                  <c:v>espèce des landes </c:v>
                </c:pt>
                <c:pt idx="4">
                  <c:v>Espèce des lisières et boisements</c:v>
                </c:pt>
                <c:pt idx="5">
                  <c:v>espèce ubiquiste</c:v>
                </c:pt>
                <c:pt idx="6">
                  <c:v>espèce migratrice</c:v>
                </c:pt>
                <c:pt idx="7">
                  <c:v>Non renseignée</c:v>
                </c:pt>
              </c:strCache>
            </c:strRef>
          </c:cat>
          <c:val>
            <c:numRef>
              <c:f>DEP_61!$AL$5:$AL$13</c:f>
              <c:numCache>
                <c:formatCode>General</c:formatCode>
                <c:ptCount val="8"/>
                <c:pt idx="0">
                  <c:v>29</c:v>
                </c:pt>
                <c:pt idx="1">
                  <c:v>13</c:v>
                </c:pt>
                <c:pt idx="2">
                  <c:v>8</c:v>
                </c:pt>
                <c:pt idx="3">
                  <c:v>2</c:v>
                </c:pt>
                <c:pt idx="4">
                  <c:v>17</c:v>
                </c:pt>
                <c:pt idx="5">
                  <c:v>11</c:v>
                </c:pt>
                <c:pt idx="6">
                  <c:v>7</c:v>
                </c:pt>
                <c:pt idx="7">
                  <c:v>1</c:v>
                </c:pt>
              </c:numCache>
            </c:numRef>
          </c:val>
          <c:extLst>
            <c:ext xmlns:c16="http://schemas.microsoft.com/office/drawing/2014/chart" uri="{C3380CC4-5D6E-409C-BE32-E72D297353CC}">
              <c16:uniqueId val="{00000010-C4D9-4205-96ED-B63288DF562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415919540229883"/>
          <c:y val="0.30107304137786178"/>
          <c:w val="0.3392189655172414"/>
          <c:h val="0.45014492753623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[Référentiel_faune_normand_maj_2024.xlsx]DEP_76!TDC_76_LR</c:name>
    <c:fmtId val="16"/>
  </c:pivotSource>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r>
              <a:rPr lang="fr-FR"/>
              <a:t>Répartition par statuts de menace régionale</a:t>
            </a:r>
          </a:p>
        </c:rich>
      </c:tx>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rgbClr val="5A1A63"/>
          </a:solidFill>
          <a:ln>
            <a:noFill/>
          </a:ln>
          <a:effectLst/>
        </c:spPr>
      </c:pivotFmt>
      <c:pivotFmt>
        <c:idx val="2"/>
        <c:spPr>
          <a:solidFill>
            <a:srgbClr val="D3001B"/>
          </a:solidFill>
          <a:ln>
            <a:noFill/>
          </a:ln>
          <a:effectLst/>
        </c:spPr>
      </c:pivotFmt>
      <c:pivotFmt>
        <c:idx val="3"/>
        <c:spPr>
          <a:solidFill>
            <a:srgbClr val="FBBF00"/>
          </a:solidFill>
          <a:ln>
            <a:noFill/>
          </a:ln>
          <a:effectLst/>
        </c:spPr>
      </c:pivotFmt>
      <c:pivotFmt>
        <c:idx val="4"/>
        <c:spPr>
          <a:solidFill>
            <a:srgbClr val="FFED00"/>
          </a:solidFill>
          <a:ln>
            <a:noFill/>
          </a:ln>
          <a:effectLst/>
        </c:spPr>
      </c:pivotFmt>
      <c:pivotFmt>
        <c:idx val="5"/>
        <c:spPr>
          <a:solidFill>
            <a:srgbClr val="FBF2CA"/>
          </a:solidFill>
          <a:ln>
            <a:noFill/>
          </a:ln>
          <a:effectLst/>
        </c:spPr>
      </c:pivotFmt>
      <c:pivotFmt>
        <c:idx val="6"/>
        <c:spPr>
          <a:solidFill>
            <a:srgbClr val="78B74A"/>
          </a:solidFill>
          <a:ln>
            <a:noFill/>
          </a:ln>
          <a:effectLst/>
        </c:spPr>
      </c:pivotFmt>
      <c:pivotFmt>
        <c:idx val="7"/>
        <c:spPr>
          <a:solidFill>
            <a:srgbClr val="D3D4D5"/>
          </a:solidFill>
          <a:ln>
            <a:noFill/>
          </a:ln>
          <a:effectLst/>
        </c:spPr>
      </c:pivotFmt>
      <c:pivotFmt>
        <c:idx val="8"/>
        <c:spPr>
          <a:solidFill>
            <a:schemeClr val="bg1"/>
          </a:solidFill>
          <a:ln w="3175">
            <a:solidFill>
              <a:schemeClr val="bg1">
                <a:lumMod val="65000"/>
              </a:schemeClr>
            </a:solidFill>
          </a:ln>
          <a:effectLst/>
        </c:spPr>
      </c:pivotFmt>
      <c:pivotFmt>
        <c:idx val="9"/>
        <c:spPr>
          <a:solidFill>
            <a:schemeClr val="accent1"/>
          </a:solidFill>
          <a:ln>
            <a:noFill/>
          </a:ln>
          <a:effectLst/>
        </c:spPr>
        <c:marker>
          <c:symbol val="none"/>
        </c:marker>
      </c:pivotFmt>
      <c:pivotFmt>
        <c:idx val="10"/>
        <c:spPr>
          <a:solidFill>
            <a:srgbClr val="5A1A63"/>
          </a:solidFill>
          <a:ln>
            <a:noFill/>
          </a:ln>
          <a:effectLst/>
        </c:spPr>
      </c:pivotFmt>
      <c:pivotFmt>
        <c:idx val="11"/>
        <c:spPr>
          <a:solidFill>
            <a:srgbClr val="D3001B"/>
          </a:solidFill>
          <a:ln>
            <a:noFill/>
          </a:ln>
          <a:effectLst/>
        </c:spPr>
      </c:pivotFmt>
      <c:pivotFmt>
        <c:idx val="12"/>
        <c:spPr>
          <a:solidFill>
            <a:srgbClr val="FBBF00"/>
          </a:solidFill>
          <a:ln>
            <a:noFill/>
          </a:ln>
          <a:effectLst/>
        </c:spPr>
      </c:pivotFmt>
      <c:pivotFmt>
        <c:idx val="13"/>
        <c:spPr>
          <a:solidFill>
            <a:srgbClr val="FFED00"/>
          </a:solidFill>
          <a:ln>
            <a:noFill/>
          </a:ln>
          <a:effectLst/>
        </c:spPr>
      </c:pivotFmt>
      <c:pivotFmt>
        <c:idx val="14"/>
        <c:spPr>
          <a:solidFill>
            <a:srgbClr val="FBF2CA"/>
          </a:solidFill>
          <a:ln>
            <a:noFill/>
          </a:ln>
          <a:effectLst/>
        </c:spPr>
      </c:pivotFmt>
      <c:pivotFmt>
        <c:idx val="15"/>
        <c:spPr>
          <a:solidFill>
            <a:srgbClr val="78B74A"/>
          </a:solidFill>
          <a:ln>
            <a:noFill/>
          </a:ln>
          <a:effectLst/>
        </c:spPr>
      </c:pivotFmt>
      <c:pivotFmt>
        <c:idx val="16"/>
        <c:spPr>
          <a:solidFill>
            <a:srgbClr val="D3D4D5"/>
          </a:solidFill>
          <a:ln>
            <a:noFill/>
          </a:ln>
          <a:effectLst/>
        </c:spPr>
      </c:pivotFmt>
      <c:pivotFmt>
        <c:idx val="17"/>
        <c:spPr>
          <a:solidFill>
            <a:schemeClr val="bg1"/>
          </a:solidFill>
          <a:ln w="3175">
            <a:solidFill>
              <a:schemeClr val="bg1">
                <a:lumMod val="65000"/>
              </a:schemeClr>
            </a:solidFill>
          </a:ln>
          <a:effectLst/>
        </c:spPr>
      </c:pivotFmt>
      <c:pivotFmt>
        <c:idx val="18"/>
        <c:spPr>
          <a:solidFill>
            <a:schemeClr val="accent1"/>
          </a:solidFill>
          <a:ln>
            <a:noFill/>
          </a:ln>
          <a:effectLst/>
        </c:spPr>
        <c:marker>
          <c:symbol val="none"/>
        </c:marker>
      </c:pivotFmt>
      <c:pivotFmt>
        <c:idx val="19"/>
        <c:spPr>
          <a:solidFill>
            <a:srgbClr val="FFED00"/>
          </a:solidFill>
          <a:ln>
            <a:noFill/>
          </a:ln>
          <a:effectLst/>
        </c:spPr>
      </c:pivotFmt>
      <c:pivotFmt>
        <c:idx val="20"/>
        <c:spPr>
          <a:solidFill>
            <a:srgbClr val="FBF2CA"/>
          </a:solidFill>
          <a:ln>
            <a:noFill/>
          </a:ln>
          <a:effectLst/>
        </c:spPr>
      </c:pivotFmt>
      <c:pivotFmt>
        <c:idx val="21"/>
        <c:spPr>
          <a:solidFill>
            <a:srgbClr val="78B74A"/>
          </a:solidFill>
          <a:ln>
            <a:noFill/>
          </a:ln>
          <a:effectLst/>
        </c:spPr>
      </c:pivotFmt>
      <c:pivotFmt>
        <c:idx val="22"/>
        <c:spPr>
          <a:solidFill>
            <a:schemeClr val="bg1"/>
          </a:solidFill>
          <a:ln w="3175">
            <a:solidFill>
              <a:schemeClr val="bg1">
                <a:lumMod val="65000"/>
              </a:schemeClr>
            </a:solidFill>
          </a:ln>
          <a:effectLst/>
        </c:spPr>
      </c:pivotFmt>
      <c:pivotFmt>
        <c:idx val="23"/>
        <c:spPr>
          <a:solidFill>
            <a:srgbClr val="D3D4D5"/>
          </a:solidFill>
          <a:ln>
            <a:noFill/>
          </a:ln>
          <a:effectLst/>
        </c:spPr>
      </c:pivotFmt>
      <c:pivotFmt>
        <c:idx val="24"/>
        <c:spPr>
          <a:solidFill>
            <a:srgbClr val="5A1A63"/>
          </a:solidFill>
          <a:ln>
            <a:noFill/>
          </a:ln>
          <a:effectLst/>
        </c:spPr>
      </c:pivotFmt>
      <c:pivotFmt>
        <c:idx val="25"/>
        <c:spPr>
          <a:solidFill>
            <a:srgbClr val="D3001B"/>
          </a:solidFill>
          <a:ln>
            <a:noFill/>
          </a:ln>
          <a:effectLst/>
        </c:spPr>
      </c:pivotFmt>
      <c:pivotFmt>
        <c:idx val="26"/>
        <c:spPr>
          <a:solidFill>
            <a:srgbClr val="FBBF00"/>
          </a:solidFill>
          <a:ln>
            <a:noFill/>
          </a:ln>
          <a:effectLst/>
        </c:spPr>
      </c:pivotFmt>
      <c:pivotFmt>
        <c:idx val="27"/>
        <c:spPr>
          <a:solidFill>
            <a:schemeClr val="accent1"/>
          </a:solidFill>
          <a:ln>
            <a:noFill/>
          </a:ln>
          <a:effectLst/>
        </c:spPr>
        <c:marker>
          <c:symbol val="none"/>
        </c:marker>
      </c:pivotFmt>
      <c:pivotFmt>
        <c:idx val="28"/>
        <c:spPr>
          <a:solidFill>
            <a:srgbClr val="5A1A63"/>
          </a:solidFill>
          <a:ln>
            <a:noFill/>
          </a:ln>
          <a:effectLst/>
        </c:spPr>
      </c:pivotFmt>
      <c:pivotFmt>
        <c:idx val="29"/>
        <c:spPr>
          <a:solidFill>
            <a:srgbClr val="D3001B"/>
          </a:solidFill>
          <a:ln>
            <a:noFill/>
          </a:ln>
          <a:effectLst/>
        </c:spPr>
      </c:pivotFmt>
      <c:pivotFmt>
        <c:idx val="30"/>
        <c:spPr>
          <a:solidFill>
            <a:srgbClr val="FBBF00"/>
          </a:solidFill>
          <a:ln>
            <a:noFill/>
          </a:ln>
          <a:effectLst/>
        </c:spPr>
      </c:pivotFmt>
      <c:pivotFmt>
        <c:idx val="31"/>
        <c:spPr>
          <a:solidFill>
            <a:srgbClr val="FFED00"/>
          </a:solidFill>
          <a:ln>
            <a:noFill/>
          </a:ln>
          <a:effectLst/>
        </c:spPr>
      </c:pivotFmt>
      <c:pivotFmt>
        <c:idx val="32"/>
        <c:spPr>
          <a:solidFill>
            <a:srgbClr val="FBF2CA"/>
          </a:solidFill>
          <a:ln>
            <a:noFill/>
          </a:ln>
          <a:effectLst/>
        </c:spPr>
      </c:pivotFmt>
      <c:pivotFmt>
        <c:idx val="33"/>
        <c:spPr>
          <a:solidFill>
            <a:srgbClr val="78B74A"/>
          </a:solidFill>
          <a:ln>
            <a:noFill/>
          </a:ln>
          <a:effectLst/>
        </c:spPr>
      </c:pivotFmt>
      <c:pivotFmt>
        <c:idx val="34"/>
        <c:spPr>
          <a:solidFill>
            <a:srgbClr val="D3D4D5"/>
          </a:solidFill>
          <a:ln>
            <a:noFill/>
          </a:ln>
          <a:effectLst/>
        </c:spPr>
      </c:pivotFmt>
      <c:pivotFmt>
        <c:idx val="35"/>
        <c:spPr>
          <a:solidFill>
            <a:schemeClr val="bg1"/>
          </a:solidFill>
          <a:ln w="3175">
            <a:solidFill>
              <a:schemeClr val="bg1">
                <a:lumMod val="65000"/>
              </a:schemeClr>
            </a:solidFill>
          </a:ln>
          <a:effectLst/>
        </c:spPr>
      </c:pivotFmt>
      <c:pivotFmt>
        <c:idx val="36"/>
        <c:spPr>
          <a:solidFill>
            <a:schemeClr val="accent1"/>
          </a:solidFill>
          <a:ln>
            <a:noFill/>
          </a:ln>
          <a:effectLst/>
        </c:spPr>
        <c:marker>
          <c:symbol val="none"/>
        </c:marker>
      </c:pivotFmt>
      <c:pivotFmt>
        <c:idx val="37"/>
        <c:spPr>
          <a:solidFill>
            <a:srgbClr val="5A1A63"/>
          </a:solidFill>
          <a:ln>
            <a:noFill/>
          </a:ln>
          <a:effectLst/>
        </c:spPr>
      </c:pivotFmt>
      <c:pivotFmt>
        <c:idx val="38"/>
        <c:spPr>
          <a:solidFill>
            <a:srgbClr val="D3001B"/>
          </a:solidFill>
          <a:ln>
            <a:noFill/>
          </a:ln>
          <a:effectLst/>
        </c:spPr>
      </c:pivotFmt>
      <c:pivotFmt>
        <c:idx val="39"/>
        <c:spPr>
          <a:solidFill>
            <a:srgbClr val="FBBF00"/>
          </a:solidFill>
          <a:ln>
            <a:noFill/>
          </a:ln>
          <a:effectLst/>
        </c:spPr>
      </c:pivotFmt>
      <c:pivotFmt>
        <c:idx val="40"/>
        <c:spPr>
          <a:solidFill>
            <a:srgbClr val="FFED00"/>
          </a:solidFill>
          <a:ln>
            <a:noFill/>
          </a:ln>
          <a:effectLst/>
        </c:spPr>
      </c:pivotFmt>
      <c:pivotFmt>
        <c:idx val="41"/>
        <c:spPr>
          <a:solidFill>
            <a:srgbClr val="FBF2CA"/>
          </a:solidFill>
          <a:ln>
            <a:noFill/>
          </a:ln>
          <a:effectLst/>
        </c:spPr>
      </c:pivotFmt>
      <c:pivotFmt>
        <c:idx val="42"/>
        <c:spPr>
          <a:solidFill>
            <a:srgbClr val="78B74A"/>
          </a:solidFill>
          <a:ln>
            <a:noFill/>
          </a:ln>
          <a:effectLst/>
        </c:spPr>
      </c:pivotFmt>
      <c:pivotFmt>
        <c:idx val="43"/>
        <c:spPr>
          <a:solidFill>
            <a:srgbClr val="D3D4D5"/>
          </a:solidFill>
          <a:ln>
            <a:noFill/>
          </a:ln>
          <a:effectLst/>
        </c:spPr>
      </c:pivotFmt>
      <c:pivotFmt>
        <c:idx val="44"/>
        <c:spPr>
          <a:solidFill>
            <a:schemeClr val="bg1"/>
          </a:solidFill>
          <a:ln w="3175">
            <a:solidFill>
              <a:schemeClr val="bg1">
                <a:lumMod val="65000"/>
              </a:schemeClr>
            </a:solidFill>
          </a:ln>
          <a:effectLst/>
        </c:spPr>
      </c:pivotFmt>
      <c:pivotFmt>
        <c:idx val="45"/>
        <c:spPr>
          <a:solidFill>
            <a:schemeClr val="accent1"/>
          </a:solidFill>
          <a:ln>
            <a:noFill/>
          </a:ln>
          <a:effectLst/>
        </c:spPr>
        <c:marker>
          <c:symbol val="none"/>
        </c:marker>
      </c:pivotFmt>
      <c:pivotFmt>
        <c:idx val="46"/>
        <c:spPr>
          <a:solidFill>
            <a:srgbClr val="5A1A63"/>
          </a:solidFill>
          <a:ln>
            <a:noFill/>
          </a:ln>
          <a:effectLst/>
        </c:spPr>
      </c:pivotFmt>
      <c:pivotFmt>
        <c:idx val="47"/>
        <c:spPr>
          <a:solidFill>
            <a:srgbClr val="D3001B"/>
          </a:solidFill>
          <a:ln>
            <a:noFill/>
          </a:ln>
          <a:effectLst/>
        </c:spPr>
      </c:pivotFmt>
      <c:pivotFmt>
        <c:idx val="48"/>
        <c:spPr>
          <a:solidFill>
            <a:srgbClr val="FBBF00"/>
          </a:solidFill>
          <a:ln>
            <a:noFill/>
          </a:ln>
          <a:effectLst/>
        </c:spPr>
      </c:pivotFmt>
      <c:pivotFmt>
        <c:idx val="49"/>
        <c:spPr>
          <a:solidFill>
            <a:srgbClr val="FFED00"/>
          </a:solidFill>
          <a:ln>
            <a:noFill/>
          </a:ln>
          <a:effectLst/>
        </c:spPr>
      </c:pivotFmt>
      <c:pivotFmt>
        <c:idx val="50"/>
        <c:spPr>
          <a:solidFill>
            <a:srgbClr val="FBF2CA"/>
          </a:solidFill>
          <a:ln>
            <a:noFill/>
          </a:ln>
          <a:effectLst/>
        </c:spPr>
      </c:pivotFmt>
      <c:pivotFmt>
        <c:idx val="51"/>
        <c:spPr>
          <a:solidFill>
            <a:srgbClr val="78B74A"/>
          </a:solidFill>
          <a:ln>
            <a:noFill/>
          </a:ln>
          <a:effectLst/>
        </c:spPr>
      </c:pivotFmt>
      <c:pivotFmt>
        <c:idx val="52"/>
        <c:spPr>
          <a:solidFill>
            <a:srgbClr val="D3D4D5"/>
          </a:solidFill>
          <a:ln>
            <a:noFill/>
          </a:ln>
          <a:effectLst/>
        </c:spPr>
      </c:pivotFmt>
      <c:pivotFmt>
        <c:idx val="53"/>
        <c:spPr>
          <a:solidFill>
            <a:schemeClr val="bg1"/>
          </a:solidFill>
          <a:ln w="3175">
            <a:solidFill>
              <a:schemeClr val="bg1">
                <a:lumMod val="65000"/>
              </a:schemeClr>
            </a:solidFill>
          </a:ln>
          <a:effectLst/>
        </c:spPr>
      </c:pivotFmt>
      <c:pivotFmt>
        <c:idx val="54"/>
        <c:spPr>
          <a:solidFill>
            <a:schemeClr val="accent1"/>
          </a:solidFill>
          <a:ln>
            <a:noFill/>
          </a:ln>
          <a:effectLst/>
        </c:spPr>
        <c:marker>
          <c:symbol val="none"/>
        </c:marker>
      </c:pivotFmt>
      <c:pivotFmt>
        <c:idx val="55"/>
        <c:spPr>
          <a:solidFill>
            <a:srgbClr val="5A1A63"/>
          </a:solidFill>
          <a:ln>
            <a:noFill/>
          </a:ln>
          <a:effectLst/>
        </c:spPr>
      </c:pivotFmt>
      <c:pivotFmt>
        <c:idx val="56"/>
        <c:spPr>
          <a:solidFill>
            <a:srgbClr val="D3001B"/>
          </a:solidFill>
          <a:ln>
            <a:noFill/>
          </a:ln>
          <a:effectLst/>
        </c:spPr>
      </c:pivotFmt>
      <c:pivotFmt>
        <c:idx val="57"/>
        <c:spPr>
          <a:solidFill>
            <a:srgbClr val="FBBF00"/>
          </a:solidFill>
          <a:ln>
            <a:noFill/>
          </a:ln>
          <a:effectLst/>
        </c:spPr>
      </c:pivotFmt>
      <c:pivotFmt>
        <c:idx val="58"/>
        <c:spPr>
          <a:solidFill>
            <a:srgbClr val="FFED00"/>
          </a:solidFill>
          <a:ln>
            <a:noFill/>
          </a:ln>
          <a:effectLst/>
        </c:spPr>
      </c:pivotFmt>
      <c:pivotFmt>
        <c:idx val="59"/>
        <c:spPr>
          <a:solidFill>
            <a:srgbClr val="FBF2CA"/>
          </a:solidFill>
          <a:ln>
            <a:noFill/>
          </a:ln>
          <a:effectLst/>
        </c:spPr>
      </c:pivotFmt>
      <c:pivotFmt>
        <c:idx val="60"/>
        <c:spPr>
          <a:solidFill>
            <a:srgbClr val="78B74A"/>
          </a:solidFill>
          <a:ln>
            <a:noFill/>
          </a:ln>
          <a:effectLst/>
        </c:spPr>
      </c:pivotFmt>
      <c:pivotFmt>
        <c:idx val="61"/>
        <c:spPr>
          <a:solidFill>
            <a:srgbClr val="D3D4D5"/>
          </a:solidFill>
          <a:ln>
            <a:noFill/>
          </a:ln>
          <a:effectLst/>
        </c:spPr>
      </c:pivotFmt>
      <c:pivotFmt>
        <c:idx val="62"/>
        <c:spPr>
          <a:solidFill>
            <a:schemeClr val="bg1"/>
          </a:solidFill>
          <a:ln w="3175">
            <a:solidFill>
              <a:schemeClr val="bg1">
                <a:lumMod val="65000"/>
              </a:schemeClr>
            </a:solidFill>
          </a:ln>
          <a:effectLst/>
        </c:spPr>
      </c:pivotFmt>
      <c:pivotFmt>
        <c:idx val="63"/>
        <c:spPr>
          <a:solidFill>
            <a:schemeClr val="accent1"/>
          </a:solidFill>
          <a:ln>
            <a:noFill/>
          </a:ln>
          <a:effectLst/>
        </c:spPr>
        <c:marker>
          <c:symbol val="none"/>
        </c:marker>
      </c:pivotFmt>
      <c:pivotFmt>
        <c:idx val="64"/>
        <c:spPr>
          <a:solidFill>
            <a:srgbClr val="5A1A63"/>
          </a:solidFill>
          <a:ln>
            <a:noFill/>
          </a:ln>
          <a:effectLst/>
        </c:spPr>
      </c:pivotFmt>
      <c:pivotFmt>
        <c:idx val="65"/>
        <c:spPr>
          <a:solidFill>
            <a:srgbClr val="D3001B"/>
          </a:solidFill>
          <a:ln>
            <a:noFill/>
          </a:ln>
          <a:effectLst/>
        </c:spPr>
      </c:pivotFmt>
      <c:pivotFmt>
        <c:idx val="66"/>
        <c:spPr>
          <a:solidFill>
            <a:srgbClr val="FBBF00"/>
          </a:solidFill>
          <a:ln>
            <a:noFill/>
          </a:ln>
          <a:effectLst/>
        </c:spPr>
      </c:pivotFmt>
      <c:pivotFmt>
        <c:idx val="67"/>
        <c:spPr>
          <a:solidFill>
            <a:srgbClr val="FFED00"/>
          </a:solidFill>
          <a:ln>
            <a:noFill/>
          </a:ln>
          <a:effectLst/>
        </c:spPr>
      </c:pivotFmt>
      <c:pivotFmt>
        <c:idx val="68"/>
        <c:spPr>
          <a:solidFill>
            <a:srgbClr val="FBF2CA"/>
          </a:solidFill>
          <a:ln>
            <a:noFill/>
          </a:ln>
          <a:effectLst/>
        </c:spPr>
      </c:pivotFmt>
      <c:pivotFmt>
        <c:idx val="69"/>
        <c:spPr>
          <a:solidFill>
            <a:srgbClr val="78B74A"/>
          </a:solidFill>
          <a:ln>
            <a:noFill/>
          </a:ln>
          <a:effectLst/>
        </c:spPr>
      </c:pivotFmt>
      <c:pivotFmt>
        <c:idx val="70"/>
        <c:spPr>
          <a:solidFill>
            <a:srgbClr val="D3D4D5"/>
          </a:solidFill>
          <a:ln>
            <a:noFill/>
          </a:ln>
          <a:effectLst/>
        </c:spPr>
      </c:pivotFmt>
      <c:pivotFmt>
        <c:idx val="71"/>
        <c:spPr>
          <a:solidFill>
            <a:schemeClr val="bg1"/>
          </a:solidFill>
          <a:ln w="3175">
            <a:solidFill>
              <a:schemeClr val="bg1">
                <a:lumMod val="65000"/>
              </a:schemeClr>
            </a:solidFill>
          </a:ln>
          <a:effectLst/>
        </c:spPr>
      </c:pivotFmt>
    </c:pivotFmts>
    <c:plotArea>
      <c:layout/>
      <c:barChart>
        <c:barDir val="col"/>
        <c:grouping val="clustered"/>
        <c:varyColors val="0"/>
        <c:ser>
          <c:idx val="0"/>
          <c:order val="0"/>
          <c:tx>
            <c:strRef>
              <c:f>DEP_76!$AC$4</c:f>
              <c:strCache>
                <c:ptCount val="1"/>
                <c:pt idx="0">
                  <c:v>Total</c:v>
                </c:pt>
              </c:strCache>
            </c:strRef>
          </c:tx>
          <c:spPr>
            <a:solidFill>
              <a:schemeClr val="accent1"/>
            </a:solidFill>
            <a:ln>
              <a:noFill/>
            </a:ln>
            <a:effectLst/>
          </c:spPr>
          <c:invertIfNegative val="0"/>
          <c:dPt>
            <c:idx val="0"/>
            <c:invertIfNegative val="0"/>
            <c:bubble3D val="0"/>
            <c:spPr>
              <a:solidFill>
                <a:srgbClr val="5A1A63"/>
              </a:solidFill>
              <a:ln>
                <a:noFill/>
              </a:ln>
              <a:effectLst/>
            </c:spPr>
            <c:extLst>
              <c:ext xmlns:c16="http://schemas.microsoft.com/office/drawing/2014/chart" uri="{C3380CC4-5D6E-409C-BE32-E72D297353CC}">
                <c16:uniqueId val="{00000001-50E2-43D6-8422-6D044A5BD694}"/>
              </c:ext>
            </c:extLst>
          </c:dPt>
          <c:dPt>
            <c:idx val="1"/>
            <c:invertIfNegative val="0"/>
            <c:bubble3D val="0"/>
            <c:spPr>
              <a:solidFill>
                <a:srgbClr val="D3001B"/>
              </a:solidFill>
              <a:ln>
                <a:noFill/>
              </a:ln>
              <a:effectLst/>
            </c:spPr>
            <c:extLst>
              <c:ext xmlns:c16="http://schemas.microsoft.com/office/drawing/2014/chart" uri="{C3380CC4-5D6E-409C-BE32-E72D297353CC}">
                <c16:uniqueId val="{00000003-50E2-43D6-8422-6D044A5BD694}"/>
              </c:ext>
            </c:extLst>
          </c:dPt>
          <c:dPt>
            <c:idx val="2"/>
            <c:invertIfNegative val="0"/>
            <c:bubble3D val="0"/>
            <c:spPr>
              <a:solidFill>
                <a:srgbClr val="FBBF00"/>
              </a:solidFill>
              <a:ln>
                <a:noFill/>
              </a:ln>
              <a:effectLst/>
            </c:spPr>
            <c:extLst>
              <c:ext xmlns:c16="http://schemas.microsoft.com/office/drawing/2014/chart" uri="{C3380CC4-5D6E-409C-BE32-E72D297353CC}">
                <c16:uniqueId val="{00000005-50E2-43D6-8422-6D044A5BD694}"/>
              </c:ext>
            </c:extLst>
          </c:dPt>
          <c:dPt>
            <c:idx val="3"/>
            <c:invertIfNegative val="0"/>
            <c:bubble3D val="0"/>
            <c:spPr>
              <a:solidFill>
                <a:srgbClr val="FFED00"/>
              </a:solidFill>
              <a:ln>
                <a:noFill/>
              </a:ln>
              <a:effectLst/>
            </c:spPr>
            <c:extLst>
              <c:ext xmlns:c16="http://schemas.microsoft.com/office/drawing/2014/chart" uri="{C3380CC4-5D6E-409C-BE32-E72D297353CC}">
                <c16:uniqueId val="{00000007-50E2-43D6-8422-6D044A5BD694}"/>
              </c:ext>
            </c:extLst>
          </c:dPt>
          <c:dPt>
            <c:idx val="4"/>
            <c:invertIfNegative val="0"/>
            <c:bubble3D val="0"/>
            <c:spPr>
              <a:solidFill>
                <a:srgbClr val="FBF2CA"/>
              </a:solidFill>
              <a:ln>
                <a:noFill/>
              </a:ln>
              <a:effectLst/>
            </c:spPr>
            <c:extLst>
              <c:ext xmlns:c16="http://schemas.microsoft.com/office/drawing/2014/chart" uri="{C3380CC4-5D6E-409C-BE32-E72D297353CC}">
                <c16:uniqueId val="{00000009-50E2-43D6-8422-6D044A5BD694}"/>
              </c:ext>
            </c:extLst>
          </c:dPt>
          <c:dPt>
            <c:idx val="5"/>
            <c:invertIfNegative val="0"/>
            <c:bubble3D val="0"/>
            <c:spPr>
              <a:solidFill>
                <a:srgbClr val="78B74A"/>
              </a:solidFill>
              <a:ln>
                <a:noFill/>
              </a:ln>
              <a:effectLst/>
            </c:spPr>
            <c:extLst>
              <c:ext xmlns:c16="http://schemas.microsoft.com/office/drawing/2014/chart" uri="{C3380CC4-5D6E-409C-BE32-E72D297353CC}">
                <c16:uniqueId val="{0000000B-50E2-43D6-8422-6D044A5BD694}"/>
              </c:ext>
            </c:extLst>
          </c:dPt>
          <c:dPt>
            <c:idx val="6"/>
            <c:invertIfNegative val="0"/>
            <c:bubble3D val="0"/>
            <c:spPr>
              <a:solidFill>
                <a:srgbClr val="D3D4D5"/>
              </a:solidFill>
              <a:ln>
                <a:noFill/>
              </a:ln>
              <a:effectLst/>
            </c:spPr>
            <c:extLst>
              <c:ext xmlns:c16="http://schemas.microsoft.com/office/drawing/2014/chart" uri="{C3380CC4-5D6E-409C-BE32-E72D297353CC}">
                <c16:uniqueId val="{0000000D-50E2-43D6-8422-6D044A5BD694}"/>
              </c:ext>
            </c:extLst>
          </c:dPt>
          <c:dPt>
            <c:idx val="7"/>
            <c:invertIfNegative val="0"/>
            <c:bubble3D val="0"/>
            <c:spPr>
              <a:solidFill>
                <a:schemeClr val="bg1"/>
              </a:solidFill>
              <a:ln w="3175">
                <a:solidFill>
                  <a:schemeClr val="bg1">
                    <a:lumMod val="65000"/>
                  </a:schemeClr>
                </a:solidFill>
              </a:ln>
              <a:effectLst/>
            </c:spPr>
            <c:extLst>
              <c:ext xmlns:c16="http://schemas.microsoft.com/office/drawing/2014/chart" uri="{C3380CC4-5D6E-409C-BE32-E72D297353CC}">
                <c16:uniqueId val="{0000000F-50E2-43D6-8422-6D044A5BD694}"/>
              </c:ext>
            </c:extLst>
          </c:dPt>
          <c:cat>
            <c:strRef>
              <c:f>DEP_76!$AB$5:$AB$13</c:f>
              <c:strCache>
                <c:ptCount val="8"/>
                <c:pt idx="0">
                  <c:v>RE</c:v>
                </c:pt>
                <c:pt idx="1">
                  <c:v>CR</c:v>
                </c:pt>
                <c:pt idx="2">
                  <c:v>EN</c:v>
                </c:pt>
                <c:pt idx="3">
                  <c:v>VU</c:v>
                </c:pt>
                <c:pt idx="4">
                  <c:v>NT</c:v>
                </c:pt>
                <c:pt idx="5">
                  <c:v>LC</c:v>
                </c:pt>
                <c:pt idx="6">
                  <c:v>DD</c:v>
                </c:pt>
                <c:pt idx="7">
                  <c:v>NA</c:v>
                </c:pt>
              </c:strCache>
            </c:strRef>
          </c:cat>
          <c:val>
            <c:numRef>
              <c:f>DEP_76!$AC$5:$AC$13</c:f>
              <c:numCache>
                <c:formatCode>General</c:formatCode>
                <c:ptCount val="8"/>
                <c:pt idx="0">
                  <c:v>8</c:v>
                </c:pt>
                <c:pt idx="1">
                  <c:v>3</c:v>
                </c:pt>
                <c:pt idx="2">
                  <c:v>6</c:v>
                </c:pt>
                <c:pt idx="3">
                  <c:v>6</c:v>
                </c:pt>
                <c:pt idx="4">
                  <c:v>8</c:v>
                </c:pt>
                <c:pt idx="5">
                  <c:v>56</c:v>
                </c:pt>
                <c:pt idx="6">
                  <c:v>7</c:v>
                </c:pt>
                <c:pt idx="7">
                  <c:v>5</c:v>
                </c:pt>
              </c:numCache>
            </c:numRef>
          </c:val>
          <c:extLst>
            <c:ext xmlns:c16="http://schemas.microsoft.com/office/drawing/2014/chart" uri="{C3380CC4-5D6E-409C-BE32-E72D297353CC}">
              <c16:uniqueId val="{00000010-50E2-43D6-8422-6D044A5BD694}"/>
            </c:ext>
          </c:extLst>
        </c:ser>
        <c:dLbls>
          <c:showLegendKey val="0"/>
          <c:showVal val="0"/>
          <c:showCatName val="0"/>
          <c:showSerName val="0"/>
          <c:showPercent val="0"/>
          <c:showBubbleSize val="0"/>
        </c:dLbls>
        <c:gapWidth val="100"/>
        <c:axId val="329045407"/>
        <c:axId val="329048319"/>
      </c:barChart>
      <c:catAx>
        <c:axId val="329045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fr-FR"/>
          </a:p>
        </c:txPr>
        <c:crossAx val="329048319"/>
        <c:crosses val="autoZero"/>
        <c:auto val="1"/>
        <c:lblAlgn val="ctr"/>
        <c:lblOffset val="100"/>
        <c:noMultiLvlLbl val="0"/>
      </c:catAx>
      <c:valAx>
        <c:axId val="329048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2904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[Référentiel_faune_normand_maj_2024.xlsx]DEP_76!TDC_76_steno</c:name>
    <c:fmtId val="28"/>
  </c:pivotSource>
  <c:chart>
    <c:title>
      <c:tx>
        <c:rich>
          <a:bodyPr rot="0" spcFirstLastPara="1" vertOverflow="ellipsis" vert="horz" wrap="square" anchor="ctr" anchorCtr="1"/>
          <a:lstStyle/>
          <a:p>
            <a:pPr algn="ctr" rtl="0">
              <a:defRPr sz="720" b="0" i="0" u="none" strike="noStrike" kern="1200" spc="0" baseline="0">
                <a:solidFill>
                  <a:schemeClr val="tx1">
                    <a:lumMod val="65000"/>
                    <a:lumOff val="35000"/>
                  </a:schemeClr>
                </a:solidFill>
                <a:latin typeface="+mn-lt"/>
                <a:ea typeface="+mn-ea"/>
                <a:cs typeface="+mn-cs"/>
              </a:defRPr>
            </a:pPr>
            <a:r>
              <a:rPr lang="en-US"/>
              <a:t>Répartition par communautés écologiques</a:t>
            </a:r>
          </a:p>
        </c:rich>
      </c:tx>
      <c:overlay val="0"/>
      <c:spPr>
        <a:noFill/>
        <a:ln>
          <a:noFill/>
        </a:ln>
        <a:effectLst/>
      </c:spPr>
      <c:txPr>
        <a:bodyPr rot="0" spcFirstLastPara="1" vertOverflow="ellipsis" vert="horz" wrap="square" anchor="ctr" anchorCtr="1"/>
        <a:lstStyle/>
        <a:p>
          <a:pPr algn="ctr" rtl="0">
            <a:defRPr sz="72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3175">
            <a:solidFill>
              <a:sysClr val="window" lastClr="FFFFFF">
                <a:lumMod val="75000"/>
              </a:sysClr>
            </a:solidFill>
          </a:ln>
          <a:effectLst/>
        </c:spPr>
      </c:pivotFmt>
      <c:pivotFmt>
        <c:idx val="2"/>
        <c:spPr>
          <a:solidFill>
            <a:schemeClr val="accent6">
              <a:lumMod val="60000"/>
              <a:lumOff val="40000"/>
            </a:schemeClr>
          </a:solidFill>
          <a:ln w="3175">
            <a:solidFill>
              <a:sysClr val="window" lastClr="FFFFFF">
                <a:lumMod val="75000"/>
              </a:sysClr>
            </a:solidFill>
          </a:ln>
          <a:effectLst/>
        </c:spPr>
      </c:pivotFmt>
      <c:pivotFmt>
        <c:idx val="3"/>
        <c:spPr>
          <a:solidFill>
            <a:schemeClr val="accent4">
              <a:lumMod val="20000"/>
              <a:lumOff val="80000"/>
            </a:schemeClr>
          </a:solidFill>
          <a:ln w="3175">
            <a:solidFill>
              <a:sysClr val="window" lastClr="FFFFFF">
                <a:lumMod val="75000"/>
              </a:sysClr>
            </a:solidFill>
          </a:ln>
          <a:effectLst/>
        </c:spPr>
      </c:pivotFmt>
      <c:pivotFmt>
        <c:idx val="4"/>
        <c:spPr>
          <a:solidFill>
            <a:schemeClr val="accent4">
              <a:lumMod val="60000"/>
              <a:lumOff val="40000"/>
            </a:schemeClr>
          </a:solidFill>
          <a:ln w="3175">
            <a:solidFill>
              <a:sysClr val="window" lastClr="FFFFFF">
                <a:lumMod val="75000"/>
              </a:sysClr>
            </a:solidFill>
          </a:ln>
          <a:effectLst/>
        </c:spPr>
      </c:pivotFmt>
      <c:pivotFmt>
        <c:idx val="5"/>
        <c:spPr>
          <a:solidFill>
            <a:schemeClr val="accent5">
              <a:lumMod val="60000"/>
              <a:lumOff val="40000"/>
            </a:schemeClr>
          </a:solidFill>
          <a:ln w="3175">
            <a:solidFill>
              <a:sysClr val="window" lastClr="FFFFFF">
                <a:lumMod val="75000"/>
              </a:sysClr>
            </a:solidFill>
          </a:ln>
          <a:effectLst/>
        </c:spPr>
      </c:pivotFmt>
      <c:pivotFmt>
        <c:idx val="6"/>
        <c:spPr>
          <a:solidFill>
            <a:schemeClr val="accent6">
              <a:lumMod val="75000"/>
            </a:schemeClr>
          </a:solidFill>
          <a:ln w="3175">
            <a:solidFill>
              <a:sysClr val="window" lastClr="FFFFFF">
                <a:lumMod val="75000"/>
              </a:sysClr>
            </a:solidFill>
          </a:ln>
          <a:effectLst/>
        </c:spPr>
      </c:pivotFmt>
      <c:pivotFmt>
        <c:idx val="7"/>
        <c:spPr>
          <a:solidFill>
            <a:schemeClr val="bg1"/>
          </a:solidFill>
          <a:ln w="3175">
            <a:solidFill>
              <a:sysClr val="window" lastClr="FFFFFF">
                <a:lumMod val="75000"/>
              </a:sysClr>
            </a:solidFill>
          </a:ln>
          <a:effectLst/>
        </c:spPr>
      </c:pivotFmt>
      <c:pivotFmt>
        <c:idx val="8"/>
        <c:spPr>
          <a:solidFill>
            <a:srgbClr val="CBBFF7"/>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3175">
            <a:solidFill>
              <a:sysClr val="window" lastClr="FFFFFF">
                <a:lumMod val="75000"/>
              </a:sysClr>
            </a:solidFill>
          </a:ln>
          <a:effectLst/>
        </c:spPr>
      </c:pivotFmt>
      <c:pivotFmt>
        <c:idx val="11"/>
        <c:spPr>
          <a:solidFill>
            <a:schemeClr val="bg1">
              <a:lumMod val="75000"/>
            </a:schemeClr>
          </a:solidFill>
          <a:ln w="3175">
            <a:solidFill>
              <a:sysClr val="window" lastClr="FFFFFF">
                <a:lumMod val="75000"/>
              </a:sysClr>
            </a:solidFill>
          </a:ln>
          <a:effectLst/>
        </c:spPr>
      </c:pivotFmt>
      <c:pivotFmt>
        <c:idx val="12"/>
        <c:spPr>
          <a:solidFill>
            <a:schemeClr val="accent4">
              <a:lumMod val="60000"/>
              <a:lumOff val="40000"/>
            </a:schemeClr>
          </a:solidFill>
          <a:ln w="3175">
            <a:solidFill>
              <a:sysClr val="window" lastClr="FFFFFF">
                <a:lumMod val="75000"/>
              </a:sysClr>
            </a:solidFill>
          </a:ln>
          <a:effectLst/>
        </c:spPr>
      </c:pivotFmt>
      <c:pivotFmt>
        <c:idx val="13"/>
        <c:spPr>
          <a:solidFill>
            <a:schemeClr val="accent5">
              <a:lumMod val="60000"/>
              <a:lumOff val="40000"/>
            </a:schemeClr>
          </a:solidFill>
          <a:ln w="3175">
            <a:solidFill>
              <a:sysClr val="window" lastClr="FFFFFF">
                <a:lumMod val="75000"/>
              </a:sysClr>
            </a:solidFill>
          </a:ln>
          <a:effectLst/>
        </c:spPr>
      </c:pivotFmt>
      <c:pivotFmt>
        <c:idx val="14"/>
        <c:spPr>
          <a:solidFill>
            <a:schemeClr val="accent6">
              <a:lumMod val="75000"/>
            </a:schemeClr>
          </a:solidFill>
          <a:ln w="3175">
            <a:solidFill>
              <a:sysClr val="window" lastClr="FFFFFF">
                <a:lumMod val="75000"/>
              </a:sysClr>
            </a:solidFill>
          </a:ln>
          <a:effectLst/>
        </c:spPr>
      </c:pivotFmt>
      <c:pivotFmt>
        <c:idx val="15"/>
        <c:spPr>
          <a:solidFill>
            <a:srgbClr val="CBBFF7"/>
          </a:solidFill>
          <a:ln w="3175">
            <a:solidFill>
              <a:sysClr val="window" lastClr="FFFFFF">
                <a:lumMod val="75000"/>
              </a:sysClr>
            </a:solidFill>
          </a:ln>
          <a:effectLst/>
        </c:spPr>
      </c:pivotFmt>
      <c:pivotFmt>
        <c:idx val="16"/>
        <c:spPr>
          <a:solidFill>
            <a:schemeClr val="bg1"/>
          </a:solidFill>
          <a:ln w="3175">
            <a:solidFill>
              <a:sysClr val="window" lastClr="FFFFFF">
                <a:lumMod val="75000"/>
              </a:sysClr>
            </a:solidFill>
          </a:ln>
          <a:effectLst/>
        </c:spPr>
      </c:pivotFmt>
      <c:pivotFmt>
        <c:idx val="17"/>
        <c:spPr>
          <a:solidFill>
            <a:schemeClr val="accent4">
              <a:lumMod val="20000"/>
              <a:lumOff val="80000"/>
            </a:schemeClr>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3175">
            <a:solidFill>
              <a:sysClr val="window" lastClr="FFFFFF">
                <a:lumMod val="75000"/>
              </a:sysClr>
            </a:solidFill>
          </a:ln>
          <a:effectLst/>
        </c:spPr>
      </c:pivotFmt>
      <c:pivotFmt>
        <c:idx val="20"/>
        <c:spPr>
          <a:solidFill>
            <a:schemeClr val="bg1">
              <a:lumMod val="75000"/>
            </a:schemeClr>
          </a:solidFill>
          <a:ln w="3175">
            <a:solidFill>
              <a:sysClr val="window" lastClr="FFFFFF">
                <a:lumMod val="75000"/>
              </a:sysClr>
            </a:solidFill>
          </a:ln>
          <a:effectLst/>
        </c:spPr>
      </c:pivotFmt>
      <c:pivotFmt>
        <c:idx val="21"/>
        <c:spPr>
          <a:solidFill>
            <a:schemeClr val="accent4">
              <a:lumMod val="60000"/>
              <a:lumOff val="40000"/>
            </a:schemeClr>
          </a:solidFill>
          <a:ln w="3175">
            <a:solidFill>
              <a:sysClr val="window" lastClr="FFFFFF">
                <a:lumMod val="75000"/>
              </a:sysClr>
            </a:solidFill>
          </a:ln>
          <a:effectLst/>
        </c:spPr>
      </c:pivotFmt>
      <c:pivotFmt>
        <c:idx val="22"/>
        <c:spPr>
          <a:solidFill>
            <a:schemeClr val="accent5">
              <a:lumMod val="60000"/>
              <a:lumOff val="40000"/>
            </a:schemeClr>
          </a:solidFill>
          <a:ln w="3175">
            <a:solidFill>
              <a:sysClr val="window" lastClr="FFFFFF">
                <a:lumMod val="75000"/>
              </a:sysClr>
            </a:solidFill>
          </a:ln>
          <a:effectLst/>
        </c:spPr>
      </c:pivotFmt>
      <c:pivotFmt>
        <c:idx val="23"/>
        <c:spPr>
          <a:solidFill>
            <a:schemeClr val="accent4">
              <a:lumMod val="20000"/>
              <a:lumOff val="80000"/>
            </a:schemeClr>
          </a:solidFill>
          <a:ln w="3175">
            <a:solidFill>
              <a:sysClr val="window" lastClr="FFFFFF">
                <a:lumMod val="75000"/>
              </a:sysClr>
            </a:solidFill>
          </a:ln>
          <a:effectLst/>
        </c:spPr>
      </c:pivotFmt>
      <c:pivotFmt>
        <c:idx val="24"/>
        <c:spPr>
          <a:solidFill>
            <a:schemeClr val="accent6">
              <a:lumMod val="75000"/>
            </a:schemeClr>
          </a:solidFill>
          <a:ln w="3175">
            <a:solidFill>
              <a:sysClr val="window" lastClr="FFFFFF">
                <a:lumMod val="75000"/>
              </a:sysClr>
            </a:solidFill>
          </a:ln>
          <a:effectLst/>
        </c:spPr>
      </c:pivotFmt>
      <c:pivotFmt>
        <c:idx val="25"/>
        <c:spPr>
          <a:solidFill>
            <a:srgbClr val="CBBFF7"/>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6">
              <a:lumMod val="60000"/>
              <a:lumOff val="40000"/>
            </a:schemeClr>
          </a:solidFill>
          <a:ln w="3175">
            <a:solidFill>
              <a:sysClr val="window" lastClr="FFFFFF">
                <a:lumMod val="75000"/>
              </a:sysClr>
            </a:solidFill>
          </a:ln>
          <a:effectLst/>
        </c:spPr>
      </c:pivotFmt>
      <c:pivotFmt>
        <c:idx val="29"/>
        <c:spPr>
          <a:solidFill>
            <a:schemeClr val="bg1">
              <a:lumMod val="75000"/>
            </a:schemeClr>
          </a:solidFill>
          <a:ln w="3175">
            <a:solidFill>
              <a:sysClr val="window" lastClr="FFFFFF">
                <a:lumMod val="75000"/>
              </a:sysClr>
            </a:solidFill>
          </a:ln>
          <a:effectLst/>
        </c:spPr>
      </c:pivotFmt>
      <c:pivotFmt>
        <c:idx val="30"/>
        <c:spPr>
          <a:solidFill>
            <a:schemeClr val="accent4">
              <a:lumMod val="20000"/>
              <a:lumOff val="80000"/>
            </a:schemeClr>
          </a:solidFill>
          <a:ln w="3175">
            <a:solidFill>
              <a:sysClr val="window" lastClr="FFFFFF">
                <a:lumMod val="75000"/>
              </a:sysClr>
            </a:solidFill>
          </a:ln>
          <a:effectLst/>
        </c:spPr>
      </c:pivotFmt>
      <c:pivotFmt>
        <c:idx val="31"/>
        <c:spPr>
          <a:solidFill>
            <a:schemeClr val="accent4">
              <a:lumMod val="60000"/>
              <a:lumOff val="40000"/>
            </a:schemeClr>
          </a:solidFill>
          <a:ln w="3175">
            <a:solidFill>
              <a:sysClr val="window" lastClr="FFFFFF">
                <a:lumMod val="75000"/>
              </a:sysClr>
            </a:solidFill>
          </a:ln>
          <a:effectLst/>
        </c:spPr>
      </c:pivotFmt>
      <c:pivotFmt>
        <c:idx val="32"/>
        <c:spPr>
          <a:solidFill>
            <a:schemeClr val="accent5">
              <a:lumMod val="60000"/>
              <a:lumOff val="40000"/>
            </a:schemeClr>
          </a:solidFill>
          <a:ln w="3175">
            <a:solidFill>
              <a:sysClr val="window" lastClr="FFFFFF">
                <a:lumMod val="75000"/>
              </a:sysClr>
            </a:solidFill>
          </a:ln>
          <a:effectLst/>
        </c:spPr>
      </c:pivotFmt>
      <c:pivotFmt>
        <c:idx val="33"/>
        <c:spPr>
          <a:solidFill>
            <a:schemeClr val="accent6">
              <a:lumMod val="75000"/>
            </a:schemeClr>
          </a:solidFill>
          <a:ln w="3175">
            <a:solidFill>
              <a:sysClr val="window" lastClr="FFFFFF">
                <a:lumMod val="75000"/>
              </a:sysClr>
            </a:solidFill>
          </a:ln>
          <a:effectLst/>
        </c:spPr>
      </c:pivotFmt>
      <c:pivotFmt>
        <c:idx val="34"/>
        <c:spPr>
          <a:solidFill>
            <a:srgbClr val="CBBFF7"/>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6"/>
          </a:solidFill>
          <a:ln w="3175">
            <a:solidFill>
              <a:sysClr val="window" lastClr="FFFFFF">
                <a:lumMod val="75000"/>
              </a:sysClr>
            </a:solidFill>
          </a:ln>
          <a:effectLst/>
        </c:spPr>
      </c:pivotFmt>
      <c:pivotFmt>
        <c:idx val="37"/>
        <c:spPr>
          <a:solidFill>
            <a:srgbClr val="CC99FF"/>
          </a:solidFill>
          <a:ln w="3175">
            <a:solidFill>
              <a:sysClr val="window" lastClr="FFFFFF">
                <a:lumMod val="75000"/>
              </a:sysClr>
            </a:solidFill>
          </a:ln>
          <a:effectLst/>
        </c:spPr>
      </c:pivotFmt>
      <c:pivotFmt>
        <c:idx val="38"/>
        <c:spPr>
          <a:solidFill>
            <a:schemeClr val="bg1"/>
          </a:solidFill>
          <a:ln w="3175">
            <a:solidFill>
              <a:sysClr val="window" lastClr="FFFFFF">
                <a:lumMod val="75000"/>
              </a:sysClr>
            </a:solidFill>
          </a:ln>
          <a:effectLst/>
        </c:spPr>
      </c:pivotFmt>
      <c:pivotFmt>
        <c:idx val="39"/>
        <c:spPr>
          <a:solidFill>
            <a:schemeClr val="accent4">
              <a:lumMod val="20000"/>
              <a:lumOff val="80000"/>
            </a:schemeClr>
          </a:solidFill>
          <a:ln w="3175">
            <a:solidFill>
              <a:sysClr val="window" lastClr="FFFFFF">
                <a:lumMod val="75000"/>
              </a:sysClr>
            </a:solidFill>
          </a:ln>
          <a:effectLst/>
        </c:spPr>
      </c:pivotFmt>
      <c:pivotFmt>
        <c:idx val="4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1"/>
        <c:spPr>
          <a:solidFill>
            <a:schemeClr val="accent6">
              <a:lumMod val="60000"/>
              <a:lumOff val="40000"/>
            </a:schemeClr>
          </a:solidFill>
          <a:ln w="3175">
            <a:solidFill>
              <a:sysClr val="window" lastClr="FFFFFF">
                <a:lumMod val="75000"/>
              </a:sysClr>
            </a:solidFill>
          </a:ln>
          <a:effectLst/>
        </c:spPr>
      </c:pivotFmt>
      <c:pivotFmt>
        <c:idx val="42"/>
        <c:spPr>
          <a:solidFill>
            <a:schemeClr val="bg1">
              <a:lumMod val="75000"/>
            </a:schemeClr>
          </a:solidFill>
          <a:ln w="3175">
            <a:solidFill>
              <a:sysClr val="window" lastClr="FFFFFF">
                <a:lumMod val="75000"/>
              </a:sysClr>
            </a:solidFill>
          </a:ln>
          <a:effectLst/>
        </c:spPr>
      </c:pivotFmt>
      <c:pivotFmt>
        <c:idx val="43"/>
        <c:spPr>
          <a:solidFill>
            <a:schemeClr val="accent4">
              <a:lumMod val="60000"/>
              <a:lumOff val="40000"/>
            </a:schemeClr>
          </a:solidFill>
          <a:ln w="3175">
            <a:solidFill>
              <a:sysClr val="window" lastClr="FFFFFF">
                <a:lumMod val="75000"/>
              </a:sysClr>
            </a:solidFill>
          </a:ln>
          <a:effectLst/>
        </c:spPr>
      </c:pivotFmt>
      <c:pivotFmt>
        <c:idx val="44"/>
        <c:spPr>
          <a:solidFill>
            <a:schemeClr val="accent5">
              <a:lumMod val="60000"/>
              <a:lumOff val="40000"/>
            </a:schemeClr>
          </a:solidFill>
          <a:ln w="3175">
            <a:solidFill>
              <a:sysClr val="window" lastClr="FFFFFF">
                <a:lumMod val="75000"/>
              </a:sysClr>
            </a:solidFill>
          </a:ln>
          <a:effectLst/>
        </c:spPr>
      </c:pivotFmt>
      <c:pivotFmt>
        <c:idx val="45"/>
        <c:spPr>
          <a:solidFill>
            <a:schemeClr val="accent6"/>
          </a:solidFill>
          <a:ln w="3175">
            <a:solidFill>
              <a:sysClr val="window" lastClr="FFFFFF">
                <a:lumMod val="75000"/>
              </a:sysClr>
            </a:solidFill>
          </a:ln>
          <a:effectLst/>
        </c:spPr>
      </c:pivotFmt>
      <c:pivotFmt>
        <c:idx val="46"/>
        <c:spPr>
          <a:solidFill>
            <a:srgbClr val="CC99FF"/>
          </a:solidFill>
          <a:ln w="3175">
            <a:solidFill>
              <a:sysClr val="window" lastClr="FFFFFF">
                <a:lumMod val="75000"/>
              </a:sysClr>
            </a:solidFill>
          </a:ln>
          <a:effectLst/>
        </c:spPr>
      </c:pivotFmt>
      <c:pivotFmt>
        <c:idx val="47"/>
        <c:spPr>
          <a:solidFill>
            <a:schemeClr val="bg1"/>
          </a:solidFill>
          <a:ln w="3175">
            <a:solidFill>
              <a:sysClr val="window" lastClr="FFFFFF">
                <a:lumMod val="75000"/>
              </a:sysClr>
            </a:solidFill>
          </a:ln>
          <a:effectLst/>
        </c:spPr>
      </c:pivotFmt>
      <c:pivotFmt>
        <c:idx val="48"/>
        <c:spPr>
          <a:solidFill>
            <a:schemeClr val="accent4">
              <a:lumMod val="20000"/>
              <a:lumOff val="80000"/>
            </a:schemeClr>
          </a:solidFill>
          <a:ln w="3175">
            <a:solidFill>
              <a:sysClr val="window" lastClr="FFFFFF">
                <a:lumMod val="75000"/>
              </a:sysClr>
            </a:solidFill>
          </a:ln>
          <a:effectLst/>
        </c:spPr>
      </c:pivotFmt>
      <c:pivotFmt>
        <c:idx val="49"/>
        <c:spPr>
          <a:solidFill>
            <a:srgbClr val="70AD47">
              <a:lumMod val="40000"/>
              <a:lumOff val="60000"/>
            </a:srgbClr>
          </a:solidFill>
          <a:ln w="3175">
            <a:solidFill>
              <a:sysClr val="window" lastClr="FFFFFF">
                <a:lumMod val="75000"/>
              </a:sysClr>
            </a:solidFill>
          </a:ln>
          <a:effectLst/>
        </c:spPr>
      </c:pivotFmt>
      <c:pivotFmt>
        <c:idx val="50"/>
        <c:spPr>
          <a:solidFill>
            <a:srgbClr val="FFCC99"/>
          </a:solidFill>
          <a:ln w="3175">
            <a:solidFill>
              <a:sysClr val="window" lastClr="FFFFFF">
                <a:lumMod val="75000"/>
              </a:sysClr>
            </a:solidFill>
          </a:ln>
          <a:effectLst/>
        </c:spPr>
      </c:pivotFmt>
      <c:pivotFmt>
        <c:idx val="51"/>
        <c:spPr>
          <a:solidFill>
            <a:srgbClr val="FFFFCC"/>
          </a:solidFill>
          <a:ln w="3175">
            <a:solidFill>
              <a:sysClr val="window" lastClr="FFFFFF">
                <a:lumMod val="75000"/>
              </a:sysClr>
            </a:solidFill>
          </a:ln>
          <a:effectLst/>
        </c:spPr>
      </c:pivotFmt>
      <c:pivotFmt>
        <c:idx val="52"/>
        <c:spPr>
          <a:solidFill>
            <a:srgbClr val="FFC000"/>
          </a:solidFill>
          <a:ln w="3175">
            <a:solidFill>
              <a:sysClr val="window" lastClr="FFFFFF">
                <a:lumMod val="75000"/>
              </a:sysClr>
            </a:solidFill>
          </a:ln>
          <a:effectLst/>
        </c:spPr>
      </c:pivotFmt>
      <c:pivotFmt>
        <c:idx val="53"/>
        <c:spPr>
          <a:solidFill>
            <a:srgbClr val="CC99FF"/>
          </a:solidFill>
          <a:ln w="3175">
            <a:solidFill>
              <a:sysClr val="window" lastClr="FFFFFF">
                <a:lumMod val="75000"/>
              </a:sysClr>
            </a:solidFill>
          </a:ln>
          <a:effectLst/>
        </c:spPr>
      </c:pivotFmt>
      <c:pivotFmt>
        <c:idx val="54"/>
        <c:spPr>
          <a:solidFill>
            <a:sysClr val="window" lastClr="FFFFFF">
              <a:lumMod val="85000"/>
            </a:sysClr>
          </a:solidFill>
          <a:ln w="3175">
            <a:solidFill>
              <a:sysClr val="window" lastClr="FFFFFF">
                <a:lumMod val="75000"/>
              </a:sysClr>
            </a:solidFill>
          </a:ln>
          <a:effectLst/>
        </c:spPr>
      </c:pivotFmt>
      <c:pivotFmt>
        <c:idx val="55"/>
        <c:spPr>
          <a:solidFill>
            <a:srgbClr val="70AD47">
              <a:lumMod val="75000"/>
            </a:srgbClr>
          </a:solidFill>
          <a:ln w="3175">
            <a:solidFill>
              <a:sysClr val="window" lastClr="FFFFFF">
                <a:lumMod val="75000"/>
              </a:sysClr>
            </a:solidFill>
          </a:ln>
          <a:effectLst/>
        </c:spPr>
      </c:pivotFmt>
      <c:pivotFmt>
        <c:idx val="56"/>
        <c:spPr>
          <a:solidFill>
            <a:srgbClr val="4FABB5"/>
          </a:solidFill>
          <a:ln w="3175">
            <a:solidFill>
              <a:sysClr val="window" lastClr="FFFFFF">
                <a:lumMod val="75000"/>
              </a:sysClr>
            </a:solidFill>
          </a:ln>
          <a:effectLst/>
        </c:spPr>
      </c:pivotFmt>
      <c:pivotFmt>
        <c:idx val="57"/>
        <c:spPr>
          <a:solidFill>
            <a:srgbClr val="FFC000">
              <a:lumMod val="40000"/>
              <a:lumOff val="60000"/>
            </a:srgbClr>
          </a:solidFill>
          <a:ln w="3175">
            <a:solidFill>
              <a:sysClr val="window" lastClr="FFFFFF">
                <a:lumMod val="75000"/>
              </a:sysClr>
            </a:solidFill>
          </a:ln>
          <a:effectLst/>
        </c:spPr>
      </c:pivotFmt>
      <c:pivotFmt>
        <c:idx val="58"/>
        <c:spPr>
          <a:solidFill>
            <a:srgbClr val="5B9BD5"/>
          </a:solidFill>
          <a:ln w="3175">
            <a:solidFill>
              <a:sysClr val="window" lastClr="FFFFFF">
                <a:lumMod val="75000"/>
              </a:sysClr>
            </a:solidFill>
          </a:ln>
          <a:effectLst/>
        </c:spPr>
      </c:pivotFmt>
      <c:pivotFmt>
        <c:idx val="5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0"/>
        <c:spPr>
          <a:solidFill>
            <a:srgbClr val="70AD47">
              <a:lumMod val="40000"/>
              <a:lumOff val="60000"/>
            </a:srgbClr>
          </a:solidFill>
          <a:ln w="3175">
            <a:solidFill>
              <a:sysClr val="window" lastClr="FFFFFF">
                <a:lumMod val="75000"/>
              </a:sysClr>
            </a:solidFill>
          </a:ln>
          <a:effectLst/>
        </c:spPr>
      </c:pivotFmt>
      <c:pivotFmt>
        <c:idx val="61"/>
        <c:spPr>
          <a:solidFill>
            <a:srgbClr val="FFCC99"/>
          </a:solidFill>
          <a:ln w="3175">
            <a:solidFill>
              <a:sysClr val="window" lastClr="FFFFFF">
                <a:lumMod val="75000"/>
              </a:sysClr>
            </a:solidFill>
          </a:ln>
          <a:effectLst/>
        </c:spPr>
      </c:pivotFmt>
      <c:pivotFmt>
        <c:idx val="62"/>
        <c:spPr>
          <a:solidFill>
            <a:srgbClr val="FFFFCC"/>
          </a:solidFill>
          <a:ln w="3175">
            <a:solidFill>
              <a:sysClr val="window" lastClr="FFFFFF">
                <a:lumMod val="75000"/>
              </a:sysClr>
            </a:solidFill>
          </a:ln>
          <a:effectLst/>
        </c:spPr>
      </c:pivotFmt>
      <c:pivotFmt>
        <c:idx val="63"/>
        <c:spPr>
          <a:solidFill>
            <a:srgbClr val="FFC000"/>
          </a:solidFill>
          <a:ln w="3175">
            <a:solidFill>
              <a:sysClr val="window" lastClr="FFFFFF">
                <a:lumMod val="75000"/>
              </a:sysClr>
            </a:solidFill>
          </a:ln>
          <a:effectLst/>
        </c:spPr>
      </c:pivotFmt>
      <c:pivotFmt>
        <c:idx val="64"/>
        <c:spPr>
          <a:solidFill>
            <a:srgbClr val="CC99FF"/>
          </a:solidFill>
          <a:ln w="3175">
            <a:solidFill>
              <a:sysClr val="window" lastClr="FFFFFF">
                <a:lumMod val="75000"/>
              </a:sysClr>
            </a:solidFill>
          </a:ln>
          <a:effectLst/>
        </c:spPr>
      </c:pivotFmt>
      <c:pivotFmt>
        <c:idx val="65"/>
        <c:spPr>
          <a:solidFill>
            <a:sysClr val="window" lastClr="FFFFFF">
              <a:lumMod val="85000"/>
            </a:sysClr>
          </a:solidFill>
          <a:ln w="3175">
            <a:solidFill>
              <a:sysClr val="window" lastClr="FFFFFF">
                <a:lumMod val="75000"/>
              </a:sysClr>
            </a:solidFill>
          </a:ln>
          <a:effectLst/>
        </c:spPr>
      </c:pivotFmt>
      <c:pivotFmt>
        <c:idx val="66"/>
        <c:spPr>
          <a:solidFill>
            <a:srgbClr val="70AD47">
              <a:lumMod val="75000"/>
            </a:srgbClr>
          </a:solidFill>
          <a:ln w="3175">
            <a:solidFill>
              <a:sysClr val="window" lastClr="FFFFFF">
                <a:lumMod val="75000"/>
              </a:sysClr>
            </a:solidFill>
          </a:ln>
          <a:effectLst/>
        </c:spPr>
      </c:pivotFmt>
      <c:pivotFmt>
        <c:idx val="67"/>
        <c:spPr>
          <a:solidFill>
            <a:srgbClr val="4FABB5"/>
          </a:solidFill>
          <a:ln w="3175">
            <a:solidFill>
              <a:sysClr val="window" lastClr="FFFFFF">
                <a:lumMod val="75000"/>
              </a:sysClr>
            </a:solidFill>
          </a:ln>
          <a:effectLst/>
        </c:spPr>
      </c:pivotFmt>
      <c:pivotFmt>
        <c:idx val="68"/>
        <c:spPr>
          <a:solidFill>
            <a:srgbClr val="FFC000">
              <a:lumMod val="40000"/>
              <a:lumOff val="60000"/>
            </a:srgbClr>
          </a:solidFill>
          <a:ln w="3175">
            <a:solidFill>
              <a:sysClr val="window" lastClr="FFFFFF">
                <a:lumMod val="75000"/>
              </a:sysClr>
            </a:solidFill>
          </a:ln>
          <a:effectLst/>
        </c:spPr>
      </c:pivotFmt>
      <c:pivotFmt>
        <c:idx val="69"/>
        <c:spPr>
          <a:solidFill>
            <a:srgbClr val="5B9BD5"/>
          </a:solidFill>
          <a:ln w="3175">
            <a:solidFill>
              <a:sysClr val="window" lastClr="FFFFFF">
                <a:lumMod val="75000"/>
              </a:sysClr>
            </a:solidFill>
          </a:ln>
          <a:effectLst/>
        </c:spPr>
      </c:pivotFmt>
      <c:pivotFmt>
        <c:idx val="7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rgbClr val="70AD47">
              <a:lumMod val="40000"/>
              <a:lumOff val="60000"/>
            </a:srgbClr>
          </a:solidFill>
          <a:ln w="3175">
            <a:solidFill>
              <a:sysClr val="window" lastClr="FFFFFF">
                <a:lumMod val="75000"/>
              </a:sysClr>
            </a:solidFill>
          </a:ln>
          <a:effectLst/>
        </c:spPr>
      </c:pivotFmt>
      <c:pivotFmt>
        <c:idx val="72"/>
        <c:spPr>
          <a:solidFill>
            <a:srgbClr val="FFCC99"/>
          </a:solidFill>
          <a:ln w="3175">
            <a:solidFill>
              <a:sysClr val="window" lastClr="FFFFFF">
                <a:lumMod val="75000"/>
              </a:sysClr>
            </a:solidFill>
          </a:ln>
          <a:effectLst/>
        </c:spPr>
      </c:pivotFmt>
      <c:pivotFmt>
        <c:idx val="73"/>
        <c:spPr>
          <a:solidFill>
            <a:srgbClr val="FFFFCC"/>
          </a:solidFill>
          <a:ln w="3175">
            <a:solidFill>
              <a:sysClr val="window" lastClr="FFFFFF">
                <a:lumMod val="75000"/>
              </a:sysClr>
            </a:solidFill>
          </a:ln>
          <a:effectLst/>
        </c:spPr>
      </c:pivotFmt>
      <c:pivotFmt>
        <c:idx val="74"/>
        <c:spPr>
          <a:solidFill>
            <a:srgbClr val="FFC000"/>
          </a:solidFill>
          <a:ln w="3175">
            <a:solidFill>
              <a:sysClr val="window" lastClr="FFFFFF">
                <a:lumMod val="75000"/>
              </a:sysClr>
            </a:solidFill>
          </a:ln>
          <a:effectLst/>
        </c:spPr>
      </c:pivotFmt>
      <c:pivotFmt>
        <c:idx val="75"/>
        <c:spPr>
          <a:solidFill>
            <a:srgbClr val="CC99FF"/>
          </a:solidFill>
          <a:ln w="3175">
            <a:solidFill>
              <a:sysClr val="window" lastClr="FFFFFF">
                <a:lumMod val="75000"/>
              </a:sysClr>
            </a:solidFill>
          </a:ln>
          <a:effectLst/>
        </c:spPr>
      </c:pivotFmt>
      <c:pivotFmt>
        <c:idx val="76"/>
        <c:spPr>
          <a:solidFill>
            <a:sysClr val="window" lastClr="FFFFFF">
              <a:lumMod val="85000"/>
            </a:sysClr>
          </a:solidFill>
          <a:ln w="3175">
            <a:solidFill>
              <a:sysClr val="window" lastClr="FFFFFF">
                <a:lumMod val="75000"/>
              </a:sysClr>
            </a:solidFill>
          </a:ln>
          <a:effectLst/>
        </c:spPr>
      </c:pivotFmt>
      <c:pivotFmt>
        <c:idx val="77"/>
        <c:spPr>
          <a:solidFill>
            <a:srgbClr val="70AD47">
              <a:lumMod val="75000"/>
            </a:srgbClr>
          </a:solidFill>
          <a:ln w="3175">
            <a:solidFill>
              <a:sysClr val="window" lastClr="FFFFFF">
                <a:lumMod val="75000"/>
              </a:sysClr>
            </a:solidFill>
          </a:ln>
          <a:effectLst/>
        </c:spPr>
      </c:pivotFmt>
      <c:pivotFmt>
        <c:idx val="78"/>
        <c:spPr>
          <a:solidFill>
            <a:srgbClr val="4FABB5"/>
          </a:solidFill>
          <a:ln w="3175">
            <a:solidFill>
              <a:sysClr val="window" lastClr="FFFFFF">
                <a:lumMod val="75000"/>
              </a:sysClr>
            </a:solidFill>
          </a:ln>
          <a:effectLst/>
        </c:spPr>
      </c:pivotFmt>
      <c:pivotFmt>
        <c:idx val="79"/>
        <c:spPr>
          <a:solidFill>
            <a:srgbClr val="FFC000">
              <a:lumMod val="40000"/>
              <a:lumOff val="60000"/>
            </a:srgbClr>
          </a:solidFill>
          <a:ln w="3175">
            <a:solidFill>
              <a:sysClr val="window" lastClr="FFFFFF">
                <a:lumMod val="75000"/>
              </a:sysClr>
            </a:solidFill>
          </a:ln>
          <a:effectLst/>
        </c:spPr>
      </c:pivotFmt>
      <c:pivotFmt>
        <c:idx val="80"/>
        <c:spPr>
          <a:solidFill>
            <a:srgbClr val="5B9BD5"/>
          </a:solidFill>
          <a:ln w="3175">
            <a:solidFill>
              <a:sysClr val="window" lastClr="FFFFFF">
                <a:lumMod val="75000"/>
              </a:sysClr>
            </a:solidFill>
          </a:ln>
          <a:effectLst/>
        </c:spPr>
      </c:pivotFmt>
      <c:pivotFmt>
        <c:idx val="81"/>
        <c:spPr>
          <a:solidFill>
            <a:sysClr val="window" lastClr="FFFFFF"/>
          </a:solidFill>
          <a:ln w="3175">
            <a:solidFill>
              <a:sysClr val="window" lastClr="FFFFFF">
                <a:lumMod val="75000"/>
              </a:sysClr>
            </a:solidFill>
          </a:ln>
          <a:effectLst/>
        </c:spPr>
      </c:pivotFmt>
      <c:pivotFmt>
        <c:idx val="82"/>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ysClr val="window" lastClr="FFFFFF"/>
          </a:solidFill>
          <a:ln w="3175">
            <a:solidFill>
              <a:sysClr val="window" lastClr="FFFFFF">
                <a:lumMod val="75000"/>
              </a:sysClr>
            </a:solidFill>
          </a:ln>
          <a:effectLst/>
        </c:spPr>
      </c:pivotFmt>
      <c:pivotFmt>
        <c:idx val="84"/>
        <c:spPr>
          <a:solidFill>
            <a:srgbClr val="FFC000"/>
          </a:solidFill>
          <a:ln w="3175">
            <a:solidFill>
              <a:sysClr val="window" lastClr="FFFFFF">
                <a:lumMod val="75000"/>
              </a:sysClr>
            </a:solidFill>
          </a:ln>
          <a:effectLst/>
        </c:spPr>
      </c:pivotFmt>
      <c:pivotFmt>
        <c:idx val="85"/>
        <c:spPr>
          <a:solidFill>
            <a:srgbClr val="FFFFCC"/>
          </a:solidFill>
          <a:ln w="3175">
            <a:solidFill>
              <a:sysClr val="window" lastClr="FFFFFF">
                <a:lumMod val="75000"/>
              </a:sysClr>
            </a:solidFill>
          </a:ln>
          <a:effectLst/>
        </c:spPr>
      </c:pivotFmt>
      <c:pivotFmt>
        <c:idx val="86"/>
        <c:spPr>
          <a:solidFill>
            <a:srgbClr val="FFCC99"/>
          </a:solidFill>
          <a:ln w="3175">
            <a:solidFill>
              <a:sysClr val="window" lastClr="FFFFFF">
                <a:lumMod val="75000"/>
              </a:sysClr>
            </a:solidFill>
          </a:ln>
          <a:effectLst/>
        </c:spPr>
      </c:pivotFmt>
      <c:pivotFmt>
        <c:idx val="87"/>
        <c:spPr>
          <a:solidFill>
            <a:srgbClr val="70AD47">
              <a:lumMod val="40000"/>
              <a:lumOff val="60000"/>
            </a:srgbClr>
          </a:solidFill>
          <a:ln w="3175">
            <a:solidFill>
              <a:sysClr val="window" lastClr="FFFFFF">
                <a:lumMod val="75000"/>
              </a:sysClr>
            </a:solidFill>
          </a:ln>
          <a:effectLst/>
        </c:spPr>
      </c:pivotFmt>
      <c:pivotFmt>
        <c:idx val="88"/>
        <c:spPr>
          <a:solidFill>
            <a:srgbClr val="5B9BD5"/>
          </a:solidFill>
          <a:ln w="3175">
            <a:solidFill>
              <a:sysClr val="window" lastClr="FFFFFF">
                <a:lumMod val="75000"/>
              </a:sysClr>
            </a:solidFill>
          </a:ln>
          <a:effectLst/>
        </c:spPr>
      </c:pivotFmt>
      <c:pivotFmt>
        <c:idx val="89"/>
        <c:spPr>
          <a:solidFill>
            <a:srgbClr val="FFC000">
              <a:lumMod val="40000"/>
              <a:lumOff val="60000"/>
            </a:srgbClr>
          </a:solidFill>
          <a:ln w="3175">
            <a:solidFill>
              <a:sysClr val="window" lastClr="FFFFFF">
                <a:lumMod val="75000"/>
              </a:sysClr>
            </a:solidFill>
          </a:ln>
          <a:effectLst/>
        </c:spPr>
      </c:pivotFmt>
      <c:pivotFmt>
        <c:idx val="90"/>
        <c:spPr>
          <a:solidFill>
            <a:srgbClr val="70AD47">
              <a:lumMod val="75000"/>
            </a:srgbClr>
          </a:solidFill>
          <a:ln w="3175">
            <a:solidFill>
              <a:sysClr val="window" lastClr="FFFFFF">
                <a:lumMod val="75000"/>
              </a:sysClr>
            </a:solidFill>
          </a:ln>
          <a:effectLst/>
        </c:spPr>
      </c:pivotFmt>
      <c:pivotFmt>
        <c:idx val="91"/>
        <c:spPr>
          <a:solidFill>
            <a:sysClr val="window" lastClr="FFFFFF">
              <a:lumMod val="85000"/>
            </a:sysClr>
          </a:solidFill>
          <a:ln w="3175">
            <a:solidFill>
              <a:sysClr val="window" lastClr="FFFFFF">
                <a:lumMod val="75000"/>
              </a:sysClr>
            </a:solidFill>
          </a:ln>
          <a:effectLst/>
        </c:spPr>
      </c:pivotFmt>
      <c:pivotFmt>
        <c:idx val="92"/>
        <c:spPr>
          <a:solidFill>
            <a:srgbClr val="CC99FF"/>
          </a:solidFill>
          <a:ln w="3175">
            <a:solidFill>
              <a:sysClr val="window" lastClr="FFFFFF">
                <a:lumMod val="75000"/>
              </a:sysClr>
            </a:solidFill>
          </a:ln>
          <a:effectLst/>
        </c:spPr>
      </c:pivotFmt>
    </c:pivotFmts>
    <c:plotArea>
      <c:layout/>
      <c:barChart>
        <c:barDir val="col"/>
        <c:grouping val="clustered"/>
        <c:varyColors val="0"/>
        <c:ser>
          <c:idx val="0"/>
          <c:order val="0"/>
          <c:tx>
            <c:strRef>
              <c:f>DEP_76!$AH$4</c:f>
              <c:strCache>
                <c:ptCount val="1"/>
                <c:pt idx="0">
                  <c:v>Total</c:v>
                </c:pt>
              </c:strCache>
            </c:strRef>
          </c:tx>
          <c:spPr>
            <a:solidFill>
              <a:schemeClr val="accent1"/>
            </a:solidFill>
            <a:ln w="3175">
              <a:solidFill>
                <a:sysClr val="window" lastClr="FFFFFF">
                  <a:lumMod val="75000"/>
                </a:sysClr>
              </a:solidFill>
            </a:ln>
            <a:effectLst/>
          </c:spPr>
          <c:invertIfNegative val="0"/>
          <c:dPt>
            <c:idx val="0"/>
            <c:invertIfNegative val="0"/>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01-7DCE-4F65-9D02-1462803D3137}"/>
              </c:ext>
            </c:extLst>
          </c:dPt>
          <c:dPt>
            <c:idx val="1"/>
            <c:invertIfNegative val="0"/>
            <c:bubble3D val="0"/>
            <c:spPr>
              <a:solidFill>
                <a:srgbClr val="FFC000"/>
              </a:solidFill>
              <a:ln w="3175">
                <a:solidFill>
                  <a:sysClr val="window" lastClr="FFFFFF">
                    <a:lumMod val="75000"/>
                  </a:sysClr>
                </a:solidFill>
              </a:ln>
              <a:effectLst/>
            </c:spPr>
            <c:extLst>
              <c:ext xmlns:c16="http://schemas.microsoft.com/office/drawing/2014/chart" uri="{C3380CC4-5D6E-409C-BE32-E72D297353CC}">
                <c16:uniqueId val="{00000003-7DCE-4F65-9D02-1462803D3137}"/>
              </c:ext>
            </c:extLst>
          </c:dPt>
          <c:dPt>
            <c:idx val="2"/>
            <c:invertIfNegative val="0"/>
            <c:bubble3D val="0"/>
            <c:spPr>
              <a:solidFill>
                <a:srgbClr val="FFFFCC"/>
              </a:solidFill>
              <a:ln w="3175">
                <a:solidFill>
                  <a:sysClr val="window" lastClr="FFFFFF">
                    <a:lumMod val="75000"/>
                  </a:sysClr>
                </a:solidFill>
              </a:ln>
              <a:effectLst/>
            </c:spPr>
            <c:extLst>
              <c:ext xmlns:c16="http://schemas.microsoft.com/office/drawing/2014/chart" uri="{C3380CC4-5D6E-409C-BE32-E72D297353CC}">
                <c16:uniqueId val="{00000005-7DCE-4F65-9D02-1462803D3137}"/>
              </c:ext>
            </c:extLst>
          </c:dPt>
          <c:dPt>
            <c:idx val="3"/>
            <c:invertIfNegative val="0"/>
            <c:bubble3D val="0"/>
            <c:spPr>
              <a:solidFill>
                <a:srgbClr val="FFCC99"/>
              </a:solidFill>
              <a:ln w="3175">
                <a:solidFill>
                  <a:sysClr val="window" lastClr="FFFFFF">
                    <a:lumMod val="75000"/>
                  </a:sysClr>
                </a:solidFill>
              </a:ln>
              <a:effectLst/>
            </c:spPr>
            <c:extLst>
              <c:ext xmlns:c16="http://schemas.microsoft.com/office/drawing/2014/chart" uri="{C3380CC4-5D6E-409C-BE32-E72D297353CC}">
                <c16:uniqueId val="{00000007-7DCE-4F65-9D02-1462803D3137}"/>
              </c:ext>
            </c:extLst>
          </c:dPt>
          <c:dPt>
            <c:idx val="4"/>
            <c:invertIfNegative val="0"/>
            <c:bubble3D val="0"/>
            <c:spPr>
              <a:solidFill>
                <a:srgbClr val="70AD47">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9-7DCE-4F65-9D02-1462803D3137}"/>
              </c:ext>
            </c:extLst>
          </c:dPt>
          <c:dPt>
            <c:idx val="5"/>
            <c:invertIfNegative val="0"/>
            <c:bubble3D val="0"/>
            <c:spPr>
              <a:solidFill>
                <a:srgbClr val="5B9BD5"/>
              </a:solidFill>
              <a:ln w="3175">
                <a:solidFill>
                  <a:sysClr val="window" lastClr="FFFFFF">
                    <a:lumMod val="75000"/>
                  </a:sysClr>
                </a:solidFill>
              </a:ln>
              <a:effectLst/>
            </c:spPr>
            <c:extLst>
              <c:ext xmlns:c16="http://schemas.microsoft.com/office/drawing/2014/chart" uri="{C3380CC4-5D6E-409C-BE32-E72D297353CC}">
                <c16:uniqueId val="{0000000B-7DCE-4F65-9D02-1462803D3137}"/>
              </c:ext>
            </c:extLst>
          </c:dPt>
          <c:dPt>
            <c:idx val="6"/>
            <c:invertIfNegative val="0"/>
            <c:bubble3D val="0"/>
            <c:spPr>
              <a:solidFill>
                <a:srgbClr val="FFC000">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D-7DCE-4F65-9D02-1462803D3137}"/>
              </c:ext>
            </c:extLst>
          </c:dPt>
          <c:dPt>
            <c:idx val="7"/>
            <c:invertIfNegative val="0"/>
            <c:bubble3D val="0"/>
            <c:spPr>
              <a:solidFill>
                <a:srgbClr val="70AD47">
                  <a:lumMod val="75000"/>
                </a:srgbClr>
              </a:solidFill>
              <a:ln w="3175">
                <a:solidFill>
                  <a:sysClr val="window" lastClr="FFFFFF">
                    <a:lumMod val="75000"/>
                  </a:sysClr>
                </a:solidFill>
              </a:ln>
              <a:effectLst/>
            </c:spPr>
            <c:extLst>
              <c:ext xmlns:c16="http://schemas.microsoft.com/office/drawing/2014/chart" uri="{C3380CC4-5D6E-409C-BE32-E72D297353CC}">
                <c16:uniqueId val="{0000000F-7DCE-4F65-9D02-1462803D3137}"/>
              </c:ext>
            </c:extLst>
          </c:dPt>
          <c:dPt>
            <c:idx val="8"/>
            <c:invertIfNegative val="0"/>
            <c:bubble3D val="0"/>
            <c:spPr>
              <a:solidFill>
                <a:sysClr val="window" lastClr="FFFFFF">
                  <a:lumMod val="85000"/>
                </a:sysClr>
              </a:solidFill>
              <a:ln w="3175">
                <a:solidFill>
                  <a:sysClr val="window" lastClr="FFFFFF">
                    <a:lumMod val="75000"/>
                  </a:sysClr>
                </a:solidFill>
              </a:ln>
              <a:effectLst/>
            </c:spPr>
            <c:extLst>
              <c:ext xmlns:c16="http://schemas.microsoft.com/office/drawing/2014/chart" uri="{C3380CC4-5D6E-409C-BE32-E72D297353CC}">
                <c16:uniqueId val="{00000011-7DCE-4F65-9D02-1462803D3137}"/>
              </c:ext>
            </c:extLst>
          </c:dPt>
          <c:dPt>
            <c:idx val="9"/>
            <c:invertIfNegative val="0"/>
            <c:bubble3D val="0"/>
            <c:spPr>
              <a:solidFill>
                <a:srgbClr val="CC99FF"/>
              </a:solidFill>
              <a:ln w="3175">
                <a:solidFill>
                  <a:sysClr val="window" lastClr="FFFFFF">
                    <a:lumMod val="75000"/>
                  </a:sysClr>
                </a:solidFill>
              </a:ln>
              <a:effectLst/>
            </c:spPr>
            <c:extLst>
              <c:ext xmlns:c16="http://schemas.microsoft.com/office/drawing/2014/chart" uri="{C3380CC4-5D6E-409C-BE32-E72D297353CC}">
                <c16:uniqueId val="{00000013-7DCE-4F65-9D02-1462803D3137}"/>
              </c:ext>
            </c:extLst>
          </c:dPt>
          <c:dLbls>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DEP_76!$AG$5:$AG$15</c:f>
              <c:strCache>
                <c:ptCount val="10"/>
                <c:pt idx="0">
                  <c:v>Non renseignée</c:v>
                </c:pt>
                <c:pt idx="1">
                  <c:v>Espèce des pelouses rases</c:v>
                </c:pt>
                <c:pt idx="2">
                  <c:v>Espèce des prairies sèches</c:v>
                </c:pt>
                <c:pt idx="3">
                  <c:v>Espèce des ourlets, fourrés et lisières thermophiles</c:v>
                </c:pt>
                <c:pt idx="4">
                  <c:v>Espèce des prairies mésophiles</c:v>
                </c:pt>
                <c:pt idx="5">
                  <c:v>Espèce des zones humides</c:v>
                </c:pt>
                <c:pt idx="6">
                  <c:v>Espèce des landes </c:v>
                </c:pt>
                <c:pt idx="7">
                  <c:v>Espèce des lisières et boisements mésophiles</c:v>
                </c:pt>
                <c:pt idx="8">
                  <c:v>Espèce ubiquiste</c:v>
                </c:pt>
                <c:pt idx="9">
                  <c:v>Espèce migratrice</c:v>
                </c:pt>
              </c:strCache>
            </c:strRef>
          </c:cat>
          <c:val>
            <c:numRef>
              <c:f>DEP_76!$AH$5:$AH$15</c:f>
              <c:numCache>
                <c:formatCode>General</c:formatCode>
                <c:ptCount val="10"/>
                <c:pt idx="0">
                  <c:v>1</c:v>
                </c:pt>
                <c:pt idx="1">
                  <c:v>13</c:v>
                </c:pt>
                <c:pt idx="2">
                  <c:v>14</c:v>
                </c:pt>
                <c:pt idx="3">
                  <c:v>6</c:v>
                </c:pt>
                <c:pt idx="4">
                  <c:v>14</c:v>
                </c:pt>
                <c:pt idx="5">
                  <c:v>8</c:v>
                </c:pt>
                <c:pt idx="6">
                  <c:v>2</c:v>
                </c:pt>
                <c:pt idx="7">
                  <c:v>21</c:v>
                </c:pt>
                <c:pt idx="8">
                  <c:v>12</c:v>
                </c:pt>
                <c:pt idx="9">
                  <c:v>8</c:v>
                </c:pt>
              </c:numCache>
            </c:numRef>
          </c:val>
          <c:extLst>
            <c:ext xmlns:c16="http://schemas.microsoft.com/office/drawing/2014/chart" uri="{C3380CC4-5D6E-409C-BE32-E72D297353CC}">
              <c16:uniqueId val="{00000014-7DCE-4F65-9D02-1462803D3137}"/>
            </c:ext>
          </c:extLst>
        </c:ser>
        <c:dLbls>
          <c:showLegendKey val="0"/>
          <c:showVal val="0"/>
          <c:showCatName val="0"/>
          <c:showSerName val="0"/>
          <c:showPercent val="0"/>
          <c:showBubbleSize val="0"/>
        </c:dLbls>
        <c:gapWidth val="100"/>
        <c:axId val="866155999"/>
        <c:axId val="427829007"/>
      </c:barChart>
      <c:catAx>
        <c:axId val="866155999"/>
        <c:scaling>
          <c:orientation val="minMax"/>
        </c:scaling>
        <c:delete val="1"/>
        <c:axPos val="b"/>
        <c:numFmt formatCode="General" sourceLinked="1"/>
        <c:majorTickMark val="out"/>
        <c:minorTickMark val="none"/>
        <c:tickLblPos val="nextTo"/>
        <c:crossAx val="427829007"/>
        <c:crosses val="autoZero"/>
        <c:auto val="1"/>
        <c:lblAlgn val="ctr"/>
        <c:lblOffset val="100"/>
        <c:noMultiLvlLbl val="0"/>
      </c:catAx>
      <c:valAx>
        <c:axId val="427829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fr-FR"/>
          </a:p>
        </c:txPr>
        <c:crossAx val="866155999"/>
        <c:crosses val="autoZero"/>
        <c:crossBetween val="between"/>
      </c:valAx>
      <c:spPr>
        <a:noFill/>
        <a:ln>
          <a:noFill/>
        </a:ln>
        <a:effectLst/>
      </c:spPr>
    </c:plotArea>
    <c:legend>
      <c:legendPos val="r"/>
      <c:layout>
        <c:manualLayout>
          <c:xMode val="edge"/>
          <c:yMode val="edge"/>
          <c:x val="0.60414908579465543"/>
          <c:y val="0.14466712962962963"/>
          <c:w val="0.3690576652601969"/>
          <c:h val="0.8152638888888889"/>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600"/>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[Référentiel_faune_normand_maj_2024.xlsx]DEP_76!TDC_76_LR</c:name>
    <c:fmtId val="17"/>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Répartition par statuts de menace régionale</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5A1A63"/>
          </a:solidFill>
          <a:ln w="3175">
            <a:solidFill>
              <a:sysClr val="window" lastClr="FFFFFF">
                <a:lumMod val="75000"/>
              </a:sysClr>
            </a:solidFill>
          </a:ln>
          <a:effectLst/>
        </c:spPr>
      </c:pivotFmt>
      <c:pivotFmt>
        <c:idx val="2"/>
        <c:spPr>
          <a:solidFill>
            <a:srgbClr val="D3001B"/>
          </a:solidFill>
          <a:ln w="3175">
            <a:solidFill>
              <a:sysClr val="window" lastClr="FFFFFF">
                <a:lumMod val="75000"/>
              </a:sysClr>
            </a:solidFill>
          </a:ln>
          <a:effectLst/>
        </c:spPr>
      </c:pivotFmt>
      <c:pivotFmt>
        <c:idx val="3"/>
        <c:spPr>
          <a:solidFill>
            <a:srgbClr val="FBBF00"/>
          </a:solidFill>
          <a:ln w="3175">
            <a:solidFill>
              <a:sysClr val="window" lastClr="FFFFFF">
                <a:lumMod val="75000"/>
              </a:sysClr>
            </a:solidFill>
          </a:ln>
          <a:effectLst/>
        </c:spPr>
      </c:pivotFmt>
      <c:pivotFmt>
        <c:idx val="4"/>
        <c:spPr>
          <a:solidFill>
            <a:srgbClr val="FFED00"/>
          </a:solidFill>
          <a:ln w="3175">
            <a:solidFill>
              <a:sysClr val="window" lastClr="FFFFFF">
                <a:lumMod val="75000"/>
              </a:sysClr>
            </a:solidFill>
          </a:ln>
          <a:effectLst/>
        </c:spPr>
      </c:pivotFmt>
      <c:pivotFmt>
        <c:idx val="5"/>
        <c:spPr>
          <a:solidFill>
            <a:srgbClr val="FBF2CA"/>
          </a:solidFill>
          <a:ln w="3175">
            <a:solidFill>
              <a:sysClr val="window" lastClr="FFFFFF">
                <a:lumMod val="75000"/>
              </a:sysClr>
            </a:solidFill>
          </a:ln>
          <a:effectLst/>
        </c:spPr>
      </c:pivotFmt>
      <c:pivotFmt>
        <c:idx val="6"/>
        <c:spPr>
          <a:solidFill>
            <a:srgbClr val="78B74A"/>
          </a:solidFill>
          <a:ln w="3175">
            <a:solidFill>
              <a:sysClr val="window" lastClr="FFFFFF">
                <a:lumMod val="75000"/>
              </a:sysClr>
            </a:solidFill>
          </a:ln>
          <a:effectLst/>
        </c:spPr>
      </c:pivotFmt>
      <c:pivotFmt>
        <c:idx val="7"/>
        <c:spPr>
          <a:solidFill>
            <a:srgbClr val="D3D4D5"/>
          </a:solidFill>
          <a:ln w="3175">
            <a:solidFill>
              <a:sysClr val="window" lastClr="FFFFFF">
                <a:lumMod val="75000"/>
              </a:sysClr>
            </a:solidFill>
          </a:ln>
          <a:effectLst/>
        </c:spPr>
      </c:pivotFmt>
      <c:pivotFmt>
        <c:idx val="8"/>
        <c:spPr>
          <a:solidFill>
            <a:schemeClr val="bg1"/>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FFED00"/>
          </a:solidFill>
          <a:ln w="3175">
            <a:solidFill>
              <a:sysClr val="window" lastClr="FFFFFF">
                <a:lumMod val="75000"/>
              </a:sysClr>
            </a:solidFill>
          </a:ln>
          <a:effectLst/>
        </c:spPr>
      </c:pivotFmt>
      <c:pivotFmt>
        <c:idx val="11"/>
        <c:spPr>
          <a:solidFill>
            <a:srgbClr val="FBF2CA"/>
          </a:solidFill>
          <a:ln w="3175">
            <a:solidFill>
              <a:sysClr val="window" lastClr="FFFFFF">
                <a:lumMod val="75000"/>
              </a:sysClr>
            </a:solidFill>
          </a:ln>
          <a:effectLst/>
        </c:spPr>
      </c:pivotFmt>
      <c:pivotFmt>
        <c:idx val="12"/>
        <c:spPr>
          <a:solidFill>
            <a:srgbClr val="78B74A"/>
          </a:solidFill>
          <a:ln w="3175">
            <a:solidFill>
              <a:sysClr val="window" lastClr="FFFFFF">
                <a:lumMod val="75000"/>
              </a:sysClr>
            </a:solidFill>
          </a:ln>
          <a:effectLst/>
        </c:spPr>
      </c:pivotFmt>
      <c:pivotFmt>
        <c:idx val="13"/>
        <c:spPr>
          <a:solidFill>
            <a:schemeClr val="bg1"/>
          </a:solidFill>
          <a:ln w="3175">
            <a:solidFill>
              <a:sysClr val="window" lastClr="FFFFFF">
                <a:lumMod val="75000"/>
              </a:sysClr>
            </a:solidFill>
          </a:ln>
          <a:effectLst/>
        </c:spPr>
      </c:pivotFmt>
      <c:pivotFmt>
        <c:idx val="14"/>
        <c:spPr>
          <a:solidFill>
            <a:srgbClr val="D3D4D5"/>
          </a:solidFill>
          <a:ln w="3175">
            <a:solidFill>
              <a:sysClr val="window" lastClr="FFFFFF">
                <a:lumMod val="75000"/>
              </a:sysClr>
            </a:solidFill>
          </a:ln>
          <a:effectLst/>
        </c:spPr>
      </c:pivotFmt>
      <c:pivotFmt>
        <c:idx val="15"/>
        <c:spPr>
          <a:solidFill>
            <a:srgbClr val="5A1A63"/>
          </a:solidFill>
          <a:ln w="3175">
            <a:solidFill>
              <a:sysClr val="window" lastClr="FFFFFF">
                <a:lumMod val="75000"/>
              </a:sysClr>
            </a:solidFill>
          </a:ln>
          <a:effectLst/>
        </c:spPr>
      </c:pivotFmt>
      <c:pivotFmt>
        <c:idx val="16"/>
        <c:spPr>
          <a:solidFill>
            <a:srgbClr val="D3001B"/>
          </a:solidFill>
          <a:ln w="3175">
            <a:solidFill>
              <a:sysClr val="window" lastClr="FFFFFF">
                <a:lumMod val="75000"/>
              </a:sysClr>
            </a:solidFill>
          </a:ln>
          <a:effectLst/>
        </c:spPr>
      </c:pivotFmt>
      <c:pivotFmt>
        <c:idx val="17"/>
        <c:spPr>
          <a:solidFill>
            <a:srgbClr val="FBBF00"/>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rgbClr val="5A1A63"/>
          </a:solidFill>
          <a:ln w="3175">
            <a:solidFill>
              <a:sysClr val="window" lastClr="FFFFFF">
                <a:lumMod val="75000"/>
              </a:sysClr>
            </a:solidFill>
          </a:ln>
          <a:effectLst/>
        </c:spPr>
      </c:pivotFmt>
      <c:pivotFmt>
        <c:idx val="20"/>
        <c:spPr>
          <a:solidFill>
            <a:srgbClr val="D3001B"/>
          </a:solidFill>
          <a:ln w="3175">
            <a:solidFill>
              <a:sysClr val="window" lastClr="FFFFFF">
                <a:lumMod val="75000"/>
              </a:sysClr>
            </a:solidFill>
          </a:ln>
          <a:effectLst/>
        </c:spPr>
      </c:pivotFmt>
      <c:pivotFmt>
        <c:idx val="21"/>
        <c:spPr>
          <a:solidFill>
            <a:srgbClr val="FBBF00"/>
          </a:solidFill>
          <a:ln w="3175">
            <a:solidFill>
              <a:sysClr val="window" lastClr="FFFFFF">
                <a:lumMod val="75000"/>
              </a:sysClr>
            </a:solidFill>
          </a:ln>
          <a:effectLst/>
        </c:spPr>
      </c:pivotFmt>
      <c:pivotFmt>
        <c:idx val="22"/>
        <c:spPr>
          <a:solidFill>
            <a:srgbClr val="FFED00"/>
          </a:solidFill>
          <a:ln w="3175">
            <a:solidFill>
              <a:sysClr val="window" lastClr="FFFFFF">
                <a:lumMod val="75000"/>
              </a:sysClr>
            </a:solidFill>
          </a:ln>
          <a:effectLst/>
        </c:spPr>
      </c:pivotFmt>
      <c:pivotFmt>
        <c:idx val="23"/>
        <c:spPr>
          <a:solidFill>
            <a:srgbClr val="FBF2CA"/>
          </a:solidFill>
          <a:ln w="3175">
            <a:solidFill>
              <a:sysClr val="window" lastClr="FFFFFF">
                <a:lumMod val="75000"/>
              </a:sysClr>
            </a:solidFill>
          </a:ln>
          <a:effectLst/>
        </c:spPr>
      </c:pivotFmt>
      <c:pivotFmt>
        <c:idx val="24"/>
        <c:spPr>
          <a:solidFill>
            <a:srgbClr val="78B74A"/>
          </a:solidFill>
          <a:ln w="3175">
            <a:solidFill>
              <a:sysClr val="window" lastClr="FFFFFF">
                <a:lumMod val="75000"/>
              </a:sysClr>
            </a:solidFill>
          </a:ln>
          <a:effectLst/>
        </c:spPr>
      </c:pivotFmt>
      <c:pivotFmt>
        <c:idx val="25"/>
        <c:spPr>
          <a:solidFill>
            <a:srgbClr val="D3D4D5"/>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rgbClr val="5A1A63"/>
          </a:solidFill>
          <a:ln w="3175">
            <a:solidFill>
              <a:sysClr val="window" lastClr="FFFFFF">
                <a:lumMod val="75000"/>
              </a:sysClr>
            </a:solidFill>
          </a:ln>
          <a:effectLst/>
        </c:spPr>
      </c:pivotFmt>
      <c:pivotFmt>
        <c:idx val="29"/>
        <c:spPr>
          <a:solidFill>
            <a:srgbClr val="D3001B"/>
          </a:solidFill>
          <a:ln w="3175">
            <a:solidFill>
              <a:sysClr val="window" lastClr="FFFFFF">
                <a:lumMod val="75000"/>
              </a:sysClr>
            </a:solidFill>
          </a:ln>
          <a:effectLst/>
        </c:spPr>
      </c:pivotFmt>
      <c:pivotFmt>
        <c:idx val="30"/>
        <c:spPr>
          <a:solidFill>
            <a:srgbClr val="FBBF00"/>
          </a:solidFill>
          <a:ln w="3175">
            <a:solidFill>
              <a:sysClr val="window" lastClr="FFFFFF">
                <a:lumMod val="75000"/>
              </a:sysClr>
            </a:solidFill>
          </a:ln>
          <a:effectLst/>
        </c:spPr>
      </c:pivotFmt>
      <c:pivotFmt>
        <c:idx val="31"/>
        <c:spPr>
          <a:solidFill>
            <a:srgbClr val="FFED00"/>
          </a:solidFill>
          <a:ln w="3175">
            <a:solidFill>
              <a:sysClr val="window" lastClr="FFFFFF">
                <a:lumMod val="75000"/>
              </a:sysClr>
            </a:solidFill>
          </a:ln>
          <a:effectLst/>
        </c:spPr>
      </c:pivotFmt>
      <c:pivotFmt>
        <c:idx val="32"/>
        <c:spPr>
          <a:solidFill>
            <a:srgbClr val="FBF2CA"/>
          </a:solidFill>
          <a:ln w="3175">
            <a:solidFill>
              <a:sysClr val="window" lastClr="FFFFFF">
                <a:lumMod val="75000"/>
              </a:sysClr>
            </a:solidFill>
          </a:ln>
          <a:effectLst/>
        </c:spPr>
      </c:pivotFmt>
      <c:pivotFmt>
        <c:idx val="33"/>
        <c:spPr>
          <a:solidFill>
            <a:srgbClr val="78B74A"/>
          </a:solidFill>
          <a:ln w="3175">
            <a:solidFill>
              <a:sysClr val="window" lastClr="FFFFFF">
                <a:lumMod val="75000"/>
              </a:sysClr>
            </a:solidFill>
          </a:ln>
          <a:effectLst/>
        </c:spPr>
      </c:pivotFmt>
      <c:pivotFmt>
        <c:idx val="34"/>
        <c:spPr>
          <a:solidFill>
            <a:srgbClr val="D3D4D5"/>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37"/>
        <c:spPr>
          <a:solidFill>
            <a:srgbClr val="5A1A63"/>
          </a:solidFill>
          <a:ln w="3175">
            <a:solidFill>
              <a:sysClr val="window" lastClr="FFFFFF">
                <a:lumMod val="75000"/>
              </a:sysClr>
            </a:solidFill>
          </a:ln>
          <a:effectLst/>
        </c:spPr>
      </c:pivotFmt>
      <c:pivotFmt>
        <c:idx val="38"/>
        <c:spPr>
          <a:solidFill>
            <a:srgbClr val="D3001B"/>
          </a:solidFill>
          <a:ln w="3175">
            <a:solidFill>
              <a:sysClr val="window" lastClr="FFFFFF">
                <a:lumMod val="75000"/>
              </a:sysClr>
            </a:solidFill>
          </a:ln>
          <a:effectLst/>
        </c:spPr>
      </c:pivotFmt>
      <c:pivotFmt>
        <c:idx val="39"/>
        <c:spPr>
          <a:solidFill>
            <a:srgbClr val="FBBF00"/>
          </a:solidFill>
          <a:ln w="3175">
            <a:solidFill>
              <a:sysClr val="window" lastClr="FFFFFF">
                <a:lumMod val="75000"/>
              </a:sysClr>
            </a:solidFill>
          </a:ln>
          <a:effectLst/>
        </c:spPr>
      </c:pivotFmt>
      <c:pivotFmt>
        <c:idx val="40"/>
        <c:spPr>
          <a:solidFill>
            <a:srgbClr val="FFED00"/>
          </a:solidFill>
          <a:ln w="3175">
            <a:solidFill>
              <a:sysClr val="window" lastClr="FFFFFF">
                <a:lumMod val="75000"/>
              </a:sysClr>
            </a:solidFill>
          </a:ln>
          <a:effectLst/>
        </c:spPr>
      </c:pivotFmt>
      <c:pivotFmt>
        <c:idx val="41"/>
        <c:spPr>
          <a:solidFill>
            <a:srgbClr val="FBF2CA"/>
          </a:solidFill>
          <a:ln w="3175">
            <a:solidFill>
              <a:sysClr val="window" lastClr="FFFFFF">
                <a:lumMod val="75000"/>
              </a:sysClr>
            </a:solidFill>
          </a:ln>
          <a:effectLst/>
        </c:spPr>
      </c:pivotFmt>
      <c:pivotFmt>
        <c:idx val="42"/>
        <c:spPr>
          <a:solidFill>
            <a:srgbClr val="78B74A"/>
          </a:solidFill>
          <a:ln w="3175">
            <a:solidFill>
              <a:sysClr val="window" lastClr="FFFFFF">
                <a:lumMod val="75000"/>
              </a:sysClr>
            </a:solidFill>
          </a:ln>
          <a:effectLst/>
        </c:spPr>
      </c:pivotFmt>
      <c:pivotFmt>
        <c:idx val="43"/>
        <c:spPr>
          <a:solidFill>
            <a:srgbClr val="D3D4D5"/>
          </a:solidFill>
          <a:ln w="3175">
            <a:solidFill>
              <a:sysClr val="window" lastClr="FFFFFF">
                <a:lumMod val="75000"/>
              </a:sysClr>
            </a:solidFill>
          </a:ln>
          <a:effectLst/>
        </c:spPr>
      </c:pivotFmt>
      <c:pivotFmt>
        <c:idx val="44"/>
        <c:spPr>
          <a:solidFill>
            <a:schemeClr val="bg1"/>
          </a:solidFill>
          <a:ln w="3175">
            <a:solidFill>
              <a:sysClr val="window" lastClr="FFFFFF">
                <a:lumMod val="75000"/>
              </a:sysClr>
            </a:solidFill>
          </a:ln>
          <a:effectLst/>
        </c:spPr>
      </c:pivotFmt>
      <c:pivotFmt>
        <c:idx val="45"/>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6"/>
        <c:spPr>
          <a:solidFill>
            <a:srgbClr val="5A1A63"/>
          </a:solidFill>
          <a:ln w="3175">
            <a:solidFill>
              <a:sysClr val="window" lastClr="FFFFFF">
                <a:lumMod val="75000"/>
              </a:sysClr>
            </a:solidFill>
          </a:ln>
          <a:effectLst/>
        </c:spPr>
      </c:pivotFmt>
      <c:pivotFmt>
        <c:idx val="47"/>
        <c:spPr>
          <a:solidFill>
            <a:srgbClr val="D3001B"/>
          </a:solidFill>
          <a:ln w="3175">
            <a:solidFill>
              <a:sysClr val="window" lastClr="FFFFFF">
                <a:lumMod val="75000"/>
              </a:sysClr>
            </a:solidFill>
          </a:ln>
          <a:effectLst/>
        </c:spPr>
      </c:pivotFmt>
      <c:pivotFmt>
        <c:idx val="48"/>
        <c:spPr>
          <a:solidFill>
            <a:srgbClr val="FBBF00"/>
          </a:solidFill>
          <a:ln w="3175">
            <a:solidFill>
              <a:sysClr val="window" lastClr="FFFFFF">
                <a:lumMod val="75000"/>
              </a:sysClr>
            </a:solidFill>
          </a:ln>
          <a:effectLst/>
        </c:spPr>
      </c:pivotFmt>
      <c:pivotFmt>
        <c:idx val="49"/>
        <c:spPr>
          <a:solidFill>
            <a:srgbClr val="FFED00"/>
          </a:solidFill>
          <a:ln w="3175">
            <a:solidFill>
              <a:sysClr val="window" lastClr="FFFFFF">
                <a:lumMod val="75000"/>
              </a:sysClr>
            </a:solidFill>
          </a:ln>
          <a:effectLst/>
        </c:spPr>
      </c:pivotFmt>
      <c:pivotFmt>
        <c:idx val="50"/>
        <c:spPr>
          <a:solidFill>
            <a:srgbClr val="FBF2CA"/>
          </a:solidFill>
          <a:ln w="3175">
            <a:solidFill>
              <a:sysClr val="window" lastClr="FFFFFF">
                <a:lumMod val="75000"/>
              </a:sysClr>
            </a:solidFill>
          </a:ln>
          <a:effectLst/>
        </c:spPr>
      </c:pivotFmt>
      <c:pivotFmt>
        <c:idx val="51"/>
        <c:spPr>
          <a:solidFill>
            <a:srgbClr val="78B74A"/>
          </a:solidFill>
          <a:ln w="3175">
            <a:solidFill>
              <a:sysClr val="window" lastClr="FFFFFF">
                <a:lumMod val="75000"/>
              </a:sysClr>
            </a:solidFill>
          </a:ln>
          <a:effectLst/>
        </c:spPr>
      </c:pivotFmt>
      <c:pivotFmt>
        <c:idx val="52"/>
        <c:spPr>
          <a:solidFill>
            <a:srgbClr val="D3D4D5"/>
          </a:solidFill>
          <a:ln w="3175">
            <a:solidFill>
              <a:sysClr val="window" lastClr="FFFFFF">
                <a:lumMod val="75000"/>
              </a:sysClr>
            </a:solidFill>
          </a:ln>
          <a:effectLst/>
        </c:spPr>
      </c:pivotFmt>
      <c:pivotFmt>
        <c:idx val="53"/>
        <c:spPr>
          <a:solidFill>
            <a:schemeClr val="bg1"/>
          </a:solidFill>
          <a:ln w="3175">
            <a:solidFill>
              <a:sysClr val="window" lastClr="FFFFFF">
                <a:lumMod val="75000"/>
              </a:sysClr>
            </a:solidFill>
          </a:ln>
          <a:effectLst/>
        </c:spPr>
      </c:pivotFmt>
    </c:pivotFmts>
    <c:plotArea>
      <c:layout/>
      <c:pieChart>
        <c:varyColors val="1"/>
        <c:ser>
          <c:idx val="0"/>
          <c:order val="0"/>
          <c:tx>
            <c:strRef>
              <c:f>DEP_76!$AC$4</c:f>
              <c:strCache>
                <c:ptCount val="1"/>
                <c:pt idx="0">
                  <c:v>Total</c:v>
                </c:pt>
              </c:strCache>
            </c:strRef>
          </c:tx>
          <c:spPr>
            <a:ln w="3175">
              <a:solidFill>
                <a:sysClr val="window" lastClr="FFFFFF">
                  <a:lumMod val="75000"/>
                </a:sysClr>
              </a:solidFill>
            </a:ln>
          </c:spPr>
          <c:dPt>
            <c:idx val="0"/>
            <c:bubble3D val="0"/>
            <c:spPr>
              <a:solidFill>
                <a:srgbClr val="5A1A63"/>
              </a:solidFill>
              <a:ln w="3175">
                <a:solidFill>
                  <a:sysClr val="window" lastClr="FFFFFF">
                    <a:lumMod val="75000"/>
                  </a:sysClr>
                </a:solidFill>
              </a:ln>
              <a:effectLst/>
            </c:spPr>
            <c:extLst>
              <c:ext xmlns:c16="http://schemas.microsoft.com/office/drawing/2014/chart" uri="{C3380CC4-5D6E-409C-BE32-E72D297353CC}">
                <c16:uniqueId val="{00000001-8FA9-45B1-9EBD-0B1CFE490FD1}"/>
              </c:ext>
            </c:extLst>
          </c:dPt>
          <c:dPt>
            <c:idx val="1"/>
            <c:bubble3D val="0"/>
            <c:spPr>
              <a:solidFill>
                <a:srgbClr val="D3001B"/>
              </a:solidFill>
              <a:ln w="3175">
                <a:solidFill>
                  <a:sysClr val="window" lastClr="FFFFFF">
                    <a:lumMod val="75000"/>
                  </a:sysClr>
                </a:solidFill>
              </a:ln>
              <a:effectLst/>
            </c:spPr>
            <c:extLst>
              <c:ext xmlns:c16="http://schemas.microsoft.com/office/drawing/2014/chart" uri="{C3380CC4-5D6E-409C-BE32-E72D297353CC}">
                <c16:uniqueId val="{00000003-8FA9-45B1-9EBD-0B1CFE490FD1}"/>
              </c:ext>
            </c:extLst>
          </c:dPt>
          <c:dPt>
            <c:idx val="2"/>
            <c:bubble3D val="0"/>
            <c:spPr>
              <a:solidFill>
                <a:srgbClr val="FBBF00"/>
              </a:solidFill>
              <a:ln w="3175">
                <a:solidFill>
                  <a:sysClr val="window" lastClr="FFFFFF">
                    <a:lumMod val="75000"/>
                  </a:sysClr>
                </a:solidFill>
              </a:ln>
              <a:effectLst/>
            </c:spPr>
            <c:extLst>
              <c:ext xmlns:c16="http://schemas.microsoft.com/office/drawing/2014/chart" uri="{C3380CC4-5D6E-409C-BE32-E72D297353CC}">
                <c16:uniqueId val="{00000005-8FA9-45B1-9EBD-0B1CFE490FD1}"/>
              </c:ext>
            </c:extLst>
          </c:dPt>
          <c:dPt>
            <c:idx val="3"/>
            <c:bubble3D val="0"/>
            <c:spPr>
              <a:solidFill>
                <a:srgbClr val="FFED00"/>
              </a:solidFill>
              <a:ln w="3175">
                <a:solidFill>
                  <a:sysClr val="window" lastClr="FFFFFF">
                    <a:lumMod val="75000"/>
                  </a:sysClr>
                </a:solidFill>
              </a:ln>
              <a:effectLst/>
            </c:spPr>
            <c:extLst>
              <c:ext xmlns:c16="http://schemas.microsoft.com/office/drawing/2014/chart" uri="{C3380CC4-5D6E-409C-BE32-E72D297353CC}">
                <c16:uniqueId val="{00000007-8FA9-45B1-9EBD-0B1CFE490FD1}"/>
              </c:ext>
            </c:extLst>
          </c:dPt>
          <c:dPt>
            <c:idx val="4"/>
            <c:bubble3D val="0"/>
            <c:spPr>
              <a:solidFill>
                <a:srgbClr val="FBF2CA"/>
              </a:solidFill>
              <a:ln w="3175">
                <a:solidFill>
                  <a:sysClr val="window" lastClr="FFFFFF">
                    <a:lumMod val="75000"/>
                  </a:sysClr>
                </a:solidFill>
              </a:ln>
              <a:effectLst/>
            </c:spPr>
            <c:extLst>
              <c:ext xmlns:c16="http://schemas.microsoft.com/office/drawing/2014/chart" uri="{C3380CC4-5D6E-409C-BE32-E72D297353CC}">
                <c16:uniqueId val="{00000009-8FA9-45B1-9EBD-0B1CFE490FD1}"/>
              </c:ext>
            </c:extLst>
          </c:dPt>
          <c:dPt>
            <c:idx val="5"/>
            <c:bubble3D val="0"/>
            <c:spPr>
              <a:solidFill>
                <a:srgbClr val="78B74A"/>
              </a:solidFill>
              <a:ln w="3175">
                <a:solidFill>
                  <a:sysClr val="window" lastClr="FFFFFF">
                    <a:lumMod val="75000"/>
                  </a:sysClr>
                </a:solidFill>
              </a:ln>
              <a:effectLst/>
            </c:spPr>
            <c:extLst>
              <c:ext xmlns:c16="http://schemas.microsoft.com/office/drawing/2014/chart" uri="{C3380CC4-5D6E-409C-BE32-E72D297353CC}">
                <c16:uniqueId val="{0000000B-8FA9-45B1-9EBD-0B1CFE490FD1}"/>
              </c:ext>
            </c:extLst>
          </c:dPt>
          <c:dPt>
            <c:idx val="6"/>
            <c:bubble3D val="0"/>
            <c:spPr>
              <a:solidFill>
                <a:srgbClr val="D3D4D5"/>
              </a:solidFill>
              <a:ln w="3175">
                <a:solidFill>
                  <a:sysClr val="window" lastClr="FFFFFF">
                    <a:lumMod val="75000"/>
                  </a:sysClr>
                </a:solidFill>
              </a:ln>
              <a:effectLst/>
            </c:spPr>
            <c:extLst>
              <c:ext xmlns:c16="http://schemas.microsoft.com/office/drawing/2014/chart" uri="{C3380CC4-5D6E-409C-BE32-E72D297353CC}">
                <c16:uniqueId val="{0000000D-8FA9-45B1-9EBD-0B1CFE490FD1}"/>
              </c:ext>
            </c:extLst>
          </c:dPt>
          <c:dPt>
            <c:idx val="7"/>
            <c:bubble3D val="0"/>
            <c:spPr>
              <a:solidFill>
                <a:schemeClr val="bg1"/>
              </a:solidFill>
              <a:ln w="3175">
                <a:solidFill>
                  <a:sysClr val="window" lastClr="FFFFFF">
                    <a:lumMod val="75000"/>
                  </a:sysClr>
                </a:solidFill>
              </a:ln>
              <a:effectLst/>
            </c:spPr>
            <c:extLst>
              <c:ext xmlns:c16="http://schemas.microsoft.com/office/drawing/2014/chart" uri="{C3380CC4-5D6E-409C-BE32-E72D297353CC}">
                <c16:uniqueId val="{0000000F-8FA9-45B1-9EBD-0B1CFE490F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DEP_76!$AB$5:$AB$13</c:f>
              <c:strCache>
                <c:ptCount val="8"/>
                <c:pt idx="0">
                  <c:v>RE</c:v>
                </c:pt>
                <c:pt idx="1">
                  <c:v>CR</c:v>
                </c:pt>
                <c:pt idx="2">
                  <c:v>EN</c:v>
                </c:pt>
                <c:pt idx="3">
                  <c:v>VU</c:v>
                </c:pt>
                <c:pt idx="4">
                  <c:v>NT</c:v>
                </c:pt>
                <c:pt idx="5">
                  <c:v>LC</c:v>
                </c:pt>
                <c:pt idx="6">
                  <c:v>DD</c:v>
                </c:pt>
                <c:pt idx="7">
                  <c:v>NA</c:v>
                </c:pt>
              </c:strCache>
            </c:strRef>
          </c:cat>
          <c:val>
            <c:numRef>
              <c:f>DEP_76!$AC$5:$AC$13</c:f>
              <c:numCache>
                <c:formatCode>General</c:formatCode>
                <c:ptCount val="8"/>
                <c:pt idx="0">
                  <c:v>8</c:v>
                </c:pt>
                <c:pt idx="1">
                  <c:v>3</c:v>
                </c:pt>
                <c:pt idx="2">
                  <c:v>6</c:v>
                </c:pt>
                <c:pt idx="3">
                  <c:v>6</c:v>
                </c:pt>
                <c:pt idx="4">
                  <c:v>8</c:v>
                </c:pt>
                <c:pt idx="5">
                  <c:v>56</c:v>
                </c:pt>
                <c:pt idx="6">
                  <c:v>7</c:v>
                </c:pt>
                <c:pt idx="7">
                  <c:v>5</c:v>
                </c:pt>
              </c:numCache>
            </c:numRef>
          </c:val>
          <c:extLst>
            <c:ext xmlns:c16="http://schemas.microsoft.com/office/drawing/2014/chart" uri="{C3380CC4-5D6E-409C-BE32-E72D297353CC}">
              <c16:uniqueId val="{00000010-8FA9-45B1-9EBD-0B1CFE490FD1}"/>
            </c:ext>
          </c:extLst>
        </c:ser>
        <c:dLbls>
          <c:showLegendKey val="0"/>
          <c:showVal val="0"/>
          <c:showCatName val="0"/>
          <c:showSerName val="0"/>
          <c:showPercent val="0"/>
          <c:showBubbleSize val="0"/>
          <c:showLeaderLines val="1"/>
        </c:dLbls>
        <c:firstSliceAng val="0"/>
      </c:pieChart>
      <c:spPr>
        <a:noFill/>
        <a:ln w="3175">
          <a:noFill/>
        </a:ln>
        <a:effectLst/>
      </c:spPr>
    </c:plotArea>
    <c:legend>
      <c:legendPos val="r"/>
      <c:layout>
        <c:manualLayout>
          <c:xMode val="edge"/>
          <c:yMode val="edge"/>
          <c:x val="0.87938648148148146"/>
          <c:y val="0.26418861111111108"/>
          <c:w val="0.10650240740740741"/>
          <c:h val="0.559728888888888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[Référentiel_faune_normand_maj_2024.xlsx]DEP_76!TDC_76_steno</c:name>
    <c:fmtId val="29"/>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a:t>Répartition par communautés écologiques</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3175">
            <a:solidFill>
              <a:sysClr val="window" lastClr="FFFFFF">
                <a:lumMod val="75000"/>
              </a:sysClr>
            </a:solidFill>
          </a:ln>
          <a:effectLst/>
        </c:spPr>
      </c:pivotFmt>
      <c:pivotFmt>
        <c:idx val="2"/>
        <c:spPr>
          <a:solidFill>
            <a:schemeClr val="accent6">
              <a:lumMod val="60000"/>
              <a:lumOff val="40000"/>
            </a:schemeClr>
          </a:solidFill>
          <a:ln w="3175">
            <a:solidFill>
              <a:sysClr val="window" lastClr="FFFFFF">
                <a:lumMod val="75000"/>
              </a:sysClr>
            </a:solidFill>
          </a:ln>
          <a:effectLst/>
        </c:spPr>
      </c:pivotFmt>
      <c:pivotFmt>
        <c:idx val="3"/>
        <c:spPr>
          <a:solidFill>
            <a:schemeClr val="accent4">
              <a:lumMod val="20000"/>
              <a:lumOff val="80000"/>
            </a:schemeClr>
          </a:solidFill>
          <a:ln w="3175">
            <a:solidFill>
              <a:sysClr val="window" lastClr="FFFFFF">
                <a:lumMod val="75000"/>
              </a:sysClr>
            </a:solidFill>
          </a:ln>
          <a:effectLst/>
        </c:spPr>
      </c:pivotFmt>
      <c:pivotFmt>
        <c:idx val="4"/>
        <c:spPr>
          <a:solidFill>
            <a:schemeClr val="accent4">
              <a:lumMod val="60000"/>
              <a:lumOff val="40000"/>
            </a:schemeClr>
          </a:solidFill>
          <a:ln w="3175">
            <a:solidFill>
              <a:sysClr val="window" lastClr="FFFFFF">
                <a:lumMod val="75000"/>
              </a:sysClr>
            </a:solidFill>
          </a:ln>
          <a:effectLst/>
        </c:spPr>
      </c:pivotFmt>
      <c:pivotFmt>
        <c:idx val="5"/>
        <c:spPr>
          <a:solidFill>
            <a:schemeClr val="accent5">
              <a:lumMod val="60000"/>
              <a:lumOff val="40000"/>
            </a:schemeClr>
          </a:solidFill>
          <a:ln w="3175">
            <a:solidFill>
              <a:sysClr val="window" lastClr="FFFFFF">
                <a:lumMod val="75000"/>
              </a:sysClr>
            </a:solidFill>
          </a:ln>
          <a:effectLst/>
        </c:spPr>
      </c:pivotFmt>
      <c:pivotFmt>
        <c:idx val="6"/>
        <c:spPr>
          <a:solidFill>
            <a:schemeClr val="accent6">
              <a:lumMod val="75000"/>
            </a:schemeClr>
          </a:solidFill>
          <a:ln w="3175">
            <a:solidFill>
              <a:sysClr val="window" lastClr="FFFFFF">
                <a:lumMod val="75000"/>
              </a:sysClr>
            </a:solidFill>
          </a:ln>
          <a:effectLst/>
        </c:spPr>
      </c:pivotFmt>
      <c:pivotFmt>
        <c:idx val="7"/>
        <c:spPr>
          <a:solidFill>
            <a:schemeClr val="bg1"/>
          </a:solidFill>
          <a:ln w="3175">
            <a:solidFill>
              <a:sysClr val="window" lastClr="FFFFFF">
                <a:lumMod val="75000"/>
              </a:sysClr>
            </a:solidFill>
          </a:ln>
          <a:effectLst/>
        </c:spPr>
      </c:pivotFmt>
      <c:pivotFmt>
        <c:idx val="8"/>
        <c:spPr>
          <a:solidFill>
            <a:srgbClr val="CBBFF7"/>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3175">
            <a:solidFill>
              <a:sysClr val="window" lastClr="FFFFFF">
                <a:lumMod val="75000"/>
              </a:sysClr>
            </a:solidFill>
          </a:ln>
          <a:effectLst/>
        </c:spPr>
      </c:pivotFmt>
      <c:pivotFmt>
        <c:idx val="11"/>
        <c:spPr>
          <a:solidFill>
            <a:schemeClr val="bg1">
              <a:lumMod val="75000"/>
            </a:schemeClr>
          </a:solidFill>
          <a:ln w="3175">
            <a:solidFill>
              <a:sysClr val="window" lastClr="FFFFFF">
                <a:lumMod val="75000"/>
              </a:sysClr>
            </a:solidFill>
          </a:ln>
          <a:effectLst/>
        </c:spPr>
      </c:pivotFmt>
      <c:pivotFmt>
        <c:idx val="12"/>
        <c:spPr>
          <a:solidFill>
            <a:schemeClr val="accent4">
              <a:lumMod val="60000"/>
              <a:lumOff val="40000"/>
            </a:schemeClr>
          </a:solidFill>
          <a:ln w="3175">
            <a:solidFill>
              <a:sysClr val="window" lastClr="FFFFFF">
                <a:lumMod val="75000"/>
              </a:sysClr>
            </a:solidFill>
          </a:ln>
          <a:effectLst/>
        </c:spPr>
      </c:pivotFmt>
      <c:pivotFmt>
        <c:idx val="13"/>
        <c:spPr>
          <a:solidFill>
            <a:schemeClr val="accent5">
              <a:lumMod val="60000"/>
              <a:lumOff val="40000"/>
            </a:schemeClr>
          </a:solidFill>
          <a:ln w="3175">
            <a:solidFill>
              <a:sysClr val="window" lastClr="FFFFFF">
                <a:lumMod val="75000"/>
              </a:sysClr>
            </a:solidFill>
          </a:ln>
          <a:effectLst/>
        </c:spPr>
      </c:pivotFmt>
      <c:pivotFmt>
        <c:idx val="14"/>
        <c:spPr>
          <a:solidFill>
            <a:schemeClr val="accent6">
              <a:lumMod val="75000"/>
            </a:schemeClr>
          </a:solidFill>
          <a:ln w="3175">
            <a:solidFill>
              <a:sysClr val="window" lastClr="FFFFFF">
                <a:lumMod val="75000"/>
              </a:sysClr>
            </a:solidFill>
          </a:ln>
          <a:effectLst/>
        </c:spPr>
      </c:pivotFmt>
      <c:pivotFmt>
        <c:idx val="15"/>
        <c:spPr>
          <a:solidFill>
            <a:srgbClr val="CBBFF7"/>
          </a:solidFill>
          <a:ln w="3175">
            <a:solidFill>
              <a:sysClr val="window" lastClr="FFFFFF">
                <a:lumMod val="75000"/>
              </a:sysClr>
            </a:solidFill>
          </a:ln>
          <a:effectLst/>
        </c:spPr>
      </c:pivotFmt>
      <c:pivotFmt>
        <c:idx val="16"/>
        <c:spPr>
          <a:solidFill>
            <a:schemeClr val="bg1"/>
          </a:solidFill>
          <a:ln w="3175">
            <a:solidFill>
              <a:sysClr val="window" lastClr="FFFFFF">
                <a:lumMod val="75000"/>
              </a:sysClr>
            </a:solidFill>
          </a:ln>
          <a:effectLst/>
        </c:spPr>
      </c:pivotFmt>
      <c:pivotFmt>
        <c:idx val="17"/>
        <c:spPr>
          <a:solidFill>
            <a:schemeClr val="accent4">
              <a:lumMod val="20000"/>
              <a:lumOff val="80000"/>
            </a:schemeClr>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3175">
            <a:solidFill>
              <a:sysClr val="window" lastClr="FFFFFF">
                <a:lumMod val="75000"/>
              </a:sysClr>
            </a:solidFill>
          </a:ln>
          <a:effectLst/>
        </c:spPr>
      </c:pivotFmt>
      <c:pivotFmt>
        <c:idx val="20"/>
        <c:spPr>
          <a:solidFill>
            <a:schemeClr val="bg1">
              <a:lumMod val="75000"/>
            </a:schemeClr>
          </a:solidFill>
          <a:ln w="3175">
            <a:solidFill>
              <a:sysClr val="window" lastClr="FFFFFF">
                <a:lumMod val="75000"/>
              </a:sysClr>
            </a:solidFill>
          </a:ln>
          <a:effectLst/>
        </c:spPr>
      </c:pivotFmt>
      <c:pivotFmt>
        <c:idx val="21"/>
        <c:spPr>
          <a:solidFill>
            <a:schemeClr val="accent4">
              <a:lumMod val="60000"/>
              <a:lumOff val="40000"/>
            </a:schemeClr>
          </a:solidFill>
          <a:ln w="3175">
            <a:solidFill>
              <a:sysClr val="window" lastClr="FFFFFF">
                <a:lumMod val="75000"/>
              </a:sysClr>
            </a:solidFill>
          </a:ln>
          <a:effectLst/>
        </c:spPr>
      </c:pivotFmt>
      <c:pivotFmt>
        <c:idx val="22"/>
        <c:spPr>
          <a:solidFill>
            <a:schemeClr val="accent5">
              <a:lumMod val="60000"/>
              <a:lumOff val="40000"/>
            </a:schemeClr>
          </a:solidFill>
          <a:ln w="3175">
            <a:solidFill>
              <a:sysClr val="window" lastClr="FFFFFF">
                <a:lumMod val="75000"/>
              </a:sysClr>
            </a:solidFill>
          </a:ln>
          <a:effectLst/>
        </c:spPr>
      </c:pivotFmt>
      <c:pivotFmt>
        <c:idx val="23"/>
        <c:spPr>
          <a:solidFill>
            <a:schemeClr val="accent4">
              <a:lumMod val="20000"/>
              <a:lumOff val="80000"/>
            </a:schemeClr>
          </a:solidFill>
          <a:ln w="3175">
            <a:solidFill>
              <a:sysClr val="window" lastClr="FFFFFF">
                <a:lumMod val="75000"/>
              </a:sysClr>
            </a:solidFill>
          </a:ln>
          <a:effectLst/>
        </c:spPr>
      </c:pivotFmt>
      <c:pivotFmt>
        <c:idx val="24"/>
        <c:spPr>
          <a:solidFill>
            <a:schemeClr val="accent6">
              <a:lumMod val="75000"/>
            </a:schemeClr>
          </a:solidFill>
          <a:ln w="3175">
            <a:solidFill>
              <a:sysClr val="window" lastClr="FFFFFF">
                <a:lumMod val="75000"/>
              </a:sysClr>
            </a:solidFill>
          </a:ln>
          <a:effectLst/>
        </c:spPr>
      </c:pivotFmt>
      <c:pivotFmt>
        <c:idx val="25"/>
        <c:spPr>
          <a:solidFill>
            <a:srgbClr val="CBBFF7"/>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6">
              <a:lumMod val="60000"/>
              <a:lumOff val="40000"/>
            </a:schemeClr>
          </a:solidFill>
          <a:ln w="3175">
            <a:solidFill>
              <a:sysClr val="window" lastClr="FFFFFF">
                <a:lumMod val="75000"/>
              </a:sysClr>
            </a:solidFill>
          </a:ln>
          <a:effectLst/>
        </c:spPr>
      </c:pivotFmt>
      <c:pivotFmt>
        <c:idx val="29"/>
        <c:spPr>
          <a:solidFill>
            <a:schemeClr val="bg1">
              <a:lumMod val="75000"/>
            </a:schemeClr>
          </a:solidFill>
          <a:ln w="3175">
            <a:solidFill>
              <a:sysClr val="window" lastClr="FFFFFF">
                <a:lumMod val="75000"/>
              </a:sysClr>
            </a:solidFill>
          </a:ln>
          <a:effectLst/>
        </c:spPr>
      </c:pivotFmt>
      <c:pivotFmt>
        <c:idx val="30"/>
        <c:spPr>
          <a:solidFill>
            <a:schemeClr val="accent4">
              <a:lumMod val="20000"/>
              <a:lumOff val="80000"/>
            </a:schemeClr>
          </a:solidFill>
          <a:ln w="3175">
            <a:solidFill>
              <a:sysClr val="window" lastClr="FFFFFF">
                <a:lumMod val="75000"/>
              </a:sysClr>
            </a:solidFill>
          </a:ln>
          <a:effectLst/>
        </c:spPr>
      </c:pivotFmt>
      <c:pivotFmt>
        <c:idx val="31"/>
        <c:spPr>
          <a:solidFill>
            <a:schemeClr val="accent4">
              <a:lumMod val="60000"/>
              <a:lumOff val="40000"/>
            </a:schemeClr>
          </a:solidFill>
          <a:ln w="3175">
            <a:solidFill>
              <a:sysClr val="window" lastClr="FFFFFF">
                <a:lumMod val="75000"/>
              </a:sysClr>
            </a:solidFill>
          </a:ln>
          <a:effectLst/>
        </c:spPr>
      </c:pivotFmt>
      <c:pivotFmt>
        <c:idx val="32"/>
        <c:spPr>
          <a:solidFill>
            <a:schemeClr val="accent5">
              <a:lumMod val="60000"/>
              <a:lumOff val="40000"/>
            </a:schemeClr>
          </a:solidFill>
          <a:ln w="3175">
            <a:solidFill>
              <a:sysClr val="window" lastClr="FFFFFF">
                <a:lumMod val="75000"/>
              </a:sysClr>
            </a:solidFill>
          </a:ln>
          <a:effectLst/>
        </c:spPr>
      </c:pivotFmt>
      <c:pivotFmt>
        <c:idx val="33"/>
        <c:spPr>
          <a:solidFill>
            <a:schemeClr val="accent6">
              <a:lumMod val="75000"/>
            </a:schemeClr>
          </a:solidFill>
          <a:ln w="3175">
            <a:solidFill>
              <a:sysClr val="window" lastClr="FFFFFF">
                <a:lumMod val="75000"/>
              </a:sysClr>
            </a:solidFill>
          </a:ln>
          <a:effectLst/>
        </c:spPr>
      </c:pivotFmt>
      <c:pivotFmt>
        <c:idx val="34"/>
        <c:spPr>
          <a:solidFill>
            <a:srgbClr val="CBBFF7"/>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6"/>
          </a:solidFill>
          <a:ln w="3175">
            <a:solidFill>
              <a:sysClr val="window" lastClr="FFFFFF">
                <a:lumMod val="75000"/>
              </a:sysClr>
            </a:solidFill>
          </a:ln>
          <a:effectLst/>
        </c:spPr>
      </c:pivotFmt>
      <c:pivotFmt>
        <c:idx val="37"/>
        <c:spPr>
          <a:solidFill>
            <a:srgbClr val="CC99FF"/>
          </a:solidFill>
          <a:ln w="3175">
            <a:solidFill>
              <a:sysClr val="window" lastClr="FFFFFF">
                <a:lumMod val="75000"/>
              </a:sysClr>
            </a:solidFill>
          </a:ln>
          <a:effectLst/>
        </c:spPr>
      </c:pivotFmt>
      <c:pivotFmt>
        <c:idx val="38"/>
        <c:spPr>
          <a:solidFill>
            <a:schemeClr val="bg1"/>
          </a:solidFill>
          <a:ln w="3175">
            <a:solidFill>
              <a:sysClr val="window" lastClr="FFFFFF">
                <a:lumMod val="75000"/>
              </a:sysClr>
            </a:solidFill>
          </a:ln>
          <a:effectLst/>
        </c:spPr>
      </c:pivotFmt>
      <c:pivotFmt>
        <c:idx val="39"/>
        <c:spPr>
          <a:solidFill>
            <a:schemeClr val="accent4">
              <a:lumMod val="20000"/>
              <a:lumOff val="80000"/>
            </a:schemeClr>
          </a:solidFill>
          <a:ln w="3175">
            <a:solidFill>
              <a:sysClr val="window" lastClr="FFFFFF">
                <a:lumMod val="75000"/>
              </a:sysClr>
            </a:solidFill>
          </a:ln>
          <a:effectLst/>
        </c:spPr>
      </c:pivotFmt>
      <c:pivotFmt>
        <c:idx val="4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1"/>
        <c:spPr>
          <a:solidFill>
            <a:schemeClr val="accent6">
              <a:lumMod val="60000"/>
              <a:lumOff val="40000"/>
            </a:schemeClr>
          </a:solidFill>
          <a:ln w="3175">
            <a:solidFill>
              <a:sysClr val="window" lastClr="FFFFFF">
                <a:lumMod val="75000"/>
              </a:sysClr>
            </a:solidFill>
          </a:ln>
          <a:effectLst/>
        </c:spPr>
      </c:pivotFmt>
      <c:pivotFmt>
        <c:idx val="42"/>
        <c:spPr>
          <a:solidFill>
            <a:schemeClr val="bg1">
              <a:lumMod val="75000"/>
            </a:schemeClr>
          </a:solidFill>
          <a:ln w="3175">
            <a:solidFill>
              <a:sysClr val="window" lastClr="FFFFFF">
                <a:lumMod val="75000"/>
              </a:sysClr>
            </a:solidFill>
          </a:ln>
          <a:effectLst/>
        </c:spPr>
      </c:pivotFmt>
      <c:pivotFmt>
        <c:idx val="43"/>
        <c:spPr>
          <a:solidFill>
            <a:schemeClr val="accent4">
              <a:lumMod val="60000"/>
              <a:lumOff val="40000"/>
            </a:schemeClr>
          </a:solidFill>
          <a:ln w="3175">
            <a:solidFill>
              <a:sysClr val="window" lastClr="FFFFFF">
                <a:lumMod val="75000"/>
              </a:sysClr>
            </a:solidFill>
          </a:ln>
          <a:effectLst/>
        </c:spPr>
      </c:pivotFmt>
      <c:pivotFmt>
        <c:idx val="44"/>
        <c:spPr>
          <a:solidFill>
            <a:schemeClr val="accent5">
              <a:lumMod val="60000"/>
              <a:lumOff val="40000"/>
            </a:schemeClr>
          </a:solidFill>
          <a:ln w="3175">
            <a:solidFill>
              <a:sysClr val="window" lastClr="FFFFFF">
                <a:lumMod val="75000"/>
              </a:sysClr>
            </a:solidFill>
          </a:ln>
          <a:effectLst/>
        </c:spPr>
      </c:pivotFmt>
      <c:pivotFmt>
        <c:idx val="45"/>
        <c:spPr>
          <a:solidFill>
            <a:schemeClr val="accent6"/>
          </a:solidFill>
          <a:ln w="3175">
            <a:solidFill>
              <a:sysClr val="window" lastClr="FFFFFF">
                <a:lumMod val="75000"/>
              </a:sysClr>
            </a:solidFill>
          </a:ln>
          <a:effectLst/>
        </c:spPr>
      </c:pivotFmt>
      <c:pivotFmt>
        <c:idx val="46"/>
        <c:spPr>
          <a:solidFill>
            <a:srgbClr val="CC99FF"/>
          </a:solidFill>
          <a:ln w="3175">
            <a:solidFill>
              <a:sysClr val="window" lastClr="FFFFFF">
                <a:lumMod val="75000"/>
              </a:sysClr>
            </a:solidFill>
          </a:ln>
          <a:effectLst/>
        </c:spPr>
      </c:pivotFmt>
      <c:pivotFmt>
        <c:idx val="47"/>
        <c:spPr>
          <a:solidFill>
            <a:schemeClr val="bg1"/>
          </a:solidFill>
          <a:ln w="3175">
            <a:solidFill>
              <a:sysClr val="window" lastClr="FFFFFF">
                <a:lumMod val="75000"/>
              </a:sysClr>
            </a:solidFill>
          </a:ln>
          <a:effectLst/>
        </c:spPr>
      </c:pivotFmt>
      <c:pivotFmt>
        <c:idx val="48"/>
        <c:spPr>
          <a:solidFill>
            <a:schemeClr val="accent4">
              <a:lumMod val="20000"/>
              <a:lumOff val="80000"/>
            </a:schemeClr>
          </a:solidFill>
          <a:ln w="3175">
            <a:solidFill>
              <a:sysClr val="window" lastClr="FFFFFF">
                <a:lumMod val="75000"/>
              </a:sysClr>
            </a:solidFill>
          </a:ln>
          <a:effectLst/>
        </c:spPr>
      </c:pivotFmt>
      <c:pivotFmt>
        <c:idx val="49"/>
        <c:spPr>
          <a:solidFill>
            <a:srgbClr val="70AD47">
              <a:lumMod val="40000"/>
              <a:lumOff val="60000"/>
            </a:srgbClr>
          </a:solidFill>
          <a:ln w="3175">
            <a:solidFill>
              <a:sysClr val="window" lastClr="FFFFFF">
                <a:lumMod val="75000"/>
              </a:sysClr>
            </a:solidFill>
          </a:ln>
          <a:effectLst/>
        </c:spPr>
      </c:pivotFmt>
      <c:pivotFmt>
        <c:idx val="50"/>
        <c:spPr>
          <a:solidFill>
            <a:srgbClr val="FFCC99"/>
          </a:solidFill>
          <a:ln w="3175">
            <a:solidFill>
              <a:sysClr val="window" lastClr="FFFFFF">
                <a:lumMod val="75000"/>
              </a:sysClr>
            </a:solidFill>
          </a:ln>
          <a:effectLst/>
        </c:spPr>
      </c:pivotFmt>
      <c:pivotFmt>
        <c:idx val="51"/>
        <c:spPr>
          <a:solidFill>
            <a:srgbClr val="FFFFCC"/>
          </a:solidFill>
          <a:ln w="3175">
            <a:solidFill>
              <a:sysClr val="window" lastClr="FFFFFF">
                <a:lumMod val="75000"/>
              </a:sysClr>
            </a:solidFill>
          </a:ln>
          <a:effectLst/>
        </c:spPr>
      </c:pivotFmt>
      <c:pivotFmt>
        <c:idx val="52"/>
        <c:spPr>
          <a:solidFill>
            <a:srgbClr val="FFC000"/>
          </a:solidFill>
          <a:ln w="3175">
            <a:solidFill>
              <a:sysClr val="window" lastClr="FFFFFF">
                <a:lumMod val="75000"/>
              </a:sysClr>
            </a:solidFill>
          </a:ln>
          <a:effectLst/>
        </c:spPr>
      </c:pivotFmt>
      <c:pivotFmt>
        <c:idx val="53"/>
        <c:spPr>
          <a:solidFill>
            <a:srgbClr val="CC99FF"/>
          </a:solidFill>
          <a:ln w="3175">
            <a:solidFill>
              <a:sysClr val="window" lastClr="FFFFFF">
                <a:lumMod val="75000"/>
              </a:sysClr>
            </a:solidFill>
          </a:ln>
          <a:effectLst/>
        </c:spPr>
      </c:pivotFmt>
      <c:pivotFmt>
        <c:idx val="54"/>
        <c:spPr>
          <a:solidFill>
            <a:sysClr val="window" lastClr="FFFFFF">
              <a:lumMod val="85000"/>
            </a:sysClr>
          </a:solidFill>
          <a:ln w="3175">
            <a:solidFill>
              <a:sysClr val="window" lastClr="FFFFFF">
                <a:lumMod val="75000"/>
              </a:sysClr>
            </a:solidFill>
          </a:ln>
          <a:effectLst/>
        </c:spPr>
      </c:pivotFmt>
      <c:pivotFmt>
        <c:idx val="55"/>
        <c:spPr>
          <a:solidFill>
            <a:srgbClr val="70AD47">
              <a:lumMod val="75000"/>
            </a:srgbClr>
          </a:solidFill>
          <a:ln w="3175">
            <a:solidFill>
              <a:sysClr val="window" lastClr="FFFFFF">
                <a:lumMod val="75000"/>
              </a:sysClr>
            </a:solidFill>
          </a:ln>
          <a:effectLst/>
        </c:spPr>
      </c:pivotFmt>
      <c:pivotFmt>
        <c:idx val="56"/>
        <c:spPr>
          <a:solidFill>
            <a:srgbClr val="4FABB5"/>
          </a:solidFill>
          <a:ln w="3175">
            <a:solidFill>
              <a:sysClr val="window" lastClr="FFFFFF">
                <a:lumMod val="75000"/>
              </a:sysClr>
            </a:solidFill>
          </a:ln>
          <a:effectLst/>
        </c:spPr>
      </c:pivotFmt>
      <c:pivotFmt>
        <c:idx val="57"/>
        <c:spPr>
          <a:solidFill>
            <a:srgbClr val="FFC000">
              <a:lumMod val="40000"/>
              <a:lumOff val="60000"/>
            </a:srgbClr>
          </a:solidFill>
          <a:ln w="3175">
            <a:solidFill>
              <a:sysClr val="window" lastClr="FFFFFF">
                <a:lumMod val="75000"/>
              </a:sysClr>
            </a:solidFill>
          </a:ln>
          <a:effectLst/>
        </c:spPr>
      </c:pivotFmt>
      <c:pivotFmt>
        <c:idx val="58"/>
        <c:spPr>
          <a:solidFill>
            <a:srgbClr val="5B9BD5"/>
          </a:solidFill>
          <a:ln w="3175">
            <a:solidFill>
              <a:sysClr val="window" lastClr="FFFFFF">
                <a:lumMod val="75000"/>
              </a:sysClr>
            </a:solidFill>
          </a:ln>
          <a:effectLst/>
        </c:spPr>
      </c:pivotFmt>
      <c:pivotFmt>
        <c:idx val="5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0"/>
        <c:spPr>
          <a:solidFill>
            <a:srgbClr val="70AD47">
              <a:lumMod val="40000"/>
              <a:lumOff val="60000"/>
            </a:srgbClr>
          </a:solidFill>
          <a:ln w="3175">
            <a:solidFill>
              <a:sysClr val="window" lastClr="FFFFFF">
                <a:lumMod val="75000"/>
              </a:sysClr>
            </a:solidFill>
          </a:ln>
          <a:effectLst/>
        </c:spPr>
      </c:pivotFmt>
      <c:pivotFmt>
        <c:idx val="61"/>
        <c:spPr>
          <a:solidFill>
            <a:srgbClr val="FFCC99"/>
          </a:solidFill>
          <a:ln w="3175">
            <a:solidFill>
              <a:sysClr val="window" lastClr="FFFFFF">
                <a:lumMod val="75000"/>
              </a:sysClr>
            </a:solidFill>
          </a:ln>
          <a:effectLst/>
        </c:spPr>
      </c:pivotFmt>
      <c:pivotFmt>
        <c:idx val="62"/>
        <c:spPr>
          <a:solidFill>
            <a:srgbClr val="FFFFCC"/>
          </a:solidFill>
          <a:ln w="3175">
            <a:solidFill>
              <a:sysClr val="window" lastClr="FFFFFF">
                <a:lumMod val="75000"/>
              </a:sysClr>
            </a:solidFill>
          </a:ln>
          <a:effectLst/>
        </c:spPr>
      </c:pivotFmt>
      <c:pivotFmt>
        <c:idx val="63"/>
        <c:spPr>
          <a:solidFill>
            <a:srgbClr val="FFC000"/>
          </a:solidFill>
          <a:ln w="3175">
            <a:solidFill>
              <a:sysClr val="window" lastClr="FFFFFF">
                <a:lumMod val="75000"/>
              </a:sysClr>
            </a:solidFill>
          </a:ln>
          <a:effectLst/>
        </c:spPr>
      </c:pivotFmt>
      <c:pivotFmt>
        <c:idx val="64"/>
        <c:spPr>
          <a:solidFill>
            <a:srgbClr val="CC99FF"/>
          </a:solidFill>
          <a:ln w="3175">
            <a:solidFill>
              <a:sysClr val="window" lastClr="FFFFFF">
                <a:lumMod val="75000"/>
              </a:sysClr>
            </a:solidFill>
          </a:ln>
          <a:effectLst/>
        </c:spPr>
      </c:pivotFmt>
      <c:pivotFmt>
        <c:idx val="65"/>
        <c:spPr>
          <a:solidFill>
            <a:sysClr val="window" lastClr="FFFFFF">
              <a:lumMod val="85000"/>
            </a:sysClr>
          </a:solidFill>
          <a:ln w="3175">
            <a:solidFill>
              <a:sysClr val="window" lastClr="FFFFFF">
                <a:lumMod val="75000"/>
              </a:sysClr>
            </a:solidFill>
          </a:ln>
          <a:effectLst/>
        </c:spPr>
      </c:pivotFmt>
      <c:pivotFmt>
        <c:idx val="66"/>
        <c:spPr>
          <a:solidFill>
            <a:srgbClr val="70AD47">
              <a:lumMod val="75000"/>
            </a:srgbClr>
          </a:solidFill>
          <a:ln w="3175">
            <a:solidFill>
              <a:sysClr val="window" lastClr="FFFFFF">
                <a:lumMod val="75000"/>
              </a:sysClr>
            </a:solidFill>
          </a:ln>
          <a:effectLst/>
        </c:spPr>
      </c:pivotFmt>
      <c:pivotFmt>
        <c:idx val="67"/>
        <c:spPr>
          <a:solidFill>
            <a:srgbClr val="4FABB5"/>
          </a:solidFill>
          <a:ln w="3175">
            <a:solidFill>
              <a:sysClr val="window" lastClr="FFFFFF">
                <a:lumMod val="75000"/>
              </a:sysClr>
            </a:solidFill>
          </a:ln>
          <a:effectLst/>
        </c:spPr>
      </c:pivotFmt>
      <c:pivotFmt>
        <c:idx val="68"/>
        <c:spPr>
          <a:solidFill>
            <a:srgbClr val="FFC000">
              <a:lumMod val="40000"/>
              <a:lumOff val="60000"/>
            </a:srgbClr>
          </a:solidFill>
          <a:ln w="3175">
            <a:solidFill>
              <a:sysClr val="window" lastClr="FFFFFF">
                <a:lumMod val="75000"/>
              </a:sysClr>
            </a:solidFill>
          </a:ln>
          <a:effectLst/>
        </c:spPr>
      </c:pivotFmt>
      <c:pivotFmt>
        <c:idx val="69"/>
        <c:spPr>
          <a:solidFill>
            <a:srgbClr val="5B9BD5"/>
          </a:solidFill>
          <a:ln w="3175">
            <a:solidFill>
              <a:sysClr val="window" lastClr="FFFFFF">
                <a:lumMod val="75000"/>
              </a:sysClr>
            </a:solidFill>
          </a:ln>
          <a:effectLst/>
        </c:spPr>
      </c:pivotFmt>
      <c:pivotFmt>
        <c:idx val="70"/>
        <c:spPr>
          <a:solidFill>
            <a:sysClr val="window" lastClr="FFFFFF"/>
          </a:solidFill>
          <a:ln w="3175">
            <a:solidFill>
              <a:sysClr val="window" lastClr="FFFFFF">
                <a:lumMod val="75000"/>
              </a:sysClr>
            </a:solidFill>
          </a:ln>
          <a:effectLst/>
        </c:spPr>
      </c:pivotFmt>
    </c:pivotFmts>
    <c:plotArea>
      <c:layout/>
      <c:pieChart>
        <c:varyColors val="1"/>
        <c:ser>
          <c:idx val="0"/>
          <c:order val="0"/>
          <c:tx>
            <c:strRef>
              <c:f>DEP_76!$AH$4</c:f>
              <c:strCache>
                <c:ptCount val="1"/>
                <c:pt idx="0">
                  <c:v>Total</c:v>
                </c:pt>
              </c:strCache>
            </c:strRef>
          </c:tx>
          <c:spPr>
            <a:ln w="3175">
              <a:solidFill>
                <a:sysClr val="window" lastClr="FFFFFF">
                  <a:lumMod val="75000"/>
                </a:sysClr>
              </a:solidFill>
            </a:ln>
          </c:spPr>
          <c:dPt>
            <c:idx val="0"/>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01-49E6-4474-9FCF-6BD341F38F51}"/>
              </c:ext>
            </c:extLst>
          </c:dPt>
          <c:dPt>
            <c:idx val="1"/>
            <c:bubble3D val="0"/>
            <c:spPr>
              <a:solidFill>
                <a:srgbClr val="FFC000"/>
              </a:solidFill>
              <a:ln w="3175">
                <a:solidFill>
                  <a:sysClr val="window" lastClr="FFFFFF">
                    <a:lumMod val="75000"/>
                  </a:sysClr>
                </a:solidFill>
              </a:ln>
              <a:effectLst/>
            </c:spPr>
            <c:extLst>
              <c:ext xmlns:c16="http://schemas.microsoft.com/office/drawing/2014/chart" uri="{C3380CC4-5D6E-409C-BE32-E72D297353CC}">
                <c16:uniqueId val="{00000003-49E6-4474-9FCF-6BD341F38F51}"/>
              </c:ext>
            </c:extLst>
          </c:dPt>
          <c:dPt>
            <c:idx val="2"/>
            <c:bubble3D val="0"/>
            <c:spPr>
              <a:solidFill>
                <a:srgbClr val="FFFFCC"/>
              </a:solidFill>
              <a:ln w="3175">
                <a:solidFill>
                  <a:sysClr val="window" lastClr="FFFFFF">
                    <a:lumMod val="75000"/>
                  </a:sysClr>
                </a:solidFill>
              </a:ln>
              <a:effectLst/>
            </c:spPr>
            <c:extLst>
              <c:ext xmlns:c16="http://schemas.microsoft.com/office/drawing/2014/chart" uri="{C3380CC4-5D6E-409C-BE32-E72D297353CC}">
                <c16:uniqueId val="{00000005-49E6-4474-9FCF-6BD341F38F51}"/>
              </c:ext>
            </c:extLst>
          </c:dPt>
          <c:dPt>
            <c:idx val="3"/>
            <c:bubble3D val="0"/>
            <c:spPr>
              <a:solidFill>
                <a:srgbClr val="FFCC99"/>
              </a:solidFill>
              <a:ln w="3175">
                <a:solidFill>
                  <a:sysClr val="window" lastClr="FFFFFF">
                    <a:lumMod val="75000"/>
                  </a:sysClr>
                </a:solidFill>
              </a:ln>
              <a:effectLst/>
            </c:spPr>
            <c:extLst>
              <c:ext xmlns:c16="http://schemas.microsoft.com/office/drawing/2014/chart" uri="{C3380CC4-5D6E-409C-BE32-E72D297353CC}">
                <c16:uniqueId val="{00000007-49E6-4474-9FCF-6BD341F38F51}"/>
              </c:ext>
            </c:extLst>
          </c:dPt>
          <c:dPt>
            <c:idx val="4"/>
            <c:bubble3D val="0"/>
            <c:spPr>
              <a:solidFill>
                <a:srgbClr val="70AD47">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9-49E6-4474-9FCF-6BD341F38F51}"/>
              </c:ext>
            </c:extLst>
          </c:dPt>
          <c:dPt>
            <c:idx val="5"/>
            <c:bubble3D val="0"/>
            <c:spPr>
              <a:solidFill>
                <a:srgbClr val="5B9BD5"/>
              </a:solidFill>
              <a:ln w="3175">
                <a:solidFill>
                  <a:sysClr val="window" lastClr="FFFFFF">
                    <a:lumMod val="75000"/>
                  </a:sysClr>
                </a:solidFill>
              </a:ln>
              <a:effectLst/>
            </c:spPr>
            <c:extLst>
              <c:ext xmlns:c16="http://schemas.microsoft.com/office/drawing/2014/chart" uri="{C3380CC4-5D6E-409C-BE32-E72D297353CC}">
                <c16:uniqueId val="{0000000B-49E6-4474-9FCF-6BD341F38F51}"/>
              </c:ext>
            </c:extLst>
          </c:dPt>
          <c:dPt>
            <c:idx val="6"/>
            <c:bubble3D val="0"/>
            <c:spPr>
              <a:solidFill>
                <a:srgbClr val="FFC000">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D-49E6-4474-9FCF-6BD341F38F51}"/>
              </c:ext>
            </c:extLst>
          </c:dPt>
          <c:dPt>
            <c:idx val="7"/>
            <c:bubble3D val="0"/>
            <c:spPr>
              <a:solidFill>
                <a:srgbClr val="70AD47">
                  <a:lumMod val="75000"/>
                </a:srgbClr>
              </a:solidFill>
              <a:ln w="3175">
                <a:solidFill>
                  <a:sysClr val="window" lastClr="FFFFFF">
                    <a:lumMod val="75000"/>
                  </a:sysClr>
                </a:solidFill>
              </a:ln>
              <a:effectLst/>
            </c:spPr>
            <c:extLst>
              <c:ext xmlns:c16="http://schemas.microsoft.com/office/drawing/2014/chart" uri="{C3380CC4-5D6E-409C-BE32-E72D297353CC}">
                <c16:uniqueId val="{0000000F-49E6-4474-9FCF-6BD341F38F51}"/>
              </c:ext>
            </c:extLst>
          </c:dPt>
          <c:dPt>
            <c:idx val="8"/>
            <c:bubble3D val="0"/>
            <c:spPr>
              <a:solidFill>
                <a:sysClr val="window" lastClr="FFFFFF">
                  <a:lumMod val="85000"/>
                </a:sysClr>
              </a:solidFill>
              <a:ln w="3175">
                <a:solidFill>
                  <a:sysClr val="window" lastClr="FFFFFF">
                    <a:lumMod val="75000"/>
                  </a:sysClr>
                </a:solidFill>
              </a:ln>
              <a:effectLst/>
            </c:spPr>
            <c:extLst>
              <c:ext xmlns:c16="http://schemas.microsoft.com/office/drawing/2014/chart" uri="{C3380CC4-5D6E-409C-BE32-E72D297353CC}">
                <c16:uniqueId val="{00000010-4BD5-4F64-92A0-0D04335F6CBC}"/>
              </c:ext>
            </c:extLst>
          </c:dPt>
          <c:dPt>
            <c:idx val="9"/>
            <c:bubble3D val="0"/>
            <c:spPr>
              <a:solidFill>
                <a:srgbClr val="CC99FF"/>
              </a:solidFill>
              <a:ln w="3175">
                <a:solidFill>
                  <a:sysClr val="window" lastClr="FFFFFF">
                    <a:lumMod val="75000"/>
                  </a:sysClr>
                </a:solidFill>
              </a:ln>
              <a:effectLst/>
            </c:spPr>
            <c:extLst>
              <c:ext xmlns:c16="http://schemas.microsoft.com/office/drawing/2014/chart" uri="{C3380CC4-5D6E-409C-BE32-E72D297353CC}">
                <c16:uniqueId val="{00000011-4BD5-4F64-92A0-0D04335F6C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DEP_76!$AG$5:$AG$15</c:f>
              <c:strCache>
                <c:ptCount val="10"/>
                <c:pt idx="0">
                  <c:v>Non renseignée</c:v>
                </c:pt>
                <c:pt idx="1">
                  <c:v>Espèce des pelouses rases</c:v>
                </c:pt>
                <c:pt idx="2">
                  <c:v>Espèce des prairies sèches</c:v>
                </c:pt>
                <c:pt idx="3">
                  <c:v>Espèce des ourlets, fourrés et lisières thermophiles</c:v>
                </c:pt>
                <c:pt idx="4">
                  <c:v>Espèce des prairies mésophiles</c:v>
                </c:pt>
                <c:pt idx="5">
                  <c:v>Espèce des zones humides</c:v>
                </c:pt>
                <c:pt idx="6">
                  <c:v>Espèce des landes </c:v>
                </c:pt>
                <c:pt idx="7">
                  <c:v>Espèce des lisières et boisements mésophiles</c:v>
                </c:pt>
                <c:pt idx="8">
                  <c:v>Espèce ubiquiste</c:v>
                </c:pt>
                <c:pt idx="9">
                  <c:v>Espèce migratrice</c:v>
                </c:pt>
              </c:strCache>
            </c:strRef>
          </c:cat>
          <c:val>
            <c:numRef>
              <c:f>DEP_76!$AH$5:$AH$15</c:f>
              <c:numCache>
                <c:formatCode>General</c:formatCode>
                <c:ptCount val="10"/>
                <c:pt idx="0">
                  <c:v>1</c:v>
                </c:pt>
                <c:pt idx="1">
                  <c:v>13</c:v>
                </c:pt>
                <c:pt idx="2">
                  <c:v>14</c:v>
                </c:pt>
                <c:pt idx="3">
                  <c:v>6</c:v>
                </c:pt>
                <c:pt idx="4">
                  <c:v>14</c:v>
                </c:pt>
                <c:pt idx="5">
                  <c:v>8</c:v>
                </c:pt>
                <c:pt idx="6">
                  <c:v>2</c:v>
                </c:pt>
                <c:pt idx="7">
                  <c:v>21</c:v>
                </c:pt>
                <c:pt idx="8">
                  <c:v>12</c:v>
                </c:pt>
                <c:pt idx="9">
                  <c:v>8</c:v>
                </c:pt>
              </c:numCache>
            </c:numRef>
          </c:val>
          <c:extLst>
            <c:ext xmlns:c16="http://schemas.microsoft.com/office/drawing/2014/chart" uri="{C3380CC4-5D6E-409C-BE32-E72D297353CC}">
              <c16:uniqueId val="{00000010-49E6-4474-9FCF-6BD341F38F5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[Référentiel_faune_normand_maj_2024.xlsx]DEP_76!TDC_76_rarete</c:name>
    <c:fmtId val="7"/>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fr-FR"/>
              <a:t>Répartition par statuts de rareté départementale</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6"/>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20000"/>
              <a:lumOff val="8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60000"/>
              <a:lumOff val="40000"/>
            </a:schemeClr>
          </a:solidFill>
          <a:ln>
            <a:noFill/>
          </a:ln>
          <a:effectLst/>
        </c:spPr>
      </c:pivotFmt>
      <c:pivotFmt>
        <c:idx val="8"/>
        <c:spPr>
          <a:solidFill>
            <a:schemeClr val="bg1">
              <a:lumMod val="75000"/>
            </a:schemeClr>
          </a:solidFill>
          <a:ln>
            <a:noFill/>
          </a:ln>
          <a:effectLst/>
        </c:spPr>
      </c:pivotFmt>
      <c:pivotFmt>
        <c:idx val="9"/>
        <c:spPr>
          <a:solidFill>
            <a:schemeClr val="bg1">
              <a:lumMod val="95000"/>
            </a:schemeClr>
          </a:solidFill>
          <a:ln>
            <a:noFill/>
          </a:ln>
          <a:effectLst/>
        </c:spPr>
      </c:pivotFmt>
      <c:pivotFmt>
        <c:idx val="10"/>
        <c:spPr>
          <a:solidFill>
            <a:schemeClr val="accent1"/>
          </a:solidFill>
          <a:ln>
            <a:noFill/>
          </a:ln>
          <a:effectLst/>
        </c:spPr>
        <c:marker>
          <c:symbol val="none"/>
        </c:marker>
      </c:pivotFmt>
      <c:pivotFmt>
        <c:idx val="11"/>
        <c:spPr>
          <a:solidFill>
            <a:schemeClr val="accent6"/>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20000"/>
              <a:lumOff val="80000"/>
            </a:schemeClr>
          </a:solidFill>
          <a:ln>
            <a:noFill/>
          </a:ln>
          <a:effectLst/>
        </c:spPr>
      </c:pivotFmt>
      <c:pivotFmt>
        <c:idx val="15"/>
        <c:spPr>
          <a:solidFill>
            <a:schemeClr val="accent5">
              <a:lumMod val="20000"/>
              <a:lumOff val="80000"/>
            </a:schemeClr>
          </a:solidFill>
          <a:ln>
            <a:noFill/>
          </a:ln>
          <a:effectLst/>
        </c:spPr>
      </c:pivotFmt>
      <c:pivotFmt>
        <c:idx val="16"/>
        <c:spPr>
          <a:solidFill>
            <a:schemeClr val="accent5">
              <a:lumMod val="40000"/>
              <a:lumOff val="6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bg1">
              <a:lumMod val="75000"/>
            </a:schemeClr>
          </a:solidFill>
          <a:ln>
            <a:noFill/>
          </a:ln>
          <a:effectLst/>
        </c:spPr>
      </c:pivotFmt>
      <c:pivotFmt>
        <c:idx val="19"/>
        <c:spPr>
          <a:solidFill>
            <a:schemeClr val="bg1">
              <a:lumMod val="95000"/>
            </a:schemeClr>
          </a:solidFill>
          <a:ln>
            <a:noFill/>
          </a:ln>
          <a:effectLst/>
        </c:spPr>
      </c:pivotFmt>
      <c:pivotFmt>
        <c:idx val="20"/>
        <c:spPr>
          <a:solidFill>
            <a:schemeClr val="accent1"/>
          </a:solidFill>
          <a:ln>
            <a:noFill/>
          </a:ln>
          <a:effectLst/>
        </c:spPr>
        <c:marker>
          <c:symbol val="none"/>
        </c:marker>
      </c:pivotFmt>
      <c:pivotFmt>
        <c:idx val="21"/>
        <c:spPr>
          <a:solidFill>
            <a:schemeClr val="accent6"/>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20000"/>
              <a:lumOff val="80000"/>
            </a:schemeClr>
          </a:solidFill>
          <a:ln>
            <a:noFill/>
          </a:ln>
          <a:effectLst/>
        </c:spPr>
      </c:pivotFmt>
      <c:pivotFmt>
        <c:idx val="25"/>
        <c:spPr>
          <a:solidFill>
            <a:schemeClr val="accent5">
              <a:lumMod val="20000"/>
              <a:lumOff val="8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bg1">
              <a:lumMod val="75000"/>
            </a:schemeClr>
          </a:solidFill>
          <a:ln>
            <a:noFill/>
          </a:ln>
          <a:effectLst/>
        </c:spPr>
      </c:pivotFmt>
      <c:pivotFmt>
        <c:idx val="29"/>
        <c:spPr>
          <a:solidFill>
            <a:schemeClr val="bg1">
              <a:lumMod val="95000"/>
            </a:schemeClr>
          </a:solidFill>
          <a:ln>
            <a:noFill/>
          </a:ln>
          <a:effectLst/>
        </c:spPr>
      </c:pivotFmt>
      <c:pivotFmt>
        <c:idx val="30"/>
        <c:spPr>
          <a:solidFill>
            <a:schemeClr val="accent5"/>
          </a:solidFill>
          <a:ln>
            <a:noFill/>
          </a:ln>
          <a:effectLst/>
        </c:spPr>
      </c:pivotFmt>
      <c:pivotFmt>
        <c:idx val="31"/>
        <c:spPr>
          <a:solidFill>
            <a:schemeClr val="accent1"/>
          </a:solidFill>
          <a:ln>
            <a:noFill/>
          </a:ln>
          <a:effectLst/>
        </c:spPr>
        <c:marker>
          <c:symbol val="none"/>
        </c:marker>
      </c:pivotFmt>
      <c:pivotFmt>
        <c:idx val="32"/>
        <c:spPr>
          <a:solidFill>
            <a:schemeClr val="accent6"/>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20000"/>
              <a:lumOff val="80000"/>
            </a:schemeClr>
          </a:solidFill>
          <a:ln>
            <a:noFill/>
          </a:ln>
          <a:effectLst/>
        </c:spPr>
      </c:pivotFmt>
      <c:pivotFmt>
        <c:idx val="36"/>
        <c:spPr>
          <a:solidFill>
            <a:schemeClr val="accent5">
              <a:lumMod val="20000"/>
              <a:lumOff val="8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60000"/>
              <a:lumOff val="40000"/>
            </a:schemeClr>
          </a:solidFill>
          <a:ln>
            <a:noFill/>
          </a:ln>
          <a:effectLst/>
        </c:spPr>
      </c:pivotFmt>
      <c:pivotFmt>
        <c:idx val="39"/>
        <c:spPr>
          <a:solidFill>
            <a:schemeClr val="accent5"/>
          </a:solidFill>
          <a:ln>
            <a:noFill/>
          </a:ln>
          <a:effectLst/>
        </c:spPr>
      </c:pivotFmt>
      <c:pivotFmt>
        <c:idx val="40"/>
        <c:spPr>
          <a:solidFill>
            <a:schemeClr val="bg1">
              <a:lumMod val="75000"/>
            </a:schemeClr>
          </a:solidFill>
          <a:ln>
            <a:noFill/>
          </a:ln>
          <a:effectLst/>
        </c:spPr>
      </c:pivotFmt>
      <c:pivotFmt>
        <c:idx val="41"/>
        <c:spPr>
          <a:solidFill>
            <a:schemeClr val="bg1">
              <a:lumMod val="95000"/>
            </a:schemeClr>
          </a:solidFill>
          <a:ln>
            <a:noFill/>
          </a:ln>
          <a:effectLst/>
        </c:spPr>
      </c:pivotFmt>
      <c:pivotFmt>
        <c:idx val="42"/>
        <c:spPr>
          <a:solidFill>
            <a:schemeClr val="accent1"/>
          </a:solidFill>
          <a:ln>
            <a:noFill/>
          </a:ln>
          <a:effectLst/>
        </c:spPr>
        <c:marker>
          <c:symbol val="none"/>
        </c:marker>
      </c:pivotFmt>
      <c:pivotFmt>
        <c:idx val="43"/>
        <c:spPr>
          <a:solidFill>
            <a:schemeClr val="accent6"/>
          </a:solidFill>
          <a:ln>
            <a:noFill/>
          </a:ln>
          <a:effectLst/>
        </c:spPr>
      </c:pivotFmt>
      <c:pivotFmt>
        <c:idx val="44"/>
        <c:spPr>
          <a:solidFill>
            <a:schemeClr val="accent6">
              <a:lumMod val="60000"/>
              <a:lumOff val="40000"/>
            </a:schemeClr>
          </a:solidFill>
          <a:ln>
            <a:noFill/>
          </a:ln>
          <a:effectLst/>
        </c:spPr>
      </c:pivotFmt>
      <c:pivotFmt>
        <c:idx val="45"/>
        <c:spPr>
          <a:solidFill>
            <a:schemeClr val="accent6">
              <a:lumMod val="40000"/>
              <a:lumOff val="60000"/>
            </a:schemeClr>
          </a:solidFill>
          <a:ln>
            <a:noFill/>
          </a:ln>
          <a:effectLst/>
        </c:spPr>
      </c:pivotFmt>
      <c:pivotFmt>
        <c:idx val="46"/>
        <c:spPr>
          <a:solidFill>
            <a:schemeClr val="accent6">
              <a:lumMod val="20000"/>
              <a:lumOff val="80000"/>
            </a:schemeClr>
          </a:solidFill>
          <a:ln>
            <a:noFill/>
          </a:ln>
          <a:effectLst/>
        </c:spPr>
      </c:pivotFmt>
      <c:pivotFmt>
        <c:idx val="47"/>
        <c:spPr>
          <a:solidFill>
            <a:schemeClr val="accent5">
              <a:lumMod val="20000"/>
              <a:lumOff val="80000"/>
            </a:schemeClr>
          </a:solidFill>
          <a:ln>
            <a:noFill/>
          </a:ln>
          <a:effectLst/>
        </c:spPr>
      </c:pivotFmt>
      <c:pivotFmt>
        <c:idx val="48"/>
        <c:spPr>
          <a:solidFill>
            <a:schemeClr val="accent5">
              <a:lumMod val="40000"/>
              <a:lumOff val="60000"/>
            </a:schemeClr>
          </a:solidFill>
          <a:ln>
            <a:noFill/>
          </a:ln>
          <a:effectLst/>
        </c:spPr>
      </c:pivotFmt>
      <c:pivotFmt>
        <c:idx val="49"/>
        <c:spPr>
          <a:solidFill>
            <a:schemeClr val="accent5">
              <a:lumMod val="60000"/>
              <a:lumOff val="40000"/>
            </a:schemeClr>
          </a:solidFill>
          <a:ln>
            <a:noFill/>
          </a:ln>
          <a:effectLst/>
        </c:spPr>
      </c:pivotFmt>
      <c:pivotFmt>
        <c:idx val="50"/>
        <c:spPr>
          <a:solidFill>
            <a:schemeClr val="accent5"/>
          </a:solidFill>
          <a:ln>
            <a:noFill/>
          </a:ln>
          <a:effectLst/>
        </c:spPr>
      </c:pivotFmt>
      <c:pivotFmt>
        <c:idx val="51"/>
        <c:spPr>
          <a:solidFill>
            <a:schemeClr val="bg1">
              <a:lumMod val="75000"/>
            </a:schemeClr>
          </a:solidFill>
          <a:ln>
            <a:noFill/>
          </a:ln>
          <a:effectLst/>
        </c:spPr>
      </c:pivotFmt>
      <c:pivotFmt>
        <c:idx val="52"/>
        <c:spPr>
          <a:solidFill>
            <a:schemeClr val="bg1">
              <a:lumMod val="95000"/>
            </a:schemeClr>
          </a:solidFill>
          <a:ln>
            <a:noFill/>
          </a:ln>
          <a:effectLst/>
        </c:spPr>
      </c:pivotFmt>
    </c:pivotFmts>
    <c:plotArea>
      <c:layout/>
      <c:barChart>
        <c:barDir val="col"/>
        <c:grouping val="clustered"/>
        <c:varyColors val="0"/>
        <c:ser>
          <c:idx val="0"/>
          <c:order val="0"/>
          <c:tx>
            <c:strRef>
              <c:f>DEP_76!$W$4</c:f>
              <c:strCache>
                <c:ptCount val="1"/>
                <c:pt idx="0">
                  <c:v>Total</c:v>
                </c:pt>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0C2F-4EF5-AFF7-CA285788C84B}"/>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0C2F-4EF5-AFF7-CA285788C84B}"/>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0C2F-4EF5-AFF7-CA285788C84B}"/>
              </c:ext>
            </c:extLst>
          </c:dPt>
          <c:dPt>
            <c:idx val="3"/>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0C2F-4EF5-AFF7-CA285788C84B}"/>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9-0C2F-4EF5-AFF7-CA285788C84B}"/>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B-0C2F-4EF5-AFF7-CA285788C84B}"/>
              </c:ext>
            </c:extLst>
          </c:dPt>
          <c:dPt>
            <c:idx val="6"/>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D-0C2F-4EF5-AFF7-CA285788C84B}"/>
              </c:ext>
            </c:extLst>
          </c:dPt>
          <c:dPt>
            <c:idx val="7"/>
            <c:invertIfNegative val="0"/>
            <c:bubble3D val="0"/>
            <c:spPr>
              <a:solidFill>
                <a:schemeClr val="accent5"/>
              </a:solidFill>
              <a:ln>
                <a:noFill/>
              </a:ln>
              <a:effectLst/>
            </c:spPr>
            <c:extLst>
              <c:ext xmlns:c16="http://schemas.microsoft.com/office/drawing/2014/chart" uri="{C3380CC4-5D6E-409C-BE32-E72D297353CC}">
                <c16:uniqueId val="{00000012-B49D-4B87-AC93-608071E0563A}"/>
              </c:ext>
            </c:extLst>
          </c:dPt>
          <c:dPt>
            <c:idx val="8"/>
            <c:invertIfNegative val="0"/>
            <c:bubble3D val="0"/>
            <c:spPr>
              <a:solidFill>
                <a:schemeClr val="bg1">
                  <a:lumMod val="75000"/>
                </a:schemeClr>
              </a:solidFill>
              <a:ln>
                <a:noFill/>
              </a:ln>
              <a:effectLst/>
            </c:spPr>
            <c:extLst>
              <c:ext xmlns:c16="http://schemas.microsoft.com/office/drawing/2014/chart" uri="{C3380CC4-5D6E-409C-BE32-E72D297353CC}">
                <c16:uniqueId val="{0000000F-0C2F-4EF5-AFF7-CA285788C84B}"/>
              </c:ext>
            </c:extLst>
          </c:dPt>
          <c:dPt>
            <c:idx val="9"/>
            <c:invertIfNegative val="0"/>
            <c:bubble3D val="0"/>
            <c:spPr>
              <a:solidFill>
                <a:schemeClr val="bg1">
                  <a:lumMod val="95000"/>
                </a:schemeClr>
              </a:solidFill>
              <a:ln>
                <a:noFill/>
              </a:ln>
              <a:effectLst/>
            </c:spPr>
            <c:extLst>
              <c:ext xmlns:c16="http://schemas.microsoft.com/office/drawing/2014/chart" uri="{C3380CC4-5D6E-409C-BE32-E72D297353CC}">
                <c16:uniqueId val="{00000011-0C2F-4EF5-AFF7-CA285788C84B}"/>
              </c:ext>
            </c:extLst>
          </c:dPt>
          <c:cat>
            <c:strRef>
              <c:f>DEP_76!$V$5:$V$15</c:f>
              <c:strCache>
                <c:ptCount val="10"/>
                <c:pt idx="0">
                  <c:v>CC</c:v>
                </c:pt>
                <c:pt idx="1">
                  <c:v>C</c:v>
                </c:pt>
                <c:pt idx="2">
                  <c:v>AC</c:v>
                </c:pt>
                <c:pt idx="3">
                  <c:v>PC</c:v>
                </c:pt>
                <c:pt idx="4">
                  <c:v>AR</c:v>
                </c:pt>
                <c:pt idx="5">
                  <c:v>R</c:v>
                </c:pt>
                <c:pt idx="6">
                  <c:v>RR</c:v>
                </c:pt>
                <c:pt idx="7">
                  <c:v>E</c:v>
                </c:pt>
                <c:pt idx="8">
                  <c:v>NR</c:v>
                </c:pt>
                <c:pt idx="9">
                  <c:v>abs</c:v>
                </c:pt>
              </c:strCache>
            </c:strRef>
          </c:cat>
          <c:val>
            <c:numRef>
              <c:f>DEP_76!$W$5:$W$15</c:f>
              <c:numCache>
                <c:formatCode>General</c:formatCode>
                <c:ptCount val="10"/>
                <c:pt idx="0">
                  <c:v>6</c:v>
                </c:pt>
                <c:pt idx="1">
                  <c:v>17</c:v>
                </c:pt>
                <c:pt idx="2">
                  <c:v>11</c:v>
                </c:pt>
                <c:pt idx="3">
                  <c:v>18</c:v>
                </c:pt>
                <c:pt idx="4">
                  <c:v>8</c:v>
                </c:pt>
                <c:pt idx="5">
                  <c:v>7</c:v>
                </c:pt>
                <c:pt idx="6">
                  <c:v>7</c:v>
                </c:pt>
                <c:pt idx="7">
                  <c:v>6</c:v>
                </c:pt>
                <c:pt idx="8">
                  <c:v>15</c:v>
                </c:pt>
                <c:pt idx="9">
                  <c:v>4</c:v>
                </c:pt>
              </c:numCache>
            </c:numRef>
          </c:val>
          <c:extLst>
            <c:ext xmlns:c16="http://schemas.microsoft.com/office/drawing/2014/chart" uri="{C3380CC4-5D6E-409C-BE32-E72D297353CC}">
              <c16:uniqueId val="{00000012-0C2F-4EF5-AFF7-CA285788C84B}"/>
            </c:ext>
          </c:extLst>
        </c:ser>
        <c:dLbls>
          <c:showLegendKey val="0"/>
          <c:showVal val="0"/>
          <c:showCatName val="0"/>
          <c:showSerName val="0"/>
          <c:showPercent val="0"/>
          <c:showBubbleSize val="0"/>
        </c:dLbls>
        <c:gapWidth val="100"/>
        <c:axId val="884769407"/>
        <c:axId val="884766911"/>
      </c:barChart>
      <c:catAx>
        <c:axId val="88476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84766911"/>
        <c:crosses val="autoZero"/>
        <c:auto val="1"/>
        <c:lblAlgn val="ctr"/>
        <c:lblOffset val="100"/>
        <c:noMultiLvlLbl val="0"/>
      </c:catAx>
      <c:valAx>
        <c:axId val="884766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8476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[Référentiel_faune_normand_maj_2024.xlsx]DEP_76!TDC_76_rarete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Répartition par statuts de rareté départementale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solidFill>
          <a:ln w="3175">
            <a:solidFill>
              <a:schemeClr val="bg1">
                <a:lumMod val="65000"/>
              </a:schemeClr>
            </a:solidFill>
          </a:ln>
          <a:effectLst/>
        </c:spPr>
      </c:pivotFmt>
      <c:pivotFmt>
        <c:idx val="2"/>
        <c:spPr>
          <a:solidFill>
            <a:schemeClr val="accent6">
              <a:lumMod val="60000"/>
              <a:lumOff val="40000"/>
            </a:schemeClr>
          </a:solidFill>
          <a:ln w="3175">
            <a:solidFill>
              <a:schemeClr val="bg1">
                <a:lumMod val="65000"/>
              </a:schemeClr>
            </a:solidFill>
          </a:ln>
          <a:effectLst/>
        </c:spPr>
      </c:pivotFmt>
      <c:pivotFmt>
        <c:idx val="3"/>
        <c:spPr>
          <a:solidFill>
            <a:schemeClr val="accent6">
              <a:lumMod val="40000"/>
              <a:lumOff val="60000"/>
            </a:schemeClr>
          </a:solidFill>
          <a:ln w="3175">
            <a:solidFill>
              <a:schemeClr val="bg1">
                <a:lumMod val="65000"/>
              </a:schemeClr>
            </a:solidFill>
          </a:ln>
          <a:effectLst/>
        </c:spPr>
      </c:pivotFmt>
      <c:pivotFmt>
        <c:idx val="4"/>
        <c:spPr>
          <a:solidFill>
            <a:schemeClr val="accent6">
              <a:lumMod val="20000"/>
              <a:lumOff val="80000"/>
            </a:schemeClr>
          </a:solidFill>
          <a:ln w="3175">
            <a:solidFill>
              <a:schemeClr val="bg1">
                <a:lumMod val="65000"/>
              </a:schemeClr>
            </a:solidFill>
          </a:ln>
          <a:effectLst/>
        </c:spPr>
      </c:pivotFmt>
      <c:pivotFmt>
        <c:idx val="5"/>
        <c:spPr>
          <a:solidFill>
            <a:schemeClr val="accent5">
              <a:lumMod val="20000"/>
              <a:lumOff val="80000"/>
            </a:schemeClr>
          </a:solidFill>
          <a:ln w="3175">
            <a:solidFill>
              <a:schemeClr val="bg1">
                <a:lumMod val="65000"/>
              </a:schemeClr>
            </a:solidFill>
          </a:ln>
          <a:effectLst/>
        </c:spPr>
      </c:pivotFmt>
      <c:pivotFmt>
        <c:idx val="6"/>
        <c:spPr>
          <a:solidFill>
            <a:schemeClr val="accent5">
              <a:lumMod val="40000"/>
              <a:lumOff val="60000"/>
            </a:schemeClr>
          </a:solidFill>
          <a:ln w="3175">
            <a:solidFill>
              <a:schemeClr val="bg1">
                <a:lumMod val="65000"/>
              </a:schemeClr>
            </a:solidFill>
          </a:ln>
          <a:effectLst/>
        </c:spPr>
      </c:pivotFmt>
      <c:pivotFmt>
        <c:idx val="7"/>
        <c:spPr>
          <a:solidFill>
            <a:schemeClr val="accent5">
              <a:lumMod val="60000"/>
              <a:lumOff val="40000"/>
            </a:schemeClr>
          </a:solidFill>
          <a:ln w="3175">
            <a:solidFill>
              <a:schemeClr val="bg1">
                <a:lumMod val="65000"/>
              </a:schemeClr>
            </a:solidFill>
          </a:ln>
          <a:effectLst/>
        </c:spPr>
      </c:pivotFmt>
      <c:pivotFmt>
        <c:idx val="8"/>
        <c:spPr>
          <a:solidFill>
            <a:schemeClr val="accent5">
              <a:lumMod val="75000"/>
            </a:schemeClr>
          </a:solidFill>
          <a:ln w="3175">
            <a:solidFill>
              <a:schemeClr val="bg1">
                <a:lumMod val="65000"/>
              </a:schemeClr>
            </a:solidFill>
          </a:ln>
          <a:effectLst/>
        </c:spPr>
      </c:pivotFmt>
      <c:pivotFmt>
        <c:idx val="9"/>
        <c:spPr>
          <a:solidFill>
            <a:schemeClr val="bg1">
              <a:lumMod val="75000"/>
            </a:schemeClr>
          </a:solidFill>
          <a:ln w="3175">
            <a:solidFill>
              <a:schemeClr val="bg1">
                <a:lumMod val="65000"/>
              </a:schemeClr>
            </a:solidFill>
          </a:ln>
          <a:effectLst/>
        </c:spPr>
      </c:pivotFmt>
      <c:pivotFmt>
        <c:idx val="10"/>
        <c:spPr>
          <a:solidFill>
            <a:schemeClr val="bg1">
              <a:lumMod val="95000"/>
            </a:schemeClr>
          </a:solidFill>
          <a:ln w="3175">
            <a:solidFill>
              <a:schemeClr val="bg1">
                <a:lumMod val="65000"/>
              </a:schemeClr>
            </a:solidFill>
          </a:ln>
          <a:effectLst/>
        </c:spPr>
      </c:pivotFmt>
      <c:pivotFmt>
        <c:idx val="11"/>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6"/>
          </a:solidFill>
          <a:ln w="3175">
            <a:solidFill>
              <a:schemeClr val="bg1">
                <a:lumMod val="65000"/>
              </a:schemeClr>
            </a:solidFill>
          </a:ln>
          <a:effectLst/>
        </c:spPr>
      </c:pivotFmt>
      <c:pivotFmt>
        <c:idx val="13"/>
        <c:spPr>
          <a:solidFill>
            <a:schemeClr val="accent6">
              <a:lumMod val="60000"/>
              <a:lumOff val="40000"/>
            </a:schemeClr>
          </a:solidFill>
          <a:ln w="3175">
            <a:solidFill>
              <a:schemeClr val="bg1">
                <a:lumMod val="65000"/>
              </a:schemeClr>
            </a:solidFill>
          </a:ln>
          <a:effectLst/>
        </c:spPr>
      </c:pivotFmt>
      <c:pivotFmt>
        <c:idx val="14"/>
        <c:spPr>
          <a:solidFill>
            <a:schemeClr val="accent6">
              <a:lumMod val="40000"/>
              <a:lumOff val="60000"/>
            </a:schemeClr>
          </a:solidFill>
          <a:ln w="3175">
            <a:solidFill>
              <a:schemeClr val="bg1">
                <a:lumMod val="65000"/>
              </a:schemeClr>
            </a:solidFill>
          </a:ln>
          <a:effectLst/>
        </c:spPr>
      </c:pivotFmt>
      <c:pivotFmt>
        <c:idx val="15"/>
        <c:spPr>
          <a:solidFill>
            <a:schemeClr val="accent6">
              <a:lumMod val="20000"/>
              <a:lumOff val="80000"/>
            </a:schemeClr>
          </a:solidFill>
          <a:ln w="3175">
            <a:solidFill>
              <a:schemeClr val="bg1">
                <a:lumMod val="65000"/>
              </a:schemeClr>
            </a:solidFill>
          </a:ln>
          <a:effectLst/>
        </c:spPr>
      </c:pivotFmt>
      <c:pivotFmt>
        <c:idx val="16"/>
        <c:spPr>
          <a:solidFill>
            <a:schemeClr val="accent5">
              <a:lumMod val="20000"/>
              <a:lumOff val="80000"/>
            </a:schemeClr>
          </a:solidFill>
          <a:ln w="3175">
            <a:solidFill>
              <a:schemeClr val="bg1">
                <a:lumMod val="65000"/>
              </a:schemeClr>
            </a:solidFill>
          </a:ln>
          <a:effectLst/>
        </c:spPr>
      </c:pivotFmt>
      <c:pivotFmt>
        <c:idx val="17"/>
        <c:spPr>
          <a:solidFill>
            <a:schemeClr val="accent5">
              <a:lumMod val="40000"/>
              <a:lumOff val="60000"/>
            </a:schemeClr>
          </a:solidFill>
          <a:ln w="3175">
            <a:solidFill>
              <a:schemeClr val="bg1">
                <a:lumMod val="65000"/>
              </a:schemeClr>
            </a:solidFill>
          </a:ln>
          <a:effectLst/>
        </c:spPr>
      </c:pivotFmt>
      <c:pivotFmt>
        <c:idx val="18"/>
        <c:spPr>
          <a:solidFill>
            <a:schemeClr val="accent5">
              <a:lumMod val="60000"/>
              <a:lumOff val="40000"/>
            </a:schemeClr>
          </a:solidFill>
          <a:ln w="3175">
            <a:solidFill>
              <a:schemeClr val="bg1">
                <a:lumMod val="65000"/>
              </a:schemeClr>
            </a:solidFill>
          </a:ln>
          <a:effectLst/>
        </c:spPr>
      </c:pivotFmt>
      <c:pivotFmt>
        <c:idx val="19"/>
        <c:spPr>
          <a:solidFill>
            <a:schemeClr val="accent5">
              <a:lumMod val="75000"/>
            </a:schemeClr>
          </a:solidFill>
          <a:ln w="3175">
            <a:solidFill>
              <a:schemeClr val="bg1">
                <a:lumMod val="65000"/>
              </a:schemeClr>
            </a:solidFill>
          </a:ln>
          <a:effectLst/>
        </c:spPr>
      </c:pivotFmt>
      <c:pivotFmt>
        <c:idx val="20"/>
        <c:spPr>
          <a:solidFill>
            <a:schemeClr val="bg1">
              <a:lumMod val="75000"/>
            </a:schemeClr>
          </a:solidFill>
          <a:ln w="3175">
            <a:solidFill>
              <a:schemeClr val="bg1">
                <a:lumMod val="65000"/>
              </a:schemeClr>
            </a:solidFill>
          </a:ln>
          <a:effectLst/>
        </c:spPr>
      </c:pivotFmt>
      <c:pivotFmt>
        <c:idx val="21"/>
        <c:spPr>
          <a:solidFill>
            <a:schemeClr val="bg1">
              <a:lumMod val="95000"/>
            </a:schemeClr>
          </a:solidFill>
          <a:ln w="3175">
            <a:solidFill>
              <a:schemeClr val="bg1">
                <a:lumMod val="65000"/>
              </a:schemeClr>
            </a:solidFill>
          </a:ln>
          <a:effectLst/>
        </c:spPr>
      </c:pivotFmt>
      <c:pivotFmt>
        <c:idx val="22"/>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6"/>
          </a:solidFill>
          <a:ln w="3175">
            <a:solidFill>
              <a:schemeClr val="bg1">
                <a:lumMod val="65000"/>
              </a:schemeClr>
            </a:solidFill>
          </a:ln>
          <a:effectLst/>
        </c:spPr>
      </c:pivotFmt>
      <c:pivotFmt>
        <c:idx val="24"/>
        <c:spPr>
          <a:solidFill>
            <a:schemeClr val="accent6">
              <a:lumMod val="60000"/>
              <a:lumOff val="40000"/>
            </a:schemeClr>
          </a:solidFill>
          <a:ln w="3175">
            <a:solidFill>
              <a:schemeClr val="bg1">
                <a:lumMod val="65000"/>
              </a:schemeClr>
            </a:solidFill>
          </a:ln>
          <a:effectLst/>
        </c:spPr>
      </c:pivotFmt>
      <c:pivotFmt>
        <c:idx val="25"/>
        <c:spPr>
          <a:solidFill>
            <a:schemeClr val="accent6">
              <a:lumMod val="40000"/>
              <a:lumOff val="60000"/>
            </a:schemeClr>
          </a:solidFill>
          <a:ln w="3175">
            <a:solidFill>
              <a:schemeClr val="bg1">
                <a:lumMod val="65000"/>
              </a:schemeClr>
            </a:solidFill>
          </a:ln>
          <a:effectLst/>
        </c:spPr>
      </c:pivotFmt>
      <c:pivotFmt>
        <c:idx val="26"/>
        <c:spPr>
          <a:solidFill>
            <a:schemeClr val="accent6">
              <a:lumMod val="20000"/>
              <a:lumOff val="80000"/>
            </a:schemeClr>
          </a:solidFill>
          <a:ln w="3175">
            <a:solidFill>
              <a:schemeClr val="bg1">
                <a:lumMod val="65000"/>
              </a:schemeClr>
            </a:solidFill>
          </a:ln>
          <a:effectLst/>
        </c:spPr>
      </c:pivotFmt>
      <c:pivotFmt>
        <c:idx val="27"/>
        <c:spPr>
          <a:solidFill>
            <a:schemeClr val="accent5">
              <a:lumMod val="20000"/>
              <a:lumOff val="80000"/>
            </a:schemeClr>
          </a:solidFill>
          <a:ln w="3175">
            <a:solidFill>
              <a:schemeClr val="bg1">
                <a:lumMod val="65000"/>
              </a:schemeClr>
            </a:solidFill>
          </a:ln>
          <a:effectLst/>
        </c:spPr>
      </c:pivotFmt>
      <c:pivotFmt>
        <c:idx val="28"/>
        <c:spPr>
          <a:solidFill>
            <a:schemeClr val="accent5">
              <a:lumMod val="40000"/>
              <a:lumOff val="60000"/>
            </a:schemeClr>
          </a:solidFill>
          <a:ln w="3175">
            <a:solidFill>
              <a:schemeClr val="bg1">
                <a:lumMod val="65000"/>
              </a:schemeClr>
            </a:solidFill>
          </a:ln>
          <a:effectLst/>
        </c:spPr>
      </c:pivotFmt>
      <c:pivotFmt>
        <c:idx val="29"/>
        <c:spPr>
          <a:solidFill>
            <a:schemeClr val="accent5">
              <a:lumMod val="60000"/>
              <a:lumOff val="40000"/>
            </a:schemeClr>
          </a:solidFill>
          <a:ln w="3175">
            <a:solidFill>
              <a:schemeClr val="bg1">
                <a:lumMod val="65000"/>
              </a:schemeClr>
            </a:solidFill>
          </a:ln>
          <a:effectLst/>
        </c:spPr>
      </c:pivotFmt>
      <c:pivotFmt>
        <c:idx val="30"/>
        <c:spPr>
          <a:solidFill>
            <a:schemeClr val="accent5"/>
          </a:solidFill>
          <a:ln w="3175">
            <a:solidFill>
              <a:schemeClr val="bg1">
                <a:lumMod val="65000"/>
              </a:schemeClr>
            </a:solidFill>
          </a:ln>
          <a:effectLst/>
        </c:spPr>
      </c:pivotFmt>
      <c:pivotFmt>
        <c:idx val="31"/>
        <c:spPr>
          <a:solidFill>
            <a:schemeClr val="bg1">
              <a:lumMod val="75000"/>
            </a:schemeClr>
          </a:solidFill>
          <a:ln w="3175">
            <a:solidFill>
              <a:schemeClr val="bg1">
                <a:lumMod val="65000"/>
              </a:schemeClr>
            </a:solidFill>
          </a:ln>
          <a:effectLst/>
        </c:spPr>
      </c:pivotFmt>
      <c:pivotFmt>
        <c:idx val="32"/>
        <c:spPr>
          <a:solidFill>
            <a:schemeClr val="bg1">
              <a:lumMod val="95000"/>
            </a:schemeClr>
          </a:solidFill>
          <a:ln w="3175">
            <a:solidFill>
              <a:schemeClr val="bg1">
                <a:lumMod val="65000"/>
              </a:schemeClr>
            </a:solidFill>
          </a:ln>
          <a:effectLst/>
        </c:spPr>
      </c:pivotFmt>
      <c:pivotFmt>
        <c:idx val="33"/>
        <c:spPr>
          <a:solidFill>
            <a:schemeClr val="accent1"/>
          </a:solidFill>
          <a:ln w="317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34"/>
        <c:spPr>
          <a:solidFill>
            <a:schemeClr val="accent6"/>
          </a:solidFill>
          <a:ln w="3175">
            <a:solidFill>
              <a:schemeClr val="bg1">
                <a:lumMod val="65000"/>
              </a:schemeClr>
            </a:solidFill>
          </a:ln>
          <a:effectLst/>
        </c:spPr>
      </c:pivotFmt>
      <c:pivotFmt>
        <c:idx val="35"/>
        <c:spPr>
          <a:solidFill>
            <a:schemeClr val="accent6">
              <a:lumMod val="60000"/>
              <a:lumOff val="40000"/>
            </a:schemeClr>
          </a:solidFill>
          <a:ln w="3175">
            <a:solidFill>
              <a:schemeClr val="bg1">
                <a:lumMod val="65000"/>
              </a:schemeClr>
            </a:solidFill>
          </a:ln>
          <a:effectLst/>
        </c:spPr>
      </c:pivotFmt>
      <c:pivotFmt>
        <c:idx val="36"/>
        <c:spPr>
          <a:solidFill>
            <a:schemeClr val="accent6">
              <a:lumMod val="40000"/>
              <a:lumOff val="60000"/>
            </a:schemeClr>
          </a:solidFill>
          <a:ln w="3175">
            <a:solidFill>
              <a:schemeClr val="bg1">
                <a:lumMod val="65000"/>
              </a:schemeClr>
            </a:solidFill>
          </a:ln>
          <a:effectLst/>
        </c:spPr>
      </c:pivotFmt>
      <c:pivotFmt>
        <c:idx val="37"/>
        <c:spPr>
          <a:solidFill>
            <a:schemeClr val="accent6">
              <a:lumMod val="20000"/>
              <a:lumOff val="80000"/>
            </a:schemeClr>
          </a:solidFill>
          <a:ln w="3175">
            <a:solidFill>
              <a:schemeClr val="bg1">
                <a:lumMod val="65000"/>
              </a:schemeClr>
            </a:solidFill>
          </a:ln>
          <a:effectLst/>
        </c:spPr>
      </c:pivotFmt>
      <c:pivotFmt>
        <c:idx val="38"/>
        <c:spPr>
          <a:solidFill>
            <a:schemeClr val="accent5">
              <a:lumMod val="20000"/>
              <a:lumOff val="80000"/>
            </a:schemeClr>
          </a:solidFill>
          <a:ln w="3175">
            <a:solidFill>
              <a:schemeClr val="bg1">
                <a:lumMod val="65000"/>
              </a:schemeClr>
            </a:solidFill>
          </a:ln>
          <a:effectLst/>
        </c:spPr>
      </c:pivotFmt>
      <c:pivotFmt>
        <c:idx val="39"/>
        <c:spPr>
          <a:solidFill>
            <a:schemeClr val="accent5">
              <a:lumMod val="40000"/>
              <a:lumOff val="60000"/>
            </a:schemeClr>
          </a:solidFill>
          <a:ln w="3175">
            <a:solidFill>
              <a:schemeClr val="bg1">
                <a:lumMod val="65000"/>
              </a:schemeClr>
            </a:solidFill>
          </a:ln>
          <a:effectLst/>
        </c:spPr>
      </c:pivotFmt>
      <c:pivotFmt>
        <c:idx val="40"/>
        <c:spPr>
          <a:solidFill>
            <a:schemeClr val="accent5">
              <a:lumMod val="60000"/>
              <a:lumOff val="40000"/>
            </a:schemeClr>
          </a:solidFill>
          <a:ln w="3175">
            <a:solidFill>
              <a:schemeClr val="bg1">
                <a:lumMod val="65000"/>
              </a:schemeClr>
            </a:solidFill>
          </a:ln>
          <a:effectLst/>
        </c:spPr>
      </c:pivotFmt>
      <c:pivotFmt>
        <c:idx val="41"/>
        <c:spPr>
          <a:solidFill>
            <a:schemeClr val="accent5"/>
          </a:solidFill>
          <a:ln w="3175">
            <a:solidFill>
              <a:schemeClr val="bg1">
                <a:lumMod val="65000"/>
              </a:schemeClr>
            </a:solidFill>
          </a:ln>
          <a:effectLst/>
        </c:spPr>
      </c:pivotFmt>
      <c:pivotFmt>
        <c:idx val="42"/>
        <c:spPr>
          <a:solidFill>
            <a:schemeClr val="bg1">
              <a:lumMod val="75000"/>
            </a:schemeClr>
          </a:solidFill>
          <a:ln w="3175">
            <a:solidFill>
              <a:schemeClr val="bg1">
                <a:lumMod val="65000"/>
              </a:schemeClr>
            </a:solidFill>
          </a:ln>
          <a:effectLst/>
        </c:spPr>
      </c:pivotFmt>
      <c:pivotFmt>
        <c:idx val="43"/>
        <c:spPr>
          <a:solidFill>
            <a:schemeClr val="bg1">
              <a:lumMod val="95000"/>
            </a:schemeClr>
          </a:solidFill>
          <a:ln w="3175">
            <a:solidFill>
              <a:schemeClr val="bg1">
                <a:lumMod val="65000"/>
              </a:schemeClr>
            </a:solidFill>
          </a:ln>
          <a:effectLst/>
        </c:spPr>
      </c:pivotFmt>
    </c:pivotFmts>
    <c:plotArea>
      <c:layout/>
      <c:pieChart>
        <c:varyColors val="1"/>
        <c:ser>
          <c:idx val="0"/>
          <c:order val="0"/>
          <c:tx>
            <c:strRef>
              <c:f>DEP_76!$W$4</c:f>
              <c:strCache>
                <c:ptCount val="1"/>
                <c:pt idx="0">
                  <c:v>Total</c:v>
                </c:pt>
              </c:strCache>
            </c:strRef>
          </c:tx>
          <c:spPr>
            <a:ln w="3175">
              <a:solidFill>
                <a:schemeClr val="bg1">
                  <a:lumMod val="65000"/>
                </a:schemeClr>
              </a:solidFill>
            </a:ln>
          </c:spPr>
          <c:dPt>
            <c:idx val="0"/>
            <c:bubble3D val="0"/>
            <c:spPr>
              <a:solidFill>
                <a:schemeClr val="accent6"/>
              </a:solidFill>
              <a:ln w="3175">
                <a:solidFill>
                  <a:schemeClr val="bg1">
                    <a:lumMod val="65000"/>
                  </a:schemeClr>
                </a:solidFill>
              </a:ln>
              <a:effectLst/>
            </c:spPr>
            <c:extLst>
              <c:ext xmlns:c16="http://schemas.microsoft.com/office/drawing/2014/chart" uri="{C3380CC4-5D6E-409C-BE32-E72D297353CC}">
                <c16:uniqueId val="{00000001-1013-44C2-AC48-C8EBC0E66707}"/>
              </c:ext>
            </c:extLst>
          </c:dPt>
          <c:dPt>
            <c:idx val="1"/>
            <c:bubble3D val="0"/>
            <c:spPr>
              <a:solidFill>
                <a:schemeClr val="accent6">
                  <a:lumMod val="60000"/>
                  <a:lumOff val="40000"/>
                </a:schemeClr>
              </a:solidFill>
              <a:ln w="3175">
                <a:solidFill>
                  <a:schemeClr val="bg1">
                    <a:lumMod val="65000"/>
                  </a:schemeClr>
                </a:solidFill>
              </a:ln>
              <a:effectLst/>
            </c:spPr>
            <c:extLst>
              <c:ext xmlns:c16="http://schemas.microsoft.com/office/drawing/2014/chart" uri="{C3380CC4-5D6E-409C-BE32-E72D297353CC}">
                <c16:uniqueId val="{00000003-1013-44C2-AC48-C8EBC0E66707}"/>
              </c:ext>
            </c:extLst>
          </c:dPt>
          <c:dPt>
            <c:idx val="2"/>
            <c:bubble3D val="0"/>
            <c:spPr>
              <a:solidFill>
                <a:schemeClr val="accent6">
                  <a:lumMod val="40000"/>
                  <a:lumOff val="60000"/>
                </a:schemeClr>
              </a:solidFill>
              <a:ln w="3175">
                <a:solidFill>
                  <a:schemeClr val="bg1">
                    <a:lumMod val="65000"/>
                  </a:schemeClr>
                </a:solidFill>
              </a:ln>
              <a:effectLst/>
            </c:spPr>
            <c:extLst>
              <c:ext xmlns:c16="http://schemas.microsoft.com/office/drawing/2014/chart" uri="{C3380CC4-5D6E-409C-BE32-E72D297353CC}">
                <c16:uniqueId val="{00000005-1013-44C2-AC48-C8EBC0E66707}"/>
              </c:ext>
            </c:extLst>
          </c:dPt>
          <c:dPt>
            <c:idx val="3"/>
            <c:bubble3D val="0"/>
            <c:spPr>
              <a:solidFill>
                <a:schemeClr val="accent6">
                  <a:lumMod val="20000"/>
                  <a:lumOff val="80000"/>
                </a:schemeClr>
              </a:solidFill>
              <a:ln w="3175">
                <a:solidFill>
                  <a:schemeClr val="bg1">
                    <a:lumMod val="65000"/>
                  </a:schemeClr>
                </a:solidFill>
              </a:ln>
              <a:effectLst/>
            </c:spPr>
            <c:extLst>
              <c:ext xmlns:c16="http://schemas.microsoft.com/office/drawing/2014/chart" uri="{C3380CC4-5D6E-409C-BE32-E72D297353CC}">
                <c16:uniqueId val="{00000007-1013-44C2-AC48-C8EBC0E66707}"/>
              </c:ext>
            </c:extLst>
          </c:dPt>
          <c:dPt>
            <c:idx val="4"/>
            <c:bubble3D val="0"/>
            <c:spPr>
              <a:solidFill>
                <a:schemeClr val="accent5">
                  <a:lumMod val="20000"/>
                  <a:lumOff val="80000"/>
                </a:schemeClr>
              </a:solidFill>
              <a:ln w="3175">
                <a:solidFill>
                  <a:schemeClr val="bg1">
                    <a:lumMod val="65000"/>
                  </a:schemeClr>
                </a:solidFill>
              </a:ln>
              <a:effectLst/>
            </c:spPr>
            <c:extLst>
              <c:ext xmlns:c16="http://schemas.microsoft.com/office/drawing/2014/chart" uri="{C3380CC4-5D6E-409C-BE32-E72D297353CC}">
                <c16:uniqueId val="{00000009-1013-44C2-AC48-C8EBC0E66707}"/>
              </c:ext>
            </c:extLst>
          </c:dPt>
          <c:dPt>
            <c:idx val="5"/>
            <c:bubble3D val="0"/>
            <c:spPr>
              <a:solidFill>
                <a:schemeClr val="accent5">
                  <a:lumMod val="40000"/>
                  <a:lumOff val="60000"/>
                </a:schemeClr>
              </a:solidFill>
              <a:ln w="3175">
                <a:solidFill>
                  <a:schemeClr val="bg1">
                    <a:lumMod val="65000"/>
                  </a:schemeClr>
                </a:solidFill>
              </a:ln>
              <a:effectLst/>
            </c:spPr>
            <c:extLst>
              <c:ext xmlns:c16="http://schemas.microsoft.com/office/drawing/2014/chart" uri="{C3380CC4-5D6E-409C-BE32-E72D297353CC}">
                <c16:uniqueId val="{0000000B-1013-44C2-AC48-C8EBC0E66707}"/>
              </c:ext>
            </c:extLst>
          </c:dPt>
          <c:dPt>
            <c:idx val="6"/>
            <c:bubble3D val="0"/>
            <c:spPr>
              <a:solidFill>
                <a:schemeClr val="accent5">
                  <a:lumMod val="60000"/>
                  <a:lumOff val="40000"/>
                </a:schemeClr>
              </a:solidFill>
              <a:ln w="3175">
                <a:solidFill>
                  <a:schemeClr val="bg1">
                    <a:lumMod val="65000"/>
                  </a:schemeClr>
                </a:solidFill>
              </a:ln>
              <a:effectLst/>
            </c:spPr>
            <c:extLst>
              <c:ext xmlns:c16="http://schemas.microsoft.com/office/drawing/2014/chart" uri="{C3380CC4-5D6E-409C-BE32-E72D297353CC}">
                <c16:uniqueId val="{0000000D-1013-44C2-AC48-C8EBC0E66707}"/>
              </c:ext>
            </c:extLst>
          </c:dPt>
          <c:dPt>
            <c:idx val="7"/>
            <c:bubble3D val="0"/>
            <c:spPr>
              <a:solidFill>
                <a:schemeClr val="accent5"/>
              </a:solidFill>
              <a:ln w="3175">
                <a:solidFill>
                  <a:schemeClr val="bg1">
                    <a:lumMod val="65000"/>
                  </a:schemeClr>
                </a:solidFill>
              </a:ln>
              <a:effectLst/>
            </c:spPr>
            <c:extLst>
              <c:ext xmlns:c16="http://schemas.microsoft.com/office/drawing/2014/chart" uri="{C3380CC4-5D6E-409C-BE32-E72D297353CC}">
                <c16:uniqueId val="{0000000F-1013-44C2-AC48-C8EBC0E66707}"/>
              </c:ext>
            </c:extLst>
          </c:dPt>
          <c:dPt>
            <c:idx val="8"/>
            <c:bubble3D val="0"/>
            <c:spPr>
              <a:solidFill>
                <a:schemeClr val="bg1">
                  <a:lumMod val="75000"/>
                </a:schemeClr>
              </a:solidFill>
              <a:ln w="3175">
                <a:solidFill>
                  <a:schemeClr val="bg1">
                    <a:lumMod val="65000"/>
                  </a:schemeClr>
                </a:solidFill>
              </a:ln>
              <a:effectLst/>
            </c:spPr>
            <c:extLst>
              <c:ext xmlns:c16="http://schemas.microsoft.com/office/drawing/2014/chart" uri="{C3380CC4-5D6E-409C-BE32-E72D297353CC}">
                <c16:uniqueId val="{00000011-1013-44C2-AC48-C8EBC0E66707}"/>
              </c:ext>
            </c:extLst>
          </c:dPt>
          <c:dPt>
            <c:idx val="9"/>
            <c:bubble3D val="0"/>
            <c:spPr>
              <a:solidFill>
                <a:schemeClr val="bg1">
                  <a:lumMod val="95000"/>
                </a:schemeClr>
              </a:solidFill>
              <a:ln w="3175">
                <a:solidFill>
                  <a:schemeClr val="bg1">
                    <a:lumMod val="65000"/>
                  </a:schemeClr>
                </a:solidFill>
              </a:ln>
              <a:effectLst/>
            </c:spPr>
            <c:extLst>
              <c:ext xmlns:c16="http://schemas.microsoft.com/office/drawing/2014/chart" uri="{C3380CC4-5D6E-409C-BE32-E72D297353CC}">
                <c16:uniqueId val="{00000013-1013-44C2-AC48-C8EBC0E667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DEP_76!$V$5:$V$15</c:f>
              <c:strCache>
                <c:ptCount val="10"/>
                <c:pt idx="0">
                  <c:v>CC</c:v>
                </c:pt>
                <c:pt idx="1">
                  <c:v>C</c:v>
                </c:pt>
                <c:pt idx="2">
                  <c:v>AC</c:v>
                </c:pt>
                <c:pt idx="3">
                  <c:v>PC</c:v>
                </c:pt>
                <c:pt idx="4">
                  <c:v>AR</c:v>
                </c:pt>
                <c:pt idx="5">
                  <c:v>R</c:v>
                </c:pt>
                <c:pt idx="6">
                  <c:v>RR</c:v>
                </c:pt>
                <c:pt idx="7">
                  <c:v>E</c:v>
                </c:pt>
                <c:pt idx="8">
                  <c:v>NR</c:v>
                </c:pt>
                <c:pt idx="9">
                  <c:v>abs</c:v>
                </c:pt>
              </c:strCache>
            </c:strRef>
          </c:cat>
          <c:val>
            <c:numRef>
              <c:f>DEP_76!$W$5:$W$15</c:f>
              <c:numCache>
                <c:formatCode>General</c:formatCode>
                <c:ptCount val="10"/>
                <c:pt idx="0">
                  <c:v>6</c:v>
                </c:pt>
                <c:pt idx="1">
                  <c:v>17</c:v>
                </c:pt>
                <c:pt idx="2">
                  <c:v>11</c:v>
                </c:pt>
                <c:pt idx="3">
                  <c:v>18</c:v>
                </c:pt>
                <c:pt idx="4">
                  <c:v>8</c:v>
                </c:pt>
                <c:pt idx="5">
                  <c:v>7</c:v>
                </c:pt>
                <c:pt idx="6">
                  <c:v>7</c:v>
                </c:pt>
                <c:pt idx="7">
                  <c:v>6</c:v>
                </c:pt>
                <c:pt idx="8">
                  <c:v>15</c:v>
                </c:pt>
                <c:pt idx="9">
                  <c:v>4</c:v>
                </c:pt>
              </c:numCache>
            </c:numRef>
          </c:val>
          <c:extLst>
            <c:ext xmlns:c16="http://schemas.microsoft.com/office/drawing/2014/chart" uri="{C3380CC4-5D6E-409C-BE32-E72D297353CC}">
              <c16:uniqueId val="{00000014-1013-44C2-AC48-C8EBC0E6670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[Référentiel_faune_normand_maj_2024.xlsx]DEP_76!Tableau croisé dynamique9</c:name>
    <c:fmtId val="0"/>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800" b="1" i="0" u="none" strike="noStrike" kern="1200" spc="0" baseline="0">
                <a:solidFill>
                  <a:sysClr val="windowText" lastClr="000000">
                    <a:lumMod val="65000"/>
                    <a:lumOff val="35000"/>
                  </a:sysClr>
                </a:solidFill>
                <a:latin typeface="+mn-lt"/>
                <a:ea typeface="+mn-ea"/>
                <a:cs typeface="+mn-cs"/>
              </a:defRPr>
            </a:pPr>
            <a:r>
              <a:rPr lang="en-US"/>
              <a:t>Répartition par communautés écologiques</a:t>
            </a:r>
          </a:p>
        </c:rich>
      </c:tx>
      <c:layout>
        <c:manualLayout>
          <c:xMode val="edge"/>
          <c:yMode val="edge"/>
          <c:x val="0.13676647509578543"/>
          <c:y val="2.6624737945492662E-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800" b="1"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3175">
            <a:solidFill>
              <a:sysClr val="window" lastClr="FFFFFF">
                <a:lumMod val="75000"/>
              </a:sysClr>
            </a:solidFill>
          </a:ln>
          <a:effectLst/>
        </c:spPr>
      </c:pivotFmt>
      <c:pivotFmt>
        <c:idx val="2"/>
        <c:spPr>
          <a:solidFill>
            <a:schemeClr val="accent6">
              <a:lumMod val="60000"/>
              <a:lumOff val="40000"/>
            </a:schemeClr>
          </a:solidFill>
          <a:ln w="3175">
            <a:solidFill>
              <a:sysClr val="window" lastClr="FFFFFF">
                <a:lumMod val="75000"/>
              </a:sysClr>
            </a:solidFill>
          </a:ln>
          <a:effectLst/>
        </c:spPr>
      </c:pivotFmt>
      <c:pivotFmt>
        <c:idx val="3"/>
        <c:spPr>
          <a:solidFill>
            <a:schemeClr val="accent4">
              <a:lumMod val="20000"/>
              <a:lumOff val="80000"/>
            </a:schemeClr>
          </a:solidFill>
          <a:ln w="3175">
            <a:solidFill>
              <a:sysClr val="window" lastClr="FFFFFF">
                <a:lumMod val="75000"/>
              </a:sysClr>
            </a:solidFill>
          </a:ln>
          <a:effectLst/>
        </c:spPr>
      </c:pivotFmt>
      <c:pivotFmt>
        <c:idx val="4"/>
        <c:spPr>
          <a:solidFill>
            <a:schemeClr val="accent4">
              <a:lumMod val="60000"/>
              <a:lumOff val="40000"/>
            </a:schemeClr>
          </a:solidFill>
          <a:ln w="3175">
            <a:solidFill>
              <a:sysClr val="window" lastClr="FFFFFF">
                <a:lumMod val="75000"/>
              </a:sysClr>
            </a:solidFill>
          </a:ln>
          <a:effectLst/>
        </c:spPr>
      </c:pivotFmt>
      <c:pivotFmt>
        <c:idx val="5"/>
        <c:spPr>
          <a:solidFill>
            <a:schemeClr val="accent5">
              <a:lumMod val="60000"/>
              <a:lumOff val="40000"/>
            </a:schemeClr>
          </a:solidFill>
          <a:ln w="3175">
            <a:solidFill>
              <a:sysClr val="window" lastClr="FFFFFF">
                <a:lumMod val="75000"/>
              </a:sysClr>
            </a:solidFill>
          </a:ln>
          <a:effectLst/>
        </c:spPr>
      </c:pivotFmt>
      <c:pivotFmt>
        <c:idx val="6"/>
        <c:spPr>
          <a:solidFill>
            <a:schemeClr val="accent6">
              <a:lumMod val="75000"/>
            </a:schemeClr>
          </a:solidFill>
          <a:ln w="3175">
            <a:solidFill>
              <a:sysClr val="window" lastClr="FFFFFF">
                <a:lumMod val="75000"/>
              </a:sysClr>
            </a:solidFill>
          </a:ln>
          <a:effectLst/>
        </c:spPr>
      </c:pivotFmt>
      <c:pivotFmt>
        <c:idx val="7"/>
        <c:spPr>
          <a:solidFill>
            <a:schemeClr val="bg1"/>
          </a:solidFill>
          <a:ln w="3175">
            <a:solidFill>
              <a:sysClr val="window" lastClr="FFFFFF">
                <a:lumMod val="75000"/>
              </a:sysClr>
            </a:solidFill>
          </a:ln>
          <a:effectLst/>
        </c:spPr>
      </c:pivotFmt>
      <c:pivotFmt>
        <c:idx val="8"/>
        <c:spPr>
          <a:solidFill>
            <a:srgbClr val="CBBFF7"/>
          </a:solidFill>
          <a:ln w="3175">
            <a:solidFill>
              <a:sysClr val="window" lastClr="FFFFFF">
                <a:lumMod val="75000"/>
              </a:sysClr>
            </a:solidFill>
          </a:ln>
          <a:effectLst/>
        </c:spPr>
      </c:pivotFmt>
      <c:pivotFmt>
        <c:idx val="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3175">
            <a:solidFill>
              <a:sysClr val="window" lastClr="FFFFFF">
                <a:lumMod val="75000"/>
              </a:sysClr>
            </a:solidFill>
          </a:ln>
          <a:effectLst/>
        </c:spPr>
      </c:pivotFmt>
      <c:pivotFmt>
        <c:idx val="11"/>
        <c:spPr>
          <a:solidFill>
            <a:schemeClr val="bg1">
              <a:lumMod val="75000"/>
            </a:schemeClr>
          </a:solidFill>
          <a:ln w="3175">
            <a:solidFill>
              <a:sysClr val="window" lastClr="FFFFFF">
                <a:lumMod val="75000"/>
              </a:sysClr>
            </a:solidFill>
          </a:ln>
          <a:effectLst/>
        </c:spPr>
      </c:pivotFmt>
      <c:pivotFmt>
        <c:idx val="12"/>
        <c:spPr>
          <a:solidFill>
            <a:schemeClr val="accent4">
              <a:lumMod val="60000"/>
              <a:lumOff val="40000"/>
            </a:schemeClr>
          </a:solidFill>
          <a:ln w="3175">
            <a:solidFill>
              <a:sysClr val="window" lastClr="FFFFFF">
                <a:lumMod val="75000"/>
              </a:sysClr>
            </a:solidFill>
          </a:ln>
          <a:effectLst/>
        </c:spPr>
      </c:pivotFmt>
      <c:pivotFmt>
        <c:idx val="13"/>
        <c:spPr>
          <a:solidFill>
            <a:schemeClr val="accent5">
              <a:lumMod val="60000"/>
              <a:lumOff val="40000"/>
            </a:schemeClr>
          </a:solidFill>
          <a:ln w="3175">
            <a:solidFill>
              <a:sysClr val="window" lastClr="FFFFFF">
                <a:lumMod val="75000"/>
              </a:sysClr>
            </a:solidFill>
          </a:ln>
          <a:effectLst/>
        </c:spPr>
      </c:pivotFmt>
      <c:pivotFmt>
        <c:idx val="14"/>
        <c:spPr>
          <a:solidFill>
            <a:schemeClr val="accent6">
              <a:lumMod val="75000"/>
            </a:schemeClr>
          </a:solidFill>
          <a:ln w="3175">
            <a:solidFill>
              <a:sysClr val="window" lastClr="FFFFFF">
                <a:lumMod val="75000"/>
              </a:sysClr>
            </a:solidFill>
          </a:ln>
          <a:effectLst/>
        </c:spPr>
      </c:pivotFmt>
      <c:pivotFmt>
        <c:idx val="15"/>
        <c:spPr>
          <a:solidFill>
            <a:srgbClr val="CBBFF7"/>
          </a:solidFill>
          <a:ln w="3175">
            <a:solidFill>
              <a:sysClr val="window" lastClr="FFFFFF">
                <a:lumMod val="75000"/>
              </a:sysClr>
            </a:solidFill>
          </a:ln>
          <a:effectLst/>
        </c:spPr>
      </c:pivotFmt>
      <c:pivotFmt>
        <c:idx val="16"/>
        <c:spPr>
          <a:solidFill>
            <a:schemeClr val="bg1"/>
          </a:solidFill>
          <a:ln w="3175">
            <a:solidFill>
              <a:sysClr val="window" lastClr="FFFFFF">
                <a:lumMod val="75000"/>
              </a:sysClr>
            </a:solidFill>
          </a:ln>
          <a:effectLst/>
        </c:spPr>
      </c:pivotFmt>
      <c:pivotFmt>
        <c:idx val="17"/>
        <c:spPr>
          <a:solidFill>
            <a:schemeClr val="accent4">
              <a:lumMod val="20000"/>
              <a:lumOff val="80000"/>
            </a:schemeClr>
          </a:solidFill>
          <a:ln w="3175">
            <a:solidFill>
              <a:sysClr val="window" lastClr="FFFFFF">
                <a:lumMod val="75000"/>
              </a:sysClr>
            </a:solidFill>
          </a:ln>
          <a:effectLst/>
        </c:spPr>
      </c:pivotFmt>
      <c:pivotFmt>
        <c:idx val="18"/>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3175">
            <a:solidFill>
              <a:sysClr val="window" lastClr="FFFFFF">
                <a:lumMod val="75000"/>
              </a:sysClr>
            </a:solidFill>
          </a:ln>
          <a:effectLst/>
        </c:spPr>
      </c:pivotFmt>
      <c:pivotFmt>
        <c:idx val="20"/>
        <c:spPr>
          <a:solidFill>
            <a:schemeClr val="bg1">
              <a:lumMod val="75000"/>
            </a:schemeClr>
          </a:solidFill>
          <a:ln w="3175">
            <a:solidFill>
              <a:sysClr val="window" lastClr="FFFFFF">
                <a:lumMod val="75000"/>
              </a:sysClr>
            </a:solidFill>
          </a:ln>
          <a:effectLst/>
        </c:spPr>
      </c:pivotFmt>
      <c:pivotFmt>
        <c:idx val="21"/>
        <c:spPr>
          <a:solidFill>
            <a:schemeClr val="accent4">
              <a:lumMod val="60000"/>
              <a:lumOff val="40000"/>
            </a:schemeClr>
          </a:solidFill>
          <a:ln w="3175">
            <a:solidFill>
              <a:sysClr val="window" lastClr="FFFFFF">
                <a:lumMod val="75000"/>
              </a:sysClr>
            </a:solidFill>
          </a:ln>
          <a:effectLst/>
        </c:spPr>
      </c:pivotFmt>
      <c:pivotFmt>
        <c:idx val="22"/>
        <c:spPr>
          <a:solidFill>
            <a:schemeClr val="accent5">
              <a:lumMod val="60000"/>
              <a:lumOff val="40000"/>
            </a:schemeClr>
          </a:solidFill>
          <a:ln w="3175">
            <a:solidFill>
              <a:sysClr val="window" lastClr="FFFFFF">
                <a:lumMod val="75000"/>
              </a:sysClr>
            </a:solidFill>
          </a:ln>
          <a:effectLst/>
        </c:spPr>
      </c:pivotFmt>
      <c:pivotFmt>
        <c:idx val="23"/>
        <c:spPr>
          <a:solidFill>
            <a:schemeClr val="accent4">
              <a:lumMod val="20000"/>
              <a:lumOff val="80000"/>
            </a:schemeClr>
          </a:solidFill>
          <a:ln w="3175">
            <a:solidFill>
              <a:sysClr val="window" lastClr="FFFFFF">
                <a:lumMod val="75000"/>
              </a:sysClr>
            </a:solidFill>
          </a:ln>
          <a:effectLst/>
        </c:spPr>
      </c:pivotFmt>
      <c:pivotFmt>
        <c:idx val="24"/>
        <c:spPr>
          <a:solidFill>
            <a:schemeClr val="accent6">
              <a:lumMod val="75000"/>
            </a:schemeClr>
          </a:solidFill>
          <a:ln w="3175">
            <a:solidFill>
              <a:sysClr val="window" lastClr="FFFFFF">
                <a:lumMod val="75000"/>
              </a:sysClr>
            </a:solidFill>
          </a:ln>
          <a:effectLst/>
        </c:spPr>
      </c:pivotFmt>
      <c:pivotFmt>
        <c:idx val="25"/>
        <c:spPr>
          <a:solidFill>
            <a:srgbClr val="CBBFF7"/>
          </a:solidFill>
          <a:ln w="3175">
            <a:solidFill>
              <a:sysClr val="window" lastClr="FFFFFF">
                <a:lumMod val="75000"/>
              </a:sysClr>
            </a:solidFill>
          </a:ln>
          <a:effectLst/>
        </c:spPr>
      </c:pivotFmt>
      <c:pivotFmt>
        <c:idx val="26"/>
        <c:spPr>
          <a:solidFill>
            <a:schemeClr val="bg1"/>
          </a:solidFill>
          <a:ln w="3175">
            <a:solidFill>
              <a:sysClr val="window" lastClr="FFFFFF">
                <a:lumMod val="75000"/>
              </a:sysClr>
            </a:solidFill>
          </a:ln>
          <a:effectLst/>
        </c:spPr>
      </c:pivotFmt>
      <c:pivotFmt>
        <c:idx val="27"/>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6">
              <a:lumMod val="60000"/>
              <a:lumOff val="40000"/>
            </a:schemeClr>
          </a:solidFill>
          <a:ln w="3175">
            <a:solidFill>
              <a:sysClr val="window" lastClr="FFFFFF">
                <a:lumMod val="75000"/>
              </a:sysClr>
            </a:solidFill>
          </a:ln>
          <a:effectLst/>
        </c:spPr>
      </c:pivotFmt>
      <c:pivotFmt>
        <c:idx val="29"/>
        <c:spPr>
          <a:solidFill>
            <a:schemeClr val="bg1">
              <a:lumMod val="75000"/>
            </a:schemeClr>
          </a:solidFill>
          <a:ln w="3175">
            <a:solidFill>
              <a:sysClr val="window" lastClr="FFFFFF">
                <a:lumMod val="75000"/>
              </a:sysClr>
            </a:solidFill>
          </a:ln>
          <a:effectLst/>
        </c:spPr>
      </c:pivotFmt>
      <c:pivotFmt>
        <c:idx val="30"/>
        <c:spPr>
          <a:solidFill>
            <a:schemeClr val="accent4">
              <a:lumMod val="20000"/>
              <a:lumOff val="80000"/>
            </a:schemeClr>
          </a:solidFill>
          <a:ln w="3175">
            <a:solidFill>
              <a:sysClr val="window" lastClr="FFFFFF">
                <a:lumMod val="75000"/>
              </a:sysClr>
            </a:solidFill>
          </a:ln>
          <a:effectLst/>
        </c:spPr>
      </c:pivotFmt>
      <c:pivotFmt>
        <c:idx val="31"/>
        <c:spPr>
          <a:solidFill>
            <a:schemeClr val="accent4">
              <a:lumMod val="60000"/>
              <a:lumOff val="40000"/>
            </a:schemeClr>
          </a:solidFill>
          <a:ln w="3175">
            <a:solidFill>
              <a:sysClr val="window" lastClr="FFFFFF">
                <a:lumMod val="75000"/>
              </a:sysClr>
            </a:solidFill>
          </a:ln>
          <a:effectLst/>
        </c:spPr>
      </c:pivotFmt>
      <c:pivotFmt>
        <c:idx val="32"/>
        <c:spPr>
          <a:solidFill>
            <a:schemeClr val="accent5">
              <a:lumMod val="60000"/>
              <a:lumOff val="40000"/>
            </a:schemeClr>
          </a:solidFill>
          <a:ln w="3175">
            <a:solidFill>
              <a:sysClr val="window" lastClr="FFFFFF">
                <a:lumMod val="75000"/>
              </a:sysClr>
            </a:solidFill>
          </a:ln>
          <a:effectLst/>
        </c:spPr>
      </c:pivotFmt>
      <c:pivotFmt>
        <c:idx val="33"/>
        <c:spPr>
          <a:solidFill>
            <a:schemeClr val="accent6">
              <a:lumMod val="75000"/>
            </a:schemeClr>
          </a:solidFill>
          <a:ln w="3175">
            <a:solidFill>
              <a:sysClr val="window" lastClr="FFFFFF">
                <a:lumMod val="75000"/>
              </a:sysClr>
            </a:solidFill>
          </a:ln>
          <a:effectLst/>
        </c:spPr>
      </c:pivotFmt>
      <c:pivotFmt>
        <c:idx val="34"/>
        <c:spPr>
          <a:solidFill>
            <a:srgbClr val="CBBFF7"/>
          </a:solidFill>
          <a:ln w="3175">
            <a:solidFill>
              <a:sysClr val="window" lastClr="FFFFFF">
                <a:lumMod val="75000"/>
              </a:sysClr>
            </a:solidFill>
          </a:ln>
          <a:effectLst/>
        </c:spPr>
      </c:pivotFmt>
      <c:pivotFmt>
        <c:idx val="35"/>
        <c:spPr>
          <a:solidFill>
            <a:schemeClr val="bg1"/>
          </a:solidFill>
          <a:ln w="3175">
            <a:solidFill>
              <a:sysClr val="window" lastClr="FFFFFF">
                <a:lumMod val="75000"/>
              </a:sysClr>
            </a:solidFill>
          </a:ln>
          <a:effectLst/>
        </c:spPr>
      </c:pivotFmt>
      <c:pivotFmt>
        <c:idx val="36"/>
        <c:spPr>
          <a:solidFill>
            <a:schemeClr val="accent6"/>
          </a:solidFill>
          <a:ln w="3175">
            <a:solidFill>
              <a:sysClr val="window" lastClr="FFFFFF">
                <a:lumMod val="75000"/>
              </a:sysClr>
            </a:solidFill>
          </a:ln>
          <a:effectLst/>
        </c:spPr>
      </c:pivotFmt>
      <c:pivotFmt>
        <c:idx val="37"/>
        <c:spPr>
          <a:solidFill>
            <a:srgbClr val="CC99FF"/>
          </a:solidFill>
          <a:ln w="3175">
            <a:solidFill>
              <a:sysClr val="window" lastClr="FFFFFF">
                <a:lumMod val="75000"/>
              </a:sysClr>
            </a:solidFill>
          </a:ln>
          <a:effectLst/>
        </c:spPr>
      </c:pivotFmt>
      <c:pivotFmt>
        <c:idx val="38"/>
        <c:spPr>
          <a:solidFill>
            <a:schemeClr val="bg1"/>
          </a:solidFill>
          <a:ln w="3175">
            <a:solidFill>
              <a:sysClr val="window" lastClr="FFFFFF">
                <a:lumMod val="75000"/>
              </a:sysClr>
            </a:solidFill>
          </a:ln>
          <a:effectLst/>
        </c:spPr>
      </c:pivotFmt>
      <c:pivotFmt>
        <c:idx val="39"/>
        <c:spPr>
          <a:solidFill>
            <a:schemeClr val="accent4">
              <a:lumMod val="20000"/>
              <a:lumOff val="80000"/>
            </a:schemeClr>
          </a:solidFill>
          <a:ln w="3175">
            <a:solidFill>
              <a:sysClr val="window" lastClr="FFFFFF">
                <a:lumMod val="75000"/>
              </a:sysClr>
            </a:solidFill>
          </a:ln>
          <a:effectLst/>
        </c:spPr>
      </c:pivotFmt>
      <c:pivotFmt>
        <c:idx val="40"/>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FFC000">
              <a:lumMod val="40000"/>
              <a:lumOff val="60000"/>
            </a:srgbClr>
          </a:solidFill>
          <a:ln w="3175">
            <a:solidFill>
              <a:sysClr val="window" lastClr="FFFFFF">
                <a:lumMod val="75000"/>
              </a:sysClr>
            </a:solidFill>
          </a:ln>
          <a:effectLst/>
        </c:spPr>
      </c:pivotFmt>
      <c:pivotFmt>
        <c:idx val="42"/>
        <c:spPr>
          <a:solidFill>
            <a:srgbClr val="70AD47">
              <a:lumMod val="75000"/>
            </a:srgbClr>
          </a:solidFill>
          <a:ln w="3175">
            <a:solidFill>
              <a:sysClr val="window" lastClr="FFFFFF">
                <a:lumMod val="75000"/>
              </a:sysClr>
            </a:solidFill>
          </a:ln>
          <a:effectLst/>
        </c:spPr>
        <c:dLbl>
          <c:idx val="0"/>
          <c:layout>
            <c:manualLayout>
              <c:x val="-2.4329501915708813E-3"/>
              <c:y val="-3.32809224318658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FF9900"/>
          </a:solidFill>
          <a:ln w="3175">
            <a:solidFill>
              <a:sysClr val="window" lastClr="FFFFFF">
                <a:lumMod val="75000"/>
              </a:sysClr>
            </a:solidFill>
          </a:ln>
          <a:effectLst/>
        </c:spPr>
      </c:pivotFmt>
      <c:pivotFmt>
        <c:idx val="44"/>
        <c:spPr>
          <a:solidFill>
            <a:srgbClr val="70AD47">
              <a:lumMod val="40000"/>
              <a:lumOff val="60000"/>
            </a:srgbClr>
          </a:solidFill>
          <a:ln w="3175">
            <a:solidFill>
              <a:sysClr val="window" lastClr="FFFFFF">
                <a:lumMod val="75000"/>
              </a:sysClr>
            </a:solidFill>
          </a:ln>
          <a:effectLst/>
        </c:spPr>
      </c:pivotFmt>
      <c:pivotFmt>
        <c:idx val="45"/>
        <c:spPr>
          <a:solidFill>
            <a:srgbClr val="5B9BD5"/>
          </a:solidFill>
          <a:ln w="3175">
            <a:solidFill>
              <a:sysClr val="window" lastClr="FFFFFF">
                <a:lumMod val="75000"/>
              </a:sysClr>
            </a:solidFill>
          </a:ln>
          <a:effectLst/>
        </c:spPr>
      </c:pivotFmt>
      <c:pivotFmt>
        <c:idx val="46"/>
        <c:spPr>
          <a:solidFill>
            <a:srgbClr val="CC99FF"/>
          </a:solidFill>
          <a:ln w="3175">
            <a:solidFill>
              <a:sysClr val="window" lastClr="FFFFFF">
                <a:lumMod val="75000"/>
              </a:sysClr>
            </a:solidFill>
          </a:ln>
          <a:effectLst/>
        </c:spPr>
      </c:pivotFmt>
      <c:pivotFmt>
        <c:idx val="47"/>
        <c:spPr>
          <a:solidFill>
            <a:sysClr val="window" lastClr="FFFFFF">
              <a:lumMod val="85000"/>
            </a:sysClr>
          </a:solidFill>
          <a:ln w="3175">
            <a:solidFill>
              <a:sysClr val="window" lastClr="FFFFFF">
                <a:lumMod val="75000"/>
              </a:sysClr>
            </a:solidFill>
          </a:ln>
          <a:effectLst/>
        </c:spPr>
      </c:pivotFmt>
      <c:pivotFmt>
        <c:idx val="48"/>
        <c:spPr>
          <a:solidFill>
            <a:sysClr val="window" lastClr="FFFFFF"/>
          </a:solidFill>
          <a:ln w="3175">
            <a:solidFill>
              <a:sysClr val="window" lastClr="FFFFFF">
                <a:lumMod val="75000"/>
              </a:sysClr>
            </a:solidFill>
          </a:ln>
          <a:effectLst/>
        </c:spPr>
      </c:pivotFmt>
      <c:pivotFmt>
        <c:idx val="49"/>
        <c:spPr>
          <a:solidFill>
            <a:schemeClr val="accent1"/>
          </a:solidFill>
          <a:ln w="3175">
            <a:solidFill>
              <a:sysClr val="window" lastClr="FFFFFF">
                <a:lumMod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FF9900"/>
          </a:solidFill>
          <a:ln w="3175">
            <a:solidFill>
              <a:sysClr val="window" lastClr="FFFFFF">
                <a:lumMod val="75000"/>
              </a:sysClr>
            </a:solidFill>
          </a:ln>
          <a:effectLst/>
        </c:spPr>
      </c:pivotFmt>
      <c:pivotFmt>
        <c:idx val="51"/>
        <c:spPr>
          <a:solidFill>
            <a:srgbClr val="70AD47">
              <a:lumMod val="40000"/>
              <a:lumOff val="60000"/>
            </a:srgbClr>
          </a:solidFill>
          <a:ln w="3175">
            <a:solidFill>
              <a:sysClr val="window" lastClr="FFFFFF">
                <a:lumMod val="75000"/>
              </a:sysClr>
            </a:solidFill>
          </a:ln>
          <a:effectLst/>
        </c:spPr>
      </c:pivotFmt>
      <c:pivotFmt>
        <c:idx val="52"/>
        <c:spPr>
          <a:solidFill>
            <a:srgbClr val="5B9BD5"/>
          </a:solidFill>
          <a:ln w="3175">
            <a:solidFill>
              <a:sysClr val="window" lastClr="FFFFFF">
                <a:lumMod val="75000"/>
              </a:sysClr>
            </a:solidFill>
          </a:ln>
          <a:effectLst/>
        </c:spPr>
      </c:pivotFmt>
      <c:pivotFmt>
        <c:idx val="53"/>
        <c:spPr>
          <a:solidFill>
            <a:srgbClr val="FFC000">
              <a:lumMod val="40000"/>
              <a:lumOff val="60000"/>
            </a:srgbClr>
          </a:solidFill>
          <a:ln w="3175">
            <a:solidFill>
              <a:sysClr val="window" lastClr="FFFFFF">
                <a:lumMod val="75000"/>
              </a:sysClr>
            </a:solidFill>
          </a:ln>
          <a:effectLst/>
        </c:spPr>
      </c:pivotFmt>
      <c:pivotFmt>
        <c:idx val="54"/>
        <c:spPr>
          <a:solidFill>
            <a:srgbClr val="70AD47">
              <a:lumMod val="75000"/>
            </a:srgbClr>
          </a:solidFill>
          <a:ln w="3175">
            <a:solidFill>
              <a:sysClr val="window" lastClr="FFFFFF">
                <a:lumMod val="75000"/>
              </a:sysClr>
            </a:solidFill>
          </a:ln>
          <a:effectLst/>
        </c:spPr>
        <c:dLbl>
          <c:idx val="0"/>
          <c:layout>
            <c:manualLayout>
              <c:x val="-2.4329501915708813E-3"/>
              <c:y val="-3.3280922431865828E-3"/>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ysClr val="window" lastClr="FFFFFF">
              <a:lumMod val="85000"/>
            </a:sysClr>
          </a:solidFill>
          <a:ln w="3175">
            <a:solidFill>
              <a:sysClr val="window" lastClr="FFFFFF">
                <a:lumMod val="75000"/>
              </a:sysClr>
            </a:solidFill>
          </a:ln>
          <a:effectLst/>
        </c:spPr>
      </c:pivotFmt>
      <c:pivotFmt>
        <c:idx val="56"/>
        <c:spPr>
          <a:solidFill>
            <a:srgbClr val="CC99FF"/>
          </a:solidFill>
          <a:ln w="3175">
            <a:solidFill>
              <a:sysClr val="window" lastClr="FFFFFF">
                <a:lumMod val="75000"/>
              </a:sysClr>
            </a:solidFill>
          </a:ln>
          <a:effectLst/>
        </c:spPr>
      </c:pivotFmt>
      <c:pivotFmt>
        <c:idx val="57"/>
        <c:spPr>
          <a:solidFill>
            <a:sysClr val="window" lastClr="FFFFFF"/>
          </a:solidFill>
          <a:ln w="3175">
            <a:solidFill>
              <a:sysClr val="window" lastClr="FFFFFF">
                <a:lumMod val="75000"/>
              </a:sysClr>
            </a:solidFill>
          </a:ln>
          <a:effectLst/>
        </c:spPr>
      </c:pivotFmt>
    </c:pivotFmts>
    <c:plotArea>
      <c:layout>
        <c:manualLayout>
          <c:layoutTarget val="inner"/>
          <c:xMode val="edge"/>
          <c:yMode val="edge"/>
          <c:x val="0.1070351617440225"/>
          <c:y val="0.17500740740740742"/>
          <c:w val="0.54003902953586502"/>
          <c:h val="0.76031666666666664"/>
        </c:manualLayout>
      </c:layout>
      <c:barChart>
        <c:barDir val="col"/>
        <c:grouping val="clustered"/>
        <c:varyColors val="0"/>
        <c:ser>
          <c:idx val="0"/>
          <c:order val="0"/>
          <c:tx>
            <c:strRef>
              <c:f>DEP_76!$AK$4</c:f>
              <c:strCache>
                <c:ptCount val="1"/>
                <c:pt idx="0">
                  <c:v>Total</c:v>
                </c:pt>
              </c:strCache>
            </c:strRef>
          </c:tx>
          <c:spPr>
            <a:solidFill>
              <a:schemeClr val="accent1"/>
            </a:solidFill>
            <a:ln w="3175">
              <a:solidFill>
                <a:sysClr val="window" lastClr="FFFFFF">
                  <a:lumMod val="75000"/>
                </a:sysClr>
              </a:solidFill>
            </a:ln>
            <a:effectLst/>
          </c:spPr>
          <c:invertIfNegative val="0"/>
          <c:dPt>
            <c:idx val="0"/>
            <c:invertIfNegative val="0"/>
            <c:bubble3D val="0"/>
            <c:spPr>
              <a:solidFill>
                <a:srgbClr val="FF9900"/>
              </a:solidFill>
              <a:ln w="3175">
                <a:solidFill>
                  <a:sysClr val="window" lastClr="FFFFFF">
                    <a:lumMod val="75000"/>
                  </a:sysClr>
                </a:solidFill>
              </a:ln>
              <a:effectLst/>
            </c:spPr>
            <c:extLst>
              <c:ext xmlns:c16="http://schemas.microsoft.com/office/drawing/2014/chart" uri="{C3380CC4-5D6E-409C-BE32-E72D297353CC}">
                <c16:uniqueId val="{00000001-49E6-4474-9FCF-6BD341F38F51}"/>
              </c:ext>
            </c:extLst>
          </c:dPt>
          <c:dPt>
            <c:idx val="1"/>
            <c:invertIfNegative val="0"/>
            <c:bubble3D val="0"/>
            <c:spPr>
              <a:solidFill>
                <a:srgbClr val="70AD47">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3-49E6-4474-9FCF-6BD341F38F51}"/>
              </c:ext>
            </c:extLst>
          </c:dPt>
          <c:dPt>
            <c:idx val="2"/>
            <c:invertIfNegative val="0"/>
            <c:bubble3D val="0"/>
            <c:spPr>
              <a:solidFill>
                <a:srgbClr val="5B9BD5"/>
              </a:solidFill>
              <a:ln w="3175">
                <a:solidFill>
                  <a:sysClr val="window" lastClr="FFFFFF">
                    <a:lumMod val="75000"/>
                  </a:sysClr>
                </a:solidFill>
              </a:ln>
              <a:effectLst/>
            </c:spPr>
            <c:extLst>
              <c:ext xmlns:c16="http://schemas.microsoft.com/office/drawing/2014/chart" uri="{C3380CC4-5D6E-409C-BE32-E72D297353CC}">
                <c16:uniqueId val="{00000005-49E6-4474-9FCF-6BD341F38F51}"/>
              </c:ext>
            </c:extLst>
          </c:dPt>
          <c:dPt>
            <c:idx val="3"/>
            <c:invertIfNegative val="0"/>
            <c:bubble3D val="0"/>
            <c:spPr>
              <a:solidFill>
                <a:srgbClr val="FFC000">
                  <a:lumMod val="40000"/>
                  <a:lumOff val="60000"/>
                </a:srgbClr>
              </a:solidFill>
              <a:ln w="3175">
                <a:solidFill>
                  <a:sysClr val="window" lastClr="FFFFFF">
                    <a:lumMod val="75000"/>
                  </a:sysClr>
                </a:solidFill>
              </a:ln>
              <a:effectLst/>
            </c:spPr>
            <c:extLst>
              <c:ext xmlns:c16="http://schemas.microsoft.com/office/drawing/2014/chart" uri="{C3380CC4-5D6E-409C-BE32-E72D297353CC}">
                <c16:uniqueId val="{00000007-49E6-4474-9FCF-6BD341F38F51}"/>
              </c:ext>
            </c:extLst>
          </c:dPt>
          <c:dPt>
            <c:idx val="4"/>
            <c:invertIfNegative val="0"/>
            <c:bubble3D val="0"/>
            <c:spPr>
              <a:solidFill>
                <a:srgbClr val="70AD47">
                  <a:lumMod val="75000"/>
                </a:srgbClr>
              </a:solidFill>
              <a:ln w="3175">
                <a:solidFill>
                  <a:sysClr val="window" lastClr="FFFFFF">
                    <a:lumMod val="75000"/>
                  </a:sysClr>
                </a:solidFill>
              </a:ln>
              <a:effectLst/>
            </c:spPr>
            <c:extLst>
              <c:ext xmlns:c16="http://schemas.microsoft.com/office/drawing/2014/chart" uri="{C3380CC4-5D6E-409C-BE32-E72D297353CC}">
                <c16:uniqueId val="{00000009-49E6-4474-9FCF-6BD341F38F51}"/>
              </c:ext>
            </c:extLst>
          </c:dPt>
          <c:dPt>
            <c:idx val="5"/>
            <c:invertIfNegative val="0"/>
            <c:bubble3D val="0"/>
            <c:spPr>
              <a:solidFill>
                <a:sysClr val="window" lastClr="FFFFFF">
                  <a:lumMod val="85000"/>
                </a:sysClr>
              </a:solidFill>
              <a:ln w="3175">
                <a:solidFill>
                  <a:sysClr val="window" lastClr="FFFFFF">
                    <a:lumMod val="75000"/>
                  </a:sysClr>
                </a:solidFill>
              </a:ln>
              <a:effectLst/>
            </c:spPr>
            <c:extLst>
              <c:ext xmlns:c16="http://schemas.microsoft.com/office/drawing/2014/chart" uri="{C3380CC4-5D6E-409C-BE32-E72D297353CC}">
                <c16:uniqueId val="{0000000B-49E6-4474-9FCF-6BD341F38F51}"/>
              </c:ext>
            </c:extLst>
          </c:dPt>
          <c:dPt>
            <c:idx val="6"/>
            <c:invertIfNegative val="0"/>
            <c:bubble3D val="0"/>
            <c:spPr>
              <a:solidFill>
                <a:srgbClr val="CC99FF"/>
              </a:solidFill>
              <a:ln w="3175">
                <a:solidFill>
                  <a:sysClr val="window" lastClr="FFFFFF">
                    <a:lumMod val="75000"/>
                  </a:sysClr>
                </a:solidFill>
              </a:ln>
              <a:effectLst/>
            </c:spPr>
            <c:extLst>
              <c:ext xmlns:c16="http://schemas.microsoft.com/office/drawing/2014/chart" uri="{C3380CC4-5D6E-409C-BE32-E72D297353CC}">
                <c16:uniqueId val="{0000000D-49E6-4474-9FCF-6BD341F38F51}"/>
              </c:ext>
            </c:extLst>
          </c:dPt>
          <c:dPt>
            <c:idx val="7"/>
            <c:invertIfNegative val="0"/>
            <c:bubble3D val="0"/>
            <c:spPr>
              <a:solidFill>
                <a:sysClr val="window" lastClr="FFFFFF"/>
              </a:solidFill>
              <a:ln w="3175">
                <a:solidFill>
                  <a:sysClr val="window" lastClr="FFFFFF">
                    <a:lumMod val="75000"/>
                  </a:sysClr>
                </a:solidFill>
              </a:ln>
              <a:effectLst/>
            </c:spPr>
            <c:extLst>
              <c:ext xmlns:c16="http://schemas.microsoft.com/office/drawing/2014/chart" uri="{C3380CC4-5D6E-409C-BE32-E72D297353CC}">
                <c16:uniqueId val="{0000000E-CC36-4F94-83E7-1D47DE9328E0}"/>
              </c:ext>
            </c:extLst>
          </c:dPt>
          <c:dLbls>
            <c:dLbl>
              <c:idx val="4"/>
              <c:layout>
                <c:manualLayout>
                  <c:x val="-2.4329501915708813E-3"/>
                  <c:y val="-3.328092243186582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9E6-4474-9FCF-6BD341F38F5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DEP_76!$AJ$5:$AJ$13</c:f>
              <c:strCache>
                <c:ptCount val="8"/>
                <c:pt idx="0">
                  <c:v>espèce des milieux chauds et secs</c:v>
                </c:pt>
                <c:pt idx="1">
                  <c:v>espèce des prairies mésophiles</c:v>
                </c:pt>
                <c:pt idx="2">
                  <c:v>espèce des zones humides</c:v>
                </c:pt>
                <c:pt idx="3">
                  <c:v>espèce des landes </c:v>
                </c:pt>
                <c:pt idx="4">
                  <c:v>Espèce des lisières et boisements</c:v>
                </c:pt>
                <c:pt idx="5">
                  <c:v>espèce ubiquiste</c:v>
                </c:pt>
                <c:pt idx="6">
                  <c:v>espèce migratrice</c:v>
                </c:pt>
                <c:pt idx="7">
                  <c:v>Non renseignée</c:v>
                </c:pt>
              </c:strCache>
            </c:strRef>
          </c:cat>
          <c:val>
            <c:numRef>
              <c:f>DEP_76!$AK$5:$AK$13</c:f>
              <c:numCache>
                <c:formatCode>General</c:formatCode>
                <c:ptCount val="8"/>
                <c:pt idx="0">
                  <c:v>29</c:v>
                </c:pt>
                <c:pt idx="1">
                  <c:v>13</c:v>
                </c:pt>
                <c:pt idx="2">
                  <c:v>8</c:v>
                </c:pt>
                <c:pt idx="3">
                  <c:v>2</c:v>
                </c:pt>
                <c:pt idx="4">
                  <c:v>17</c:v>
                </c:pt>
                <c:pt idx="5">
                  <c:v>11</c:v>
                </c:pt>
                <c:pt idx="6">
                  <c:v>7</c:v>
                </c:pt>
                <c:pt idx="7">
                  <c:v>1</c:v>
                </c:pt>
              </c:numCache>
            </c:numRef>
          </c:val>
          <c:extLst>
            <c:ext xmlns:c16="http://schemas.microsoft.com/office/drawing/2014/chart" uri="{C3380CC4-5D6E-409C-BE32-E72D297353CC}">
              <c16:uniqueId val="{00000010-49E6-4474-9FCF-6BD341F38F51}"/>
            </c:ext>
          </c:extLst>
        </c:ser>
        <c:dLbls>
          <c:showLegendKey val="0"/>
          <c:showVal val="0"/>
          <c:showCatName val="0"/>
          <c:showSerName val="0"/>
          <c:showPercent val="0"/>
          <c:showBubbleSize val="0"/>
        </c:dLbls>
        <c:gapWidth val="100"/>
        <c:axId val="483789087"/>
        <c:axId val="475376943"/>
      </c:barChart>
      <c:catAx>
        <c:axId val="483789087"/>
        <c:scaling>
          <c:orientation val="minMax"/>
        </c:scaling>
        <c:delete val="1"/>
        <c:axPos val="b"/>
        <c:numFmt formatCode="General" sourceLinked="1"/>
        <c:majorTickMark val="out"/>
        <c:minorTickMark val="none"/>
        <c:tickLblPos val="nextTo"/>
        <c:crossAx val="475376943"/>
        <c:crosses val="autoZero"/>
        <c:auto val="1"/>
        <c:lblAlgn val="ctr"/>
        <c:lblOffset val="100"/>
        <c:noMultiLvlLbl val="0"/>
      </c:catAx>
      <c:valAx>
        <c:axId val="475376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83789087"/>
        <c:crosses val="autoZero"/>
        <c:crossBetween val="between"/>
      </c:valAx>
      <c:spPr>
        <a:noFill/>
        <a:ln>
          <a:noFill/>
        </a:ln>
        <a:effectLst/>
      </c:spPr>
    </c:plotArea>
    <c:legend>
      <c:legendPos val="r"/>
      <c:layout>
        <c:manualLayout>
          <c:xMode val="edge"/>
          <c:yMode val="edge"/>
          <c:x val="0.66684555525740785"/>
          <c:y val="0.1542625"/>
          <c:w val="0.31855685439301024"/>
          <c:h val="0.81158564814814815"/>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[Référentiel_faune_normand_maj_2024.xlsx]DEP_76!Tableau croisé dynamique9</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a:t>Répartition par communautés écologiques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6">
              <a:lumMod val="40000"/>
              <a:lumOff val="60000"/>
            </a:schemeClr>
          </a:solidFill>
          <a:ln>
            <a:noFill/>
          </a:ln>
          <a:effectLst/>
        </c:spPr>
      </c:pivotFmt>
      <c:pivotFmt>
        <c:idx val="2"/>
        <c:spPr>
          <a:solidFill>
            <a:schemeClr val="accent3">
              <a:lumMod val="60000"/>
              <a:lumOff val="40000"/>
            </a:schemeClr>
          </a:solidFill>
          <a:ln>
            <a:noFill/>
          </a:ln>
          <a:effectLst/>
        </c:spPr>
      </c:pivotFmt>
      <c:pivotFmt>
        <c:idx val="3"/>
        <c:spPr>
          <a:solidFill>
            <a:schemeClr val="accent4">
              <a:lumMod val="20000"/>
              <a:lumOff val="80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6">
              <a:lumMod val="75000"/>
            </a:schemeClr>
          </a:solidFill>
          <a:ln>
            <a:noFill/>
          </a:ln>
          <a:effectLst/>
        </c:spPr>
      </c:pivotFmt>
      <c:pivotFmt>
        <c:idx val="7"/>
        <c:spPr>
          <a:solidFill>
            <a:srgbClr val="CBBFF7"/>
          </a:solidFill>
          <a:ln>
            <a:noFill/>
          </a:ln>
          <a:effectLst/>
        </c:spPr>
      </c:pivotFmt>
      <c:pivotFmt>
        <c:idx val="8"/>
        <c:spPr>
          <a:solidFill>
            <a:schemeClr val="bg1"/>
          </a:solidFill>
          <a:ln w="3175">
            <a:solidFill>
              <a:schemeClr val="bg1">
                <a:lumMod val="65000"/>
              </a:schemeClr>
            </a:solidFill>
          </a:ln>
          <a:effectLst/>
        </c:spPr>
      </c:pivotFmt>
      <c:pivotFmt>
        <c:idx val="9"/>
        <c:spPr>
          <a:solidFill>
            <a:schemeClr val="accent1"/>
          </a:solidFill>
          <a:ln>
            <a:noFill/>
          </a:ln>
          <a:effectLst/>
        </c:spPr>
        <c:marker>
          <c:symbol val="none"/>
        </c:marker>
      </c:pivotFmt>
      <c:pivotFmt>
        <c:idx val="10"/>
        <c:spPr>
          <a:solidFill>
            <a:schemeClr val="accent6">
              <a:lumMod val="40000"/>
              <a:lumOff val="60000"/>
            </a:schemeClr>
          </a:solidFill>
          <a:ln>
            <a:noFill/>
          </a:ln>
          <a:effectLst/>
        </c:spPr>
      </c:pivotFmt>
      <c:pivotFmt>
        <c:idx val="11"/>
        <c:spPr>
          <a:solidFill>
            <a:schemeClr val="accent3">
              <a:lumMod val="60000"/>
              <a:lumOff val="40000"/>
            </a:schemeClr>
          </a:solidFill>
          <a:ln>
            <a:noFill/>
          </a:ln>
          <a:effectLst/>
        </c:spPr>
      </c:pivotFmt>
      <c:pivotFmt>
        <c:idx val="12"/>
        <c:spPr>
          <a:solidFill>
            <a:schemeClr val="accent4">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6">
              <a:lumMod val="75000"/>
            </a:schemeClr>
          </a:solidFill>
          <a:ln>
            <a:noFill/>
          </a:ln>
          <a:effectLst/>
        </c:spPr>
      </c:pivotFmt>
      <c:pivotFmt>
        <c:idx val="15"/>
        <c:spPr>
          <a:solidFill>
            <a:srgbClr val="CBBFF7"/>
          </a:solidFill>
          <a:ln>
            <a:noFill/>
          </a:ln>
          <a:effectLst/>
        </c:spPr>
      </c:pivotFmt>
      <c:pivotFmt>
        <c:idx val="16"/>
        <c:spPr>
          <a:solidFill>
            <a:schemeClr val="bg1"/>
          </a:solidFill>
          <a:ln w="3175">
            <a:solidFill>
              <a:schemeClr val="bg1">
                <a:lumMod val="65000"/>
              </a:schemeClr>
            </a:solidFill>
          </a:ln>
          <a:effectLst/>
        </c:spPr>
      </c:pivotFmt>
      <c:pivotFmt>
        <c:idx val="17"/>
        <c:spPr>
          <a:solidFill>
            <a:schemeClr val="accent4">
              <a:lumMod val="20000"/>
              <a:lumOff val="80000"/>
            </a:schemeClr>
          </a:solidFill>
          <a:ln>
            <a:noFill/>
          </a:ln>
          <a:effectLst/>
        </c:spPr>
      </c:pivotFmt>
      <c:pivotFmt>
        <c:idx val="18"/>
        <c:spPr>
          <a:solidFill>
            <a:schemeClr val="accent1"/>
          </a:solidFill>
          <a:ln>
            <a:noFill/>
          </a:ln>
          <a:effectLst/>
        </c:spPr>
        <c:marker>
          <c:symbol val="none"/>
        </c:marker>
      </c:pivotFmt>
      <c:pivotFmt>
        <c:idx val="19"/>
        <c:spPr>
          <a:solidFill>
            <a:schemeClr val="accent6">
              <a:lumMod val="40000"/>
              <a:lumOff val="60000"/>
            </a:schemeClr>
          </a:solidFill>
          <a:ln>
            <a:noFill/>
          </a:ln>
          <a:effectLst/>
        </c:spPr>
      </c:pivotFmt>
      <c:pivotFmt>
        <c:idx val="20"/>
        <c:spPr>
          <a:solidFill>
            <a:schemeClr val="accent3">
              <a:lumMod val="60000"/>
              <a:lumOff val="40000"/>
            </a:schemeClr>
          </a:solidFill>
          <a:ln>
            <a:noFill/>
          </a:ln>
          <a:effectLst/>
        </c:spPr>
      </c:pivotFmt>
      <c:pivotFmt>
        <c:idx val="21"/>
        <c:spPr>
          <a:solidFill>
            <a:schemeClr val="accent4">
              <a:lumMod val="60000"/>
              <a:lumOff val="40000"/>
            </a:schemeClr>
          </a:solidFill>
          <a:ln>
            <a:noFill/>
          </a:ln>
          <a:effectLst/>
        </c:spPr>
      </c:pivotFmt>
      <c:pivotFmt>
        <c:idx val="22"/>
        <c:spPr>
          <a:solidFill>
            <a:schemeClr val="accent5">
              <a:lumMod val="60000"/>
              <a:lumOff val="40000"/>
            </a:schemeClr>
          </a:solidFill>
          <a:ln>
            <a:noFill/>
          </a:ln>
          <a:effectLst/>
        </c:spPr>
      </c:pivotFmt>
      <c:pivotFmt>
        <c:idx val="23"/>
        <c:spPr>
          <a:solidFill>
            <a:schemeClr val="accent4">
              <a:lumMod val="20000"/>
              <a:lumOff val="80000"/>
            </a:schemeClr>
          </a:solidFill>
          <a:ln>
            <a:noFill/>
          </a:ln>
          <a:effectLst/>
        </c:spPr>
      </c:pivotFmt>
      <c:pivotFmt>
        <c:idx val="24"/>
        <c:spPr>
          <a:solidFill>
            <a:schemeClr val="accent6">
              <a:lumMod val="75000"/>
            </a:schemeClr>
          </a:solidFill>
          <a:ln>
            <a:noFill/>
          </a:ln>
          <a:effectLst/>
        </c:spPr>
      </c:pivotFmt>
      <c:pivotFmt>
        <c:idx val="25"/>
        <c:spPr>
          <a:solidFill>
            <a:srgbClr val="CBBFF7"/>
          </a:solidFill>
          <a:ln>
            <a:noFill/>
          </a:ln>
          <a:effectLst/>
        </c:spPr>
      </c:pivotFmt>
      <c:pivotFmt>
        <c:idx val="26"/>
        <c:spPr>
          <a:solidFill>
            <a:schemeClr val="bg1"/>
          </a:solidFill>
          <a:ln w="3175">
            <a:solidFill>
              <a:schemeClr val="bg1">
                <a:lumMod val="65000"/>
              </a:schemeClr>
            </a:solidFill>
          </a:ln>
          <a:effectLst/>
        </c:spPr>
      </c:pivotFmt>
      <c:pivotFmt>
        <c:idx val="27"/>
        <c:spPr>
          <a:solidFill>
            <a:schemeClr val="accent1"/>
          </a:solidFill>
          <a:ln>
            <a:noFill/>
          </a:ln>
          <a:effectLst/>
        </c:spPr>
        <c:marker>
          <c:symbol val="none"/>
        </c:marker>
      </c:pivotFmt>
      <c:pivotFmt>
        <c:idx val="28"/>
        <c:spPr>
          <a:solidFill>
            <a:schemeClr val="accent6">
              <a:lumMod val="40000"/>
              <a:lumOff val="60000"/>
            </a:schemeClr>
          </a:solidFill>
          <a:ln>
            <a:noFill/>
          </a:ln>
          <a:effectLst/>
        </c:spPr>
      </c:pivotFmt>
      <c:pivotFmt>
        <c:idx val="29"/>
        <c:spPr>
          <a:solidFill>
            <a:schemeClr val="accent3">
              <a:lumMod val="60000"/>
              <a:lumOff val="40000"/>
            </a:schemeClr>
          </a:solidFill>
          <a:ln>
            <a:noFill/>
          </a:ln>
          <a:effectLst/>
        </c:spPr>
      </c:pivotFmt>
      <c:pivotFmt>
        <c:idx val="30"/>
        <c:spPr>
          <a:solidFill>
            <a:schemeClr val="accent4">
              <a:lumMod val="20000"/>
              <a:lumOff val="80000"/>
            </a:schemeClr>
          </a:solidFill>
          <a:ln>
            <a:noFill/>
          </a:ln>
          <a:effectLst/>
        </c:spPr>
      </c:pivotFmt>
      <c:pivotFmt>
        <c:idx val="31"/>
        <c:spPr>
          <a:solidFill>
            <a:schemeClr val="accent4">
              <a:lumMod val="60000"/>
              <a:lumOff val="40000"/>
            </a:schemeClr>
          </a:solidFill>
          <a:ln>
            <a:noFill/>
          </a:ln>
          <a:effectLst/>
        </c:spPr>
      </c:pivotFmt>
      <c:pivotFmt>
        <c:idx val="32"/>
        <c:spPr>
          <a:solidFill>
            <a:schemeClr val="accent5">
              <a:lumMod val="60000"/>
              <a:lumOff val="40000"/>
            </a:schemeClr>
          </a:solidFill>
          <a:ln>
            <a:noFill/>
          </a:ln>
          <a:effectLst/>
        </c:spPr>
      </c:pivotFmt>
      <c:pivotFmt>
        <c:idx val="33"/>
        <c:spPr>
          <a:solidFill>
            <a:schemeClr val="accent6">
              <a:lumMod val="75000"/>
            </a:schemeClr>
          </a:solidFill>
          <a:ln>
            <a:noFill/>
          </a:ln>
          <a:effectLst/>
        </c:spPr>
      </c:pivotFmt>
      <c:pivotFmt>
        <c:idx val="34"/>
        <c:spPr>
          <a:solidFill>
            <a:srgbClr val="CBBFF7"/>
          </a:solidFill>
          <a:ln>
            <a:noFill/>
          </a:ln>
          <a:effectLst/>
        </c:spPr>
      </c:pivotFmt>
      <c:pivotFmt>
        <c:idx val="35"/>
        <c:spPr>
          <a:solidFill>
            <a:schemeClr val="bg1"/>
          </a:solidFill>
          <a:ln w="3175">
            <a:solidFill>
              <a:schemeClr val="bg1">
                <a:lumMod val="65000"/>
              </a:schemeClr>
            </a:solidFill>
          </a:ln>
          <a:effectLst/>
        </c:spPr>
      </c:pivotFmt>
      <c:pivotFmt>
        <c:idx val="36"/>
        <c:spPr>
          <a:solidFill>
            <a:schemeClr val="accent6"/>
          </a:solidFill>
          <a:ln>
            <a:noFill/>
          </a:ln>
          <a:effectLst/>
        </c:spPr>
      </c:pivotFmt>
      <c:pivotFmt>
        <c:idx val="37"/>
        <c:spPr>
          <a:solidFill>
            <a:srgbClr val="CC99FF"/>
          </a:solidFill>
          <a:ln>
            <a:noFill/>
          </a:ln>
          <a:effectLst/>
        </c:spPr>
      </c:pivotFmt>
      <c:pivotFmt>
        <c:idx val="38"/>
        <c:spPr>
          <a:solidFill>
            <a:schemeClr val="bg1"/>
          </a:solidFill>
          <a:ln>
            <a:solidFill>
              <a:schemeClr val="bg1">
                <a:lumMod val="65000"/>
              </a:schemeClr>
            </a:solidFill>
          </a:ln>
          <a:effectLst/>
        </c:spPr>
      </c:pivotFmt>
      <c:pivotFmt>
        <c:idx val="39"/>
        <c:spPr>
          <a:solidFill>
            <a:schemeClr val="accent4">
              <a:lumMod val="20000"/>
              <a:lumOff val="80000"/>
            </a:schemeClr>
          </a:solidFill>
          <a:ln>
            <a:noFill/>
          </a:ln>
          <a:effectLst/>
        </c:spPr>
      </c:pivotFmt>
      <c:pivotFmt>
        <c:idx val="40"/>
        <c:spPr>
          <a:solidFill>
            <a:schemeClr val="accent1"/>
          </a:solidFill>
          <a:ln>
            <a:noFill/>
          </a:ln>
          <a:effectLst/>
        </c:spPr>
        <c:marker>
          <c:symbol val="none"/>
        </c:marker>
      </c:pivotFmt>
      <c:pivotFmt>
        <c:idx val="41"/>
        <c:spPr>
          <a:solidFill>
            <a:schemeClr val="accent6">
              <a:lumMod val="40000"/>
              <a:lumOff val="60000"/>
            </a:schemeClr>
          </a:solidFill>
          <a:ln>
            <a:noFill/>
          </a:ln>
          <a:effectLst/>
        </c:spPr>
      </c:pivotFmt>
      <c:pivotFmt>
        <c:idx val="42"/>
        <c:spPr>
          <a:solidFill>
            <a:schemeClr val="accent3">
              <a:lumMod val="60000"/>
              <a:lumOff val="40000"/>
            </a:schemeClr>
          </a:solidFill>
          <a:ln>
            <a:noFill/>
          </a:ln>
          <a:effectLst/>
        </c:spPr>
      </c:pivotFmt>
      <c:pivotFmt>
        <c:idx val="43"/>
        <c:spPr>
          <a:solidFill>
            <a:schemeClr val="accent4">
              <a:lumMod val="60000"/>
              <a:lumOff val="40000"/>
            </a:schemeClr>
          </a:solidFill>
          <a:ln>
            <a:noFill/>
          </a:ln>
          <a:effectLst/>
        </c:spPr>
      </c:pivotFmt>
      <c:pivotFmt>
        <c:idx val="44"/>
        <c:spPr>
          <a:solidFill>
            <a:schemeClr val="accent5">
              <a:lumMod val="60000"/>
              <a:lumOff val="40000"/>
            </a:schemeClr>
          </a:solidFill>
          <a:ln>
            <a:noFill/>
          </a:ln>
          <a:effectLst/>
        </c:spPr>
      </c:pivotFmt>
      <c:pivotFmt>
        <c:idx val="45"/>
        <c:spPr>
          <a:solidFill>
            <a:schemeClr val="accent6"/>
          </a:solidFill>
          <a:ln>
            <a:noFill/>
          </a:ln>
          <a:effectLst/>
        </c:spPr>
      </c:pivotFmt>
      <c:pivotFmt>
        <c:idx val="46"/>
        <c:spPr>
          <a:solidFill>
            <a:srgbClr val="CC99FF"/>
          </a:solidFill>
          <a:ln>
            <a:noFill/>
          </a:ln>
          <a:effectLst/>
        </c:spPr>
      </c:pivotFmt>
      <c:pivotFmt>
        <c:idx val="47"/>
        <c:spPr>
          <a:solidFill>
            <a:schemeClr val="bg1"/>
          </a:solidFill>
          <a:ln>
            <a:solidFill>
              <a:schemeClr val="bg1">
                <a:lumMod val="65000"/>
              </a:schemeClr>
            </a:solidFill>
          </a:ln>
          <a:effectLst/>
        </c:spPr>
      </c:pivotFmt>
      <c:pivotFmt>
        <c:idx val="48"/>
        <c:spPr>
          <a:solidFill>
            <a:schemeClr val="accent4">
              <a:lumMod val="20000"/>
              <a:lumOff val="80000"/>
            </a:schemeClr>
          </a:solidFill>
          <a:ln>
            <a:noFill/>
          </a:ln>
          <a:effectLst/>
        </c:spPr>
      </c:pivotFmt>
      <c:pivotFmt>
        <c:idx val="49"/>
        <c:spPr>
          <a:solidFill>
            <a:schemeClr val="accent1"/>
          </a:solidFill>
          <a:ln>
            <a:noFill/>
          </a:ln>
          <a:effectLst/>
        </c:spPr>
        <c:marker>
          <c:symbol val="none"/>
        </c:marker>
      </c:pivotFmt>
      <c:pivotFmt>
        <c:idx val="50"/>
        <c:spPr>
          <a:solidFill>
            <a:schemeClr val="accent6">
              <a:lumMod val="40000"/>
              <a:lumOff val="60000"/>
            </a:schemeClr>
          </a:solidFill>
          <a:ln>
            <a:noFill/>
          </a:ln>
          <a:effectLst/>
        </c:spPr>
      </c:pivotFmt>
      <c:pivotFmt>
        <c:idx val="51"/>
        <c:spPr>
          <a:solidFill>
            <a:schemeClr val="accent3">
              <a:lumMod val="60000"/>
              <a:lumOff val="40000"/>
            </a:schemeClr>
          </a:solidFill>
          <a:ln>
            <a:noFill/>
          </a:ln>
          <a:effectLst/>
        </c:spPr>
      </c:pivotFmt>
      <c:pivotFmt>
        <c:idx val="52"/>
        <c:spPr>
          <a:solidFill>
            <a:schemeClr val="accent4">
              <a:lumMod val="60000"/>
              <a:lumOff val="40000"/>
            </a:schemeClr>
          </a:solidFill>
          <a:ln>
            <a:noFill/>
          </a:ln>
          <a:effectLst/>
        </c:spPr>
      </c:pivotFmt>
      <c:pivotFmt>
        <c:idx val="53"/>
        <c:spPr>
          <a:solidFill>
            <a:schemeClr val="accent5">
              <a:lumMod val="60000"/>
              <a:lumOff val="40000"/>
            </a:schemeClr>
          </a:solidFill>
          <a:ln>
            <a:noFill/>
          </a:ln>
          <a:effectLst/>
        </c:spPr>
      </c:pivotFmt>
      <c:pivotFmt>
        <c:idx val="54"/>
        <c:spPr>
          <a:solidFill>
            <a:schemeClr val="accent6"/>
          </a:solidFill>
          <a:ln>
            <a:noFill/>
          </a:ln>
          <a:effectLst/>
        </c:spPr>
      </c:pivotFmt>
      <c:pivotFmt>
        <c:idx val="55"/>
        <c:spPr>
          <a:solidFill>
            <a:srgbClr val="CC99FF"/>
          </a:solidFill>
          <a:ln>
            <a:noFill/>
          </a:ln>
          <a:effectLst/>
        </c:spPr>
      </c:pivotFmt>
      <c:pivotFmt>
        <c:idx val="56"/>
        <c:spPr>
          <a:solidFill>
            <a:schemeClr val="bg1"/>
          </a:solidFill>
          <a:ln>
            <a:solidFill>
              <a:schemeClr val="bg1">
                <a:lumMod val="65000"/>
              </a:schemeClr>
            </a:solidFill>
          </a:ln>
          <a:effectLst/>
        </c:spPr>
      </c:pivotFmt>
      <c:pivotFmt>
        <c:idx val="57"/>
        <c:spPr>
          <a:solidFill>
            <a:schemeClr val="accent4">
              <a:lumMod val="20000"/>
              <a:lumOff val="80000"/>
            </a:schemeClr>
          </a:solidFill>
          <a:ln>
            <a:noFill/>
          </a:ln>
          <a:effectLst/>
        </c:spPr>
      </c:pivotFmt>
      <c:pivotFmt>
        <c:idx val="58"/>
        <c:spPr>
          <a:solidFill>
            <a:schemeClr val="accent1"/>
          </a:solidFill>
          <a:ln>
            <a:noFill/>
          </a:ln>
          <a:effectLst/>
        </c:spPr>
        <c:marker>
          <c:symbol val="none"/>
        </c:marker>
      </c:pivotFmt>
      <c:pivotFmt>
        <c:idx val="59"/>
        <c:spPr>
          <a:solidFill>
            <a:schemeClr val="accent6">
              <a:lumMod val="40000"/>
              <a:lumOff val="60000"/>
            </a:schemeClr>
          </a:solidFill>
          <a:ln>
            <a:noFill/>
          </a:ln>
          <a:effectLst/>
        </c:spPr>
      </c:pivotFmt>
      <c:pivotFmt>
        <c:idx val="60"/>
        <c:spPr>
          <a:solidFill>
            <a:schemeClr val="accent3">
              <a:lumMod val="60000"/>
              <a:lumOff val="40000"/>
            </a:schemeClr>
          </a:solidFill>
          <a:ln>
            <a:noFill/>
          </a:ln>
          <a:effectLst/>
        </c:spPr>
      </c:pivotFmt>
      <c:pivotFmt>
        <c:idx val="61"/>
        <c:spPr>
          <a:solidFill>
            <a:schemeClr val="accent4">
              <a:lumMod val="60000"/>
              <a:lumOff val="40000"/>
            </a:schemeClr>
          </a:solidFill>
          <a:ln>
            <a:noFill/>
          </a:ln>
          <a:effectLst/>
        </c:spPr>
      </c:pivotFmt>
      <c:pivotFmt>
        <c:idx val="62"/>
        <c:spPr>
          <a:solidFill>
            <a:schemeClr val="accent5">
              <a:lumMod val="60000"/>
              <a:lumOff val="40000"/>
            </a:schemeClr>
          </a:solidFill>
          <a:ln>
            <a:noFill/>
          </a:ln>
          <a:effectLst/>
        </c:spPr>
      </c:pivotFmt>
      <c:pivotFmt>
        <c:idx val="63"/>
        <c:spPr>
          <a:solidFill>
            <a:schemeClr val="accent6"/>
          </a:solidFill>
          <a:ln>
            <a:noFill/>
          </a:ln>
          <a:effectLst/>
        </c:spPr>
      </c:pivotFmt>
      <c:pivotFmt>
        <c:idx val="64"/>
        <c:spPr>
          <a:solidFill>
            <a:srgbClr val="CC99FF"/>
          </a:solidFill>
          <a:ln>
            <a:noFill/>
          </a:ln>
          <a:effectLst/>
        </c:spPr>
      </c:pivotFmt>
      <c:pivotFmt>
        <c:idx val="65"/>
        <c:spPr>
          <a:solidFill>
            <a:schemeClr val="bg1"/>
          </a:solidFill>
          <a:ln>
            <a:solidFill>
              <a:schemeClr val="bg1">
                <a:lumMod val="65000"/>
              </a:schemeClr>
            </a:solidFill>
          </a:ln>
          <a:effectLst/>
        </c:spPr>
      </c:pivotFmt>
      <c:pivotFmt>
        <c:idx val="66"/>
        <c:spPr>
          <a:solidFill>
            <a:schemeClr val="accent4">
              <a:lumMod val="20000"/>
              <a:lumOff val="80000"/>
            </a:schemeClr>
          </a:solidFill>
          <a:ln>
            <a:noFill/>
          </a:ln>
          <a:effectLst/>
        </c:spPr>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rgbClr val="70AD47">
              <a:lumMod val="40000"/>
              <a:lumOff val="60000"/>
            </a:srgbClr>
          </a:solidFill>
          <a:ln>
            <a:noFill/>
          </a:ln>
          <a:effectLst/>
        </c:spPr>
      </c:pivotFmt>
      <c:pivotFmt>
        <c:idx val="69"/>
        <c:spPr>
          <a:solidFill>
            <a:srgbClr val="5B9BD5"/>
          </a:solidFill>
          <a:ln>
            <a:noFill/>
          </a:ln>
          <a:effectLst/>
        </c:spPr>
      </c:pivotFmt>
      <c:pivotFmt>
        <c:idx val="70"/>
        <c:spPr>
          <a:solidFill>
            <a:srgbClr val="CC99FF"/>
          </a:solidFill>
          <a:ln>
            <a:noFill/>
          </a:ln>
          <a:effectLst/>
        </c:spPr>
      </c:pivotFmt>
      <c:pivotFmt>
        <c:idx val="71"/>
        <c:spPr>
          <a:solidFill>
            <a:srgbClr val="FFC000">
              <a:lumMod val="40000"/>
              <a:lumOff val="60000"/>
            </a:srgbClr>
          </a:solidFill>
          <a:ln>
            <a:noFill/>
          </a:ln>
          <a:effectLst/>
        </c:spPr>
      </c:pivotFmt>
      <c:pivotFmt>
        <c:idx val="72"/>
        <c:spPr>
          <a:solidFill>
            <a:sysClr val="window" lastClr="FFFFFF">
              <a:lumMod val="85000"/>
            </a:sysClr>
          </a:solidFill>
          <a:ln>
            <a:noFill/>
          </a:ln>
          <a:effectLst/>
        </c:spPr>
      </c:pivotFmt>
      <c:pivotFmt>
        <c:idx val="73"/>
        <c:spPr>
          <a:solidFill>
            <a:sysClr val="window" lastClr="FFFFFF"/>
          </a:solidFill>
          <a:ln>
            <a:noFill/>
          </a:ln>
          <a:effectLst/>
        </c:spPr>
      </c:pivotFmt>
      <c:pivotFmt>
        <c:idx val="74"/>
        <c:spPr>
          <a:solidFill>
            <a:srgbClr val="70AD47">
              <a:lumMod val="75000"/>
            </a:srgbClr>
          </a:solidFill>
          <a:ln>
            <a:solidFill>
              <a:schemeClr val="bg1">
                <a:lumMod val="65000"/>
              </a:schemeClr>
            </a:solidFill>
          </a:ln>
          <a:effectLst/>
        </c:spPr>
      </c:pivotFmt>
      <c:pivotFmt>
        <c:idx val="75"/>
        <c:spPr>
          <a:solidFill>
            <a:srgbClr val="FF9900"/>
          </a:solidFill>
          <a:ln>
            <a:noFill/>
          </a:ln>
          <a:effectLst/>
        </c:spPr>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rgbClr val="FF9900"/>
          </a:solidFill>
          <a:ln>
            <a:noFill/>
          </a:ln>
          <a:effectLst/>
        </c:spPr>
      </c:pivotFmt>
      <c:pivotFmt>
        <c:idx val="78"/>
        <c:spPr>
          <a:solidFill>
            <a:srgbClr val="70AD47">
              <a:lumMod val="40000"/>
              <a:lumOff val="60000"/>
            </a:srgbClr>
          </a:solidFill>
          <a:ln>
            <a:noFill/>
          </a:ln>
          <a:effectLst/>
        </c:spPr>
      </c:pivotFmt>
      <c:pivotFmt>
        <c:idx val="79"/>
        <c:spPr>
          <a:solidFill>
            <a:srgbClr val="5B9BD5"/>
          </a:solidFill>
          <a:ln>
            <a:noFill/>
          </a:ln>
          <a:effectLst/>
        </c:spPr>
      </c:pivotFmt>
      <c:pivotFmt>
        <c:idx val="80"/>
        <c:spPr>
          <a:solidFill>
            <a:srgbClr val="FFC000">
              <a:lumMod val="40000"/>
              <a:lumOff val="60000"/>
            </a:srgbClr>
          </a:solidFill>
          <a:ln>
            <a:noFill/>
          </a:ln>
          <a:effectLst/>
        </c:spPr>
      </c:pivotFmt>
      <c:pivotFmt>
        <c:idx val="81"/>
        <c:spPr>
          <a:solidFill>
            <a:srgbClr val="70AD47">
              <a:lumMod val="75000"/>
            </a:srgbClr>
          </a:solidFill>
          <a:ln>
            <a:solidFill>
              <a:schemeClr val="bg1">
                <a:lumMod val="65000"/>
              </a:schemeClr>
            </a:solidFill>
          </a:ln>
          <a:effectLst/>
        </c:spPr>
      </c:pivotFmt>
      <c:pivotFmt>
        <c:idx val="82"/>
        <c:spPr>
          <a:solidFill>
            <a:sysClr val="window" lastClr="FFFFFF">
              <a:lumMod val="85000"/>
            </a:sysClr>
          </a:solidFill>
          <a:ln>
            <a:noFill/>
          </a:ln>
          <a:effectLst/>
        </c:spPr>
      </c:pivotFmt>
      <c:pivotFmt>
        <c:idx val="83"/>
        <c:spPr>
          <a:solidFill>
            <a:srgbClr val="CC99FF"/>
          </a:solidFill>
          <a:ln>
            <a:noFill/>
          </a:ln>
          <a:effectLst/>
        </c:spPr>
      </c:pivotFmt>
      <c:pivotFmt>
        <c:idx val="84"/>
        <c:spPr>
          <a:solidFill>
            <a:sysClr val="window" lastClr="FFFFFF"/>
          </a:solidFill>
          <a:ln>
            <a:noFill/>
          </a:ln>
          <a:effectLst/>
        </c:spPr>
      </c:pivotFmt>
      <c:pivotFmt>
        <c:idx val="85"/>
        <c:spPr>
          <a:solidFill>
            <a:schemeClr val="accent1"/>
          </a:solidFill>
          <a:ln w="3175">
            <a:solidFill>
              <a:sysClr val="window" lastClr="FFFFFF">
                <a:lumMod val="6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86"/>
        <c:spPr>
          <a:solidFill>
            <a:srgbClr val="FF9900"/>
          </a:solidFill>
          <a:ln w="3175">
            <a:solidFill>
              <a:sysClr val="window" lastClr="FFFFFF">
                <a:lumMod val="65000"/>
              </a:sysClr>
            </a:solidFill>
          </a:ln>
          <a:effectLst/>
        </c:spPr>
      </c:pivotFmt>
      <c:pivotFmt>
        <c:idx val="87"/>
        <c:spPr>
          <a:solidFill>
            <a:srgbClr val="70AD47">
              <a:lumMod val="40000"/>
              <a:lumOff val="60000"/>
            </a:srgbClr>
          </a:solidFill>
          <a:ln w="3175">
            <a:solidFill>
              <a:sysClr val="window" lastClr="FFFFFF">
                <a:lumMod val="65000"/>
              </a:sysClr>
            </a:solidFill>
          </a:ln>
          <a:effectLst/>
        </c:spPr>
      </c:pivotFmt>
      <c:pivotFmt>
        <c:idx val="88"/>
        <c:spPr>
          <a:solidFill>
            <a:srgbClr val="5B9BD5"/>
          </a:solidFill>
          <a:ln w="3175">
            <a:solidFill>
              <a:sysClr val="window" lastClr="FFFFFF">
                <a:lumMod val="65000"/>
              </a:sysClr>
            </a:solidFill>
          </a:ln>
          <a:effectLst/>
        </c:spPr>
      </c:pivotFmt>
      <c:pivotFmt>
        <c:idx val="89"/>
        <c:spPr>
          <a:solidFill>
            <a:srgbClr val="FFC000">
              <a:lumMod val="40000"/>
              <a:lumOff val="60000"/>
            </a:srgbClr>
          </a:solidFill>
          <a:ln w="3175">
            <a:solidFill>
              <a:sysClr val="window" lastClr="FFFFFF">
                <a:lumMod val="65000"/>
              </a:sysClr>
            </a:solidFill>
          </a:ln>
          <a:effectLst/>
        </c:spPr>
      </c:pivotFmt>
      <c:pivotFmt>
        <c:idx val="90"/>
        <c:spPr>
          <a:solidFill>
            <a:srgbClr val="70AD47">
              <a:lumMod val="75000"/>
            </a:srgbClr>
          </a:solidFill>
          <a:ln w="3175">
            <a:solidFill>
              <a:sysClr val="window" lastClr="FFFFFF">
                <a:lumMod val="65000"/>
              </a:sysClr>
            </a:solidFill>
          </a:ln>
          <a:effectLst/>
        </c:spPr>
      </c:pivotFmt>
      <c:pivotFmt>
        <c:idx val="91"/>
        <c:spPr>
          <a:solidFill>
            <a:sysClr val="window" lastClr="FFFFFF">
              <a:lumMod val="85000"/>
            </a:sysClr>
          </a:solidFill>
          <a:ln w="3175">
            <a:solidFill>
              <a:sysClr val="window" lastClr="FFFFFF">
                <a:lumMod val="65000"/>
              </a:sysClr>
            </a:solidFill>
          </a:ln>
          <a:effectLst/>
        </c:spPr>
      </c:pivotFmt>
      <c:pivotFmt>
        <c:idx val="92"/>
        <c:spPr>
          <a:solidFill>
            <a:srgbClr val="CC99FF"/>
          </a:solidFill>
          <a:ln w="3175">
            <a:solidFill>
              <a:sysClr val="window" lastClr="FFFFFF">
                <a:lumMod val="65000"/>
              </a:sysClr>
            </a:solidFill>
          </a:ln>
          <a:effectLst/>
        </c:spPr>
      </c:pivotFmt>
      <c:pivotFmt>
        <c:idx val="93"/>
        <c:spPr>
          <a:solidFill>
            <a:sysClr val="window" lastClr="FFFFFF"/>
          </a:solidFill>
          <a:ln w="3175">
            <a:solidFill>
              <a:sysClr val="window" lastClr="FFFFFF">
                <a:lumMod val="65000"/>
              </a:sysClr>
            </a:solidFill>
          </a:ln>
          <a:effectLst/>
        </c:spPr>
      </c:pivotFmt>
      <c:pivotFmt>
        <c:idx val="94"/>
        <c:spPr>
          <a:solidFill>
            <a:schemeClr val="accent1"/>
          </a:solidFill>
          <a:ln w="3175">
            <a:solidFill>
              <a:sysClr val="window" lastClr="FFFFFF">
                <a:lumMod val="6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95"/>
        <c:spPr>
          <a:solidFill>
            <a:srgbClr val="FF9900"/>
          </a:solidFill>
          <a:ln w="3175">
            <a:solidFill>
              <a:sysClr val="window" lastClr="FFFFFF">
                <a:lumMod val="65000"/>
              </a:sysClr>
            </a:solidFill>
          </a:ln>
          <a:effectLst/>
        </c:spPr>
      </c:pivotFmt>
      <c:pivotFmt>
        <c:idx val="96"/>
        <c:spPr>
          <a:solidFill>
            <a:srgbClr val="70AD47">
              <a:lumMod val="40000"/>
              <a:lumOff val="60000"/>
            </a:srgbClr>
          </a:solidFill>
          <a:ln w="3175">
            <a:solidFill>
              <a:sysClr val="window" lastClr="FFFFFF">
                <a:lumMod val="65000"/>
              </a:sysClr>
            </a:solidFill>
          </a:ln>
          <a:effectLst/>
        </c:spPr>
      </c:pivotFmt>
      <c:pivotFmt>
        <c:idx val="97"/>
        <c:spPr>
          <a:solidFill>
            <a:srgbClr val="5B9BD5"/>
          </a:solidFill>
          <a:ln w="3175">
            <a:solidFill>
              <a:sysClr val="window" lastClr="FFFFFF">
                <a:lumMod val="65000"/>
              </a:sysClr>
            </a:solidFill>
          </a:ln>
          <a:effectLst/>
        </c:spPr>
      </c:pivotFmt>
      <c:pivotFmt>
        <c:idx val="98"/>
        <c:spPr>
          <a:solidFill>
            <a:srgbClr val="FFC000">
              <a:lumMod val="40000"/>
              <a:lumOff val="60000"/>
            </a:srgbClr>
          </a:solidFill>
          <a:ln w="3175">
            <a:solidFill>
              <a:sysClr val="window" lastClr="FFFFFF">
                <a:lumMod val="65000"/>
              </a:sysClr>
            </a:solidFill>
          </a:ln>
          <a:effectLst/>
        </c:spPr>
      </c:pivotFmt>
      <c:pivotFmt>
        <c:idx val="99"/>
        <c:spPr>
          <a:solidFill>
            <a:srgbClr val="70AD47">
              <a:lumMod val="75000"/>
            </a:srgbClr>
          </a:solidFill>
          <a:ln w="3175">
            <a:solidFill>
              <a:sysClr val="window" lastClr="FFFFFF">
                <a:lumMod val="65000"/>
              </a:sysClr>
            </a:solidFill>
          </a:ln>
          <a:effectLst/>
        </c:spPr>
      </c:pivotFmt>
      <c:pivotFmt>
        <c:idx val="100"/>
        <c:spPr>
          <a:solidFill>
            <a:sysClr val="window" lastClr="FFFFFF">
              <a:lumMod val="85000"/>
            </a:sysClr>
          </a:solidFill>
          <a:ln w="3175">
            <a:solidFill>
              <a:sysClr val="window" lastClr="FFFFFF">
                <a:lumMod val="65000"/>
              </a:sysClr>
            </a:solidFill>
          </a:ln>
          <a:effectLst/>
        </c:spPr>
      </c:pivotFmt>
      <c:pivotFmt>
        <c:idx val="101"/>
        <c:spPr>
          <a:solidFill>
            <a:srgbClr val="CC99FF"/>
          </a:solidFill>
          <a:ln w="3175">
            <a:solidFill>
              <a:sysClr val="window" lastClr="FFFFFF">
                <a:lumMod val="65000"/>
              </a:sysClr>
            </a:solidFill>
          </a:ln>
          <a:effectLst/>
        </c:spPr>
      </c:pivotFmt>
      <c:pivotFmt>
        <c:idx val="102"/>
        <c:spPr>
          <a:solidFill>
            <a:sysClr val="window" lastClr="FFFFFF"/>
          </a:solidFill>
          <a:ln w="3175">
            <a:solidFill>
              <a:sysClr val="window" lastClr="FFFFFF">
                <a:lumMod val="65000"/>
              </a:sysClr>
            </a:solidFill>
          </a:ln>
          <a:effectLst/>
        </c:spPr>
      </c:pivotFmt>
    </c:pivotFmts>
    <c:plotArea>
      <c:layout/>
      <c:pieChart>
        <c:varyColors val="1"/>
        <c:ser>
          <c:idx val="0"/>
          <c:order val="0"/>
          <c:tx>
            <c:strRef>
              <c:f>DEP_76!$AK$4</c:f>
              <c:strCache>
                <c:ptCount val="1"/>
                <c:pt idx="0">
                  <c:v>Total</c:v>
                </c:pt>
              </c:strCache>
            </c:strRef>
          </c:tx>
          <c:spPr>
            <a:ln w="3175">
              <a:solidFill>
                <a:sysClr val="window" lastClr="FFFFFF">
                  <a:lumMod val="65000"/>
                </a:sysClr>
              </a:solidFill>
            </a:ln>
          </c:spPr>
          <c:dPt>
            <c:idx val="0"/>
            <c:bubble3D val="0"/>
            <c:spPr>
              <a:solidFill>
                <a:srgbClr val="FF9900"/>
              </a:solidFill>
              <a:ln w="3175">
                <a:solidFill>
                  <a:sysClr val="window" lastClr="FFFFFF">
                    <a:lumMod val="65000"/>
                  </a:sysClr>
                </a:solidFill>
              </a:ln>
              <a:effectLst/>
            </c:spPr>
            <c:extLst>
              <c:ext xmlns:c16="http://schemas.microsoft.com/office/drawing/2014/chart" uri="{C3380CC4-5D6E-409C-BE32-E72D297353CC}">
                <c16:uniqueId val="{00000001-C4D9-4205-96ED-B63288DF5624}"/>
              </c:ext>
            </c:extLst>
          </c:dPt>
          <c:dPt>
            <c:idx val="1"/>
            <c:bubble3D val="0"/>
            <c:spPr>
              <a:solidFill>
                <a:srgbClr val="70AD47">
                  <a:lumMod val="40000"/>
                  <a:lumOff val="60000"/>
                </a:srgbClr>
              </a:solidFill>
              <a:ln w="3175">
                <a:solidFill>
                  <a:sysClr val="window" lastClr="FFFFFF">
                    <a:lumMod val="65000"/>
                  </a:sysClr>
                </a:solidFill>
              </a:ln>
              <a:effectLst/>
            </c:spPr>
            <c:extLst>
              <c:ext xmlns:c16="http://schemas.microsoft.com/office/drawing/2014/chart" uri="{C3380CC4-5D6E-409C-BE32-E72D297353CC}">
                <c16:uniqueId val="{00000003-C4D9-4205-96ED-B63288DF5624}"/>
              </c:ext>
            </c:extLst>
          </c:dPt>
          <c:dPt>
            <c:idx val="2"/>
            <c:bubble3D val="0"/>
            <c:spPr>
              <a:solidFill>
                <a:srgbClr val="5B9BD5"/>
              </a:solidFill>
              <a:ln w="3175">
                <a:solidFill>
                  <a:sysClr val="window" lastClr="FFFFFF">
                    <a:lumMod val="65000"/>
                  </a:sysClr>
                </a:solidFill>
              </a:ln>
              <a:effectLst/>
            </c:spPr>
            <c:extLst>
              <c:ext xmlns:c16="http://schemas.microsoft.com/office/drawing/2014/chart" uri="{C3380CC4-5D6E-409C-BE32-E72D297353CC}">
                <c16:uniqueId val="{00000005-C4D9-4205-96ED-B63288DF5624}"/>
              </c:ext>
            </c:extLst>
          </c:dPt>
          <c:dPt>
            <c:idx val="3"/>
            <c:bubble3D val="0"/>
            <c:spPr>
              <a:solidFill>
                <a:srgbClr val="FFC000">
                  <a:lumMod val="40000"/>
                  <a:lumOff val="60000"/>
                </a:srgbClr>
              </a:solidFill>
              <a:ln w="3175">
                <a:solidFill>
                  <a:sysClr val="window" lastClr="FFFFFF">
                    <a:lumMod val="65000"/>
                  </a:sysClr>
                </a:solidFill>
              </a:ln>
              <a:effectLst/>
            </c:spPr>
            <c:extLst>
              <c:ext xmlns:c16="http://schemas.microsoft.com/office/drawing/2014/chart" uri="{C3380CC4-5D6E-409C-BE32-E72D297353CC}">
                <c16:uniqueId val="{00000007-C4D9-4205-96ED-B63288DF5624}"/>
              </c:ext>
            </c:extLst>
          </c:dPt>
          <c:dPt>
            <c:idx val="4"/>
            <c:bubble3D val="0"/>
            <c:spPr>
              <a:solidFill>
                <a:srgbClr val="70AD47">
                  <a:lumMod val="75000"/>
                </a:srgbClr>
              </a:solidFill>
              <a:ln w="3175">
                <a:solidFill>
                  <a:sysClr val="window" lastClr="FFFFFF">
                    <a:lumMod val="65000"/>
                  </a:sysClr>
                </a:solidFill>
              </a:ln>
              <a:effectLst/>
            </c:spPr>
            <c:extLst>
              <c:ext xmlns:c16="http://schemas.microsoft.com/office/drawing/2014/chart" uri="{C3380CC4-5D6E-409C-BE32-E72D297353CC}">
                <c16:uniqueId val="{00000009-C4D9-4205-96ED-B63288DF5624}"/>
              </c:ext>
            </c:extLst>
          </c:dPt>
          <c:dPt>
            <c:idx val="5"/>
            <c:bubble3D val="0"/>
            <c:spPr>
              <a:solidFill>
                <a:sysClr val="window" lastClr="FFFFFF">
                  <a:lumMod val="85000"/>
                </a:sysClr>
              </a:solidFill>
              <a:ln w="3175">
                <a:solidFill>
                  <a:sysClr val="window" lastClr="FFFFFF">
                    <a:lumMod val="65000"/>
                  </a:sysClr>
                </a:solidFill>
              </a:ln>
              <a:effectLst/>
            </c:spPr>
            <c:extLst>
              <c:ext xmlns:c16="http://schemas.microsoft.com/office/drawing/2014/chart" uri="{C3380CC4-5D6E-409C-BE32-E72D297353CC}">
                <c16:uniqueId val="{0000000B-C4D9-4205-96ED-B63288DF5624}"/>
              </c:ext>
            </c:extLst>
          </c:dPt>
          <c:dPt>
            <c:idx val="6"/>
            <c:bubble3D val="0"/>
            <c:spPr>
              <a:solidFill>
                <a:srgbClr val="CC99FF"/>
              </a:solidFill>
              <a:ln w="3175">
                <a:solidFill>
                  <a:sysClr val="window" lastClr="FFFFFF">
                    <a:lumMod val="65000"/>
                  </a:sysClr>
                </a:solidFill>
              </a:ln>
              <a:effectLst/>
            </c:spPr>
            <c:extLst>
              <c:ext xmlns:c16="http://schemas.microsoft.com/office/drawing/2014/chart" uri="{C3380CC4-5D6E-409C-BE32-E72D297353CC}">
                <c16:uniqueId val="{0000000D-C4D9-4205-96ED-B63288DF5624}"/>
              </c:ext>
            </c:extLst>
          </c:dPt>
          <c:dPt>
            <c:idx val="7"/>
            <c:bubble3D val="0"/>
            <c:spPr>
              <a:solidFill>
                <a:sysClr val="window" lastClr="FFFFFF"/>
              </a:solidFill>
              <a:ln w="3175">
                <a:solidFill>
                  <a:sysClr val="window" lastClr="FFFFFF">
                    <a:lumMod val="65000"/>
                  </a:sysClr>
                </a:solidFill>
              </a:ln>
              <a:effectLst/>
            </c:spPr>
            <c:extLst>
              <c:ext xmlns:c16="http://schemas.microsoft.com/office/drawing/2014/chart" uri="{C3380CC4-5D6E-409C-BE32-E72D297353CC}">
                <c16:uniqueId val="{0000000F-C4D9-4205-96ED-B63288DF56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DEP_76!$AJ$5:$AJ$13</c:f>
              <c:strCache>
                <c:ptCount val="8"/>
                <c:pt idx="0">
                  <c:v>espèce des milieux chauds et secs</c:v>
                </c:pt>
                <c:pt idx="1">
                  <c:v>espèce des prairies mésophiles</c:v>
                </c:pt>
                <c:pt idx="2">
                  <c:v>espèce des zones humides</c:v>
                </c:pt>
                <c:pt idx="3">
                  <c:v>espèce des landes </c:v>
                </c:pt>
                <c:pt idx="4">
                  <c:v>Espèce des lisières et boisements</c:v>
                </c:pt>
                <c:pt idx="5">
                  <c:v>espèce ubiquiste</c:v>
                </c:pt>
                <c:pt idx="6">
                  <c:v>espèce migratrice</c:v>
                </c:pt>
                <c:pt idx="7">
                  <c:v>Non renseignée</c:v>
                </c:pt>
              </c:strCache>
            </c:strRef>
          </c:cat>
          <c:val>
            <c:numRef>
              <c:f>DEP_76!$AK$5:$AK$13</c:f>
              <c:numCache>
                <c:formatCode>General</c:formatCode>
                <c:ptCount val="8"/>
                <c:pt idx="0">
                  <c:v>29</c:v>
                </c:pt>
                <c:pt idx="1">
                  <c:v>13</c:v>
                </c:pt>
                <c:pt idx="2">
                  <c:v>8</c:v>
                </c:pt>
                <c:pt idx="3">
                  <c:v>2</c:v>
                </c:pt>
                <c:pt idx="4">
                  <c:v>17</c:v>
                </c:pt>
                <c:pt idx="5">
                  <c:v>11</c:v>
                </c:pt>
                <c:pt idx="6">
                  <c:v>7</c:v>
                </c:pt>
                <c:pt idx="7">
                  <c:v>1</c:v>
                </c:pt>
              </c:numCache>
            </c:numRef>
          </c:val>
          <c:extLst>
            <c:ext xmlns:c16="http://schemas.microsoft.com/office/drawing/2014/chart" uri="{C3380CC4-5D6E-409C-BE32-E72D297353CC}">
              <c16:uniqueId val="{00000010-C4D9-4205-96ED-B63288DF562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415919540229883"/>
          <c:y val="0.25105728838479308"/>
          <c:w val="0.3392189655172414"/>
          <c:h val="0.55684520058811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4.xml"/><Relationship Id="rId3" Type="http://schemas.openxmlformats.org/officeDocument/2006/relationships/chart" Target="../charts/chart29.xml"/><Relationship Id="rId7" Type="http://schemas.openxmlformats.org/officeDocument/2006/relationships/chart" Target="../charts/chart33.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2.xml"/><Relationship Id="rId5" Type="http://schemas.openxmlformats.org/officeDocument/2006/relationships/chart" Target="../charts/chart31.xml"/><Relationship Id="rId4" Type="http://schemas.openxmlformats.org/officeDocument/2006/relationships/chart" Target="../charts/chart30.xml"/></Relationships>
</file>

<file path=xl/drawings/_rels/drawing6.xml.rels><?xml version="1.0" encoding="UTF-8" standalone="yes"?>
<Relationships xmlns="http://schemas.openxmlformats.org/package/2006/relationships"><Relationship Id="rId8" Type="http://schemas.openxmlformats.org/officeDocument/2006/relationships/chart" Target="../charts/chart42.xml"/><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50.xml"/><Relationship Id="rId3" Type="http://schemas.openxmlformats.org/officeDocument/2006/relationships/chart" Target="../charts/chart45.xml"/><Relationship Id="rId7" Type="http://schemas.openxmlformats.org/officeDocument/2006/relationships/chart" Target="../charts/chart49.xml"/><Relationship Id="rId2" Type="http://schemas.openxmlformats.org/officeDocument/2006/relationships/chart" Target="../charts/chart44.xml"/><Relationship Id="rId1" Type="http://schemas.openxmlformats.org/officeDocument/2006/relationships/chart" Target="../charts/chart43.xml"/><Relationship Id="rId6" Type="http://schemas.openxmlformats.org/officeDocument/2006/relationships/chart" Target="../charts/chart48.xml"/><Relationship Id="rId5" Type="http://schemas.openxmlformats.org/officeDocument/2006/relationships/chart" Target="../charts/chart47.xml"/><Relationship Id="rId4" Type="http://schemas.openxmlformats.org/officeDocument/2006/relationships/chart" Target="../charts/chart46.xml"/></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0</xdr:row>
      <xdr:rowOff>95250</xdr:rowOff>
    </xdr:from>
    <xdr:to>
      <xdr:col>3</xdr:col>
      <xdr:colOff>47625</xdr:colOff>
      <xdr:row>6</xdr:row>
      <xdr:rowOff>161925</xdr:rowOff>
    </xdr:to>
    <xdr:pic>
      <xdr:nvPicPr>
        <xdr:cNvPr id="3" name="Image 2">
          <a:extLst>
            <a:ext uri="{FF2B5EF4-FFF2-40B4-BE49-F238E27FC236}">
              <a16:creationId xmlns:a16="http://schemas.microsoft.com/office/drawing/2014/main" id="{1BFAC645-C2A4-4055-BBFA-05D443BF83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67050" y="95250"/>
          <a:ext cx="3790950" cy="1209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1402080</xdr:colOff>
      <xdr:row>31</xdr:row>
      <xdr:rowOff>131173</xdr:rowOff>
    </xdr:from>
    <xdr:to>
      <xdr:col>6</xdr:col>
      <xdr:colOff>884606</xdr:colOff>
      <xdr:row>51</xdr:row>
      <xdr:rowOff>71396</xdr:rowOff>
    </xdr:to>
    <xdr:graphicFrame macro="">
      <xdr:nvGraphicFramePr>
        <xdr:cNvPr id="3" name="Graphique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52</xdr:row>
      <xdr:rowOff>18506</xdr:rowOff>
    </xdr:from>
    <xdr:to>
      <xdr:col>3</xdr:col>
      <xdr:colOff>233640</xdr:colOff>
      <xdr:row>71</xdr:row>
      <xdr:rowOff>143786</xdr:rowOff>
    </xdr:to>
    <xdr:graphicFrame macro="">
      <xdr:nvGraphicFramePr>
        <xdr:cNvPr id="4" name="Graphique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351609</xdr:colOff>
      <xdr:row>52</xdr:row>
      <xdr:rowOff>44632</xdr:rowOff>
    </xdr:from>
    <xdr:to>
      <xdr:col>9</xdr:col>
      <xdr:colOff>245070</xdr:colOff>
      <xdr:row>71</xdr:row>
      <xdr:rowOff>169912</xdr:rowOff>
    </xdr:to>
    <xdr:graphicFrame macro="">
      <xdr:nvGraphicFramePr>
        <xdr:cNvPr id="5" name="Graphique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7</xdr:col>
      <xdr:colOff>187778</xdr:colOff>
      <xdr:row>31</xdr:row>
      <xdr:rowOff>108858</xdr:rowOff>
    </xdr:from>
    <xdr:to>
      <xdr:col>13</xdr:col>
      <xdr:colOff>10483</xdr:colOff>
      <xdr:row>51</xdr:row>
      <xdr:rowOff>49081</xdr:rowOff>
    </xdr:to>
    <xdr:graphicFrame macro="">
      <xdr:nvGraphicFramePr>
        <xdr:cNvPr id="6" name="Graphique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9</xdr:col>
      <xdr:colOff>421821</xdr:colOff>
      <xdr:row>52</xdr:row>
      <xdr:rowOff>54428</xdr:rowOff>
    </xdr:from>
    <xdr:to>
      <xdr:col>15</xdr:col>
      <xdr:colOff>435026</xdr:colOff>
      <xdr:row>71</xdr:row>
      <xdr:rowOff>185151</xdr:rowOff>
    </xdr:to>
    <xdr:graphicFrame macro="">
      <xdr:nvGraphicFramePr>
        <xdr:cNvPr id="7" name="Graphique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14</xdr:col>
      <xdr:colOff>95249</xdr:colOff>
      <xdr:row>31</xdr:row>
      <xdr:rowOff>136072</xdr:rowOff>
    </xdr:from>
    <xdr:to>
      <xdr:col>20</xdr:col>
      <xdr:colOff>190097</xdr:colOff>
      <xdr:row>51</xdr:row>
      <xdr:rowOff>76295</xdr:rowOff>
    </xdr:to>
    <xdr:graphicFrame macro="">
      <xdr:nvGraphicFramePr>
        <xdr:cNvPr id="8" name="Graphique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16</xdr:col>
      <xdr:colOff>40821</xdr:colOff>
      <xdr:row>52</xdr:row>
      <xdr:rowOff>68036</xdr:rowOff>
    </xdr:from>
    <xdr:to>
      <xdr:col>22</xdr:col>
      <xdr:colOff>135669</xdr:colOff>
      <xdr:row>72</xdr:row>
      <xdr:rowOff>8259</xdr:rowOff>
    </xdr:to>
    <xdr:graphicFrame macro="">
      <xdr:nvGraphicFramePr>
        <xdr:cNvPr id="9" name="Graphique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20</xdr:col>
      <xdr:colOff>449035</xdr:colOff>
      <xdr:row>31</xdr:row>
      <xdr:rowOff>149679</xdr:rowOff>
    </xdr:from>
    <xdr:to>
      <xdr:col>27</xdr:col>
      <xdr:colOff>203704</xdr:colOff>
      <xdr:row>51</xdr:row>
      <xdr:rowOff>89902</xdr:rowOff>
    </xdr:to>
    <xdr:graphicFrame macro="">
      <xdr:nvGraphicFramePr>
        <xdr:cNvPr id="10" name="Graphique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22</xdr:col>
      <xdr:colOff>462643</xdr:colOff>
      <xdr:row>52</xdr:row>
      <xdr:rowOff>68035</xdr:rowOff>
    </xdr:from>
    <xdr:to>
      <xdr:col>29</xdr:col>
      <xdr:colOff>217312</xdr:colOff>
      <xdr:row>72</xdr:row>
      <xdr:rowOff>8258</xdr:rowOff>
    </xdr:to>
    <xdr:graphicFrame macro="">
      <xdr:nvGraphicFramePr>
        <xdr:cNvPr id="11" name="Graphique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29</xdr:col>
      <xdr:colOff>326572</xdr:colOff>
      <xdr:row>52</xdr:row>
      <xdr:rowOff>68036</xdr:rowOff>
    </xdr:from>
    <xdr:to>
      <xdr:col>36</xdr:col>
      <xdr:colOff>162884</xdr:colOff>
      <xdr:row>72</xdr:row>
      <xdr:rowOff>8259</xdr:rowOff>
    </xdr:to>
    <xdr:graphicFrame macro="">
      <xdr:nvGraphicFramePr>
        <xdr:cNvPr id="12" name="Graphique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26</xdr:col>
      <xdr:colOff>719396</xdr:colOff>
      <xdr:row>18</xdr:row>
      <xdr:rowOff>6926</xdr:rowOff>
    </xdr:from>
    <xdr:to>
      <xdr:col>29</xdr:col>
      <xdr:colOff>380260</xdr:colOff>
      <xdr:row>38</xdr:row>
      <xdr:rowOff>4744</xdr:rowOff>
    </xdr:to>
    <xdr:graphicFrame macro="">
      <xdr:nvGraphicFramePr>
        <xdr:cNvPr id="2" name="Graphique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32</xdr:col>
      <xdr:colOff>677576</xdr:colOff>
      <xdr:row>17</xdr:row>
      <xdr:rowOff>96978</xdr:rowOff>
    </xdr:from>
    <xdr:to>
      <xdr:col>34</xdr:col>
      <xdr:colOff>1775849</xdr:colOff>
      <xdr:row>37</xdr:row>
      <xdr:rowOff>94796</xdr:rowOff>
    </xdr:to>
    <xdr:graphicFrame macro="">
      <xdr:nvGraphicFramePr>
        <xdr:cNvPr id="3" name="Graphique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26</xdr:col>
      <xdr:colOff>707879</xdr:colOff>
      <xdr:row>38</xdr:row>
      <xdr:rowOff>136380</xdr:rowOff>
    </xdr:from>
    <xdr:to>
      <xdr:col>29</xdr:col>
      <xdr:colOff>368743</xdr:colOff>
      <xdr:row>58</xdr:row>
      <xdr:rowOff>134199</xdr:rowOff>
    </xdr:to>
    <xdr:graphicFrame macro="">
      <xdr:nvGraphicFramePr>
        <xdr:cNvPr id="4" name="Graphique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32</xdr:col>
      <xdr:colOff>676709</xdr:colOff>
      <xdr:row>38</xdr:row>
      <xdr:rowOff>158894</xdr:rowOff>
    </xdr:from>
    <xdr:to>
      <xdr:col>34</xdr:col>
      <xdr:colOff>1774982</xdr:colOff>
      <xdr:row>58</xdr:row>
      <xdr:rowOff>156712</xdr:rowOff>
    </xdr:to>
    <xdr:graphicFrame macro="">
      <xdr:nvGraphicFramePr>
        <xdr:cNvPr id="5" name="Graphique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3464</xdr:colOff>
      <xdr:row>17</xdr:row>
      <xdr:rowOff>183572</xdr:rowOff>
    </xdr:from>
    <xdr:to>
      <xdr:col>25</xdr:col>
      <xdr:colOff>62646</xdr:colOff>
      <xdr:row>37</xdr:row>
      <xdr:rowOff>181389</xdr:rowOff>
    </xdr:to>
    <xdr:graphicFrame macro="">
      <xdr:nvGraphicFramePr>
        <xdr:cNvPr id="6" name="Graphique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3462</xdr:colOff>
      <xdr:row>38</xdr:row>
      <xdr:rowOff>142008</xdr:rowOff>
    </xdr:from>
    <xdr:to>
      <xdr:col>25</xdr:col>
      <xdr:colOff>62644</xdr:colOff>
      <xdr:row>58</xdr:row>
      <xdr:rowOff>139826</xdr:rowOff>
    </xdr:to>
    <xdr:graphicFrame macro="">
      <xdr:nvGraphicFramePr>
        <xdr:cNvPr id="7" name="Graphique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36</xdr:col>
      <xdr:colOff>86590</xdr:colOff>
      <xdr:row>17</xdr:row>
      <xdr:rowOff>143741</xdr:rowOff>
    </xdr:from>
    <xdr:to>
      <xdr:col>37</xdr:col>
      <xdr:colOff>3055226</xdr:colOff>
      <xdr:row>37</xdr:row>
      <xdr:rowOff>142541</xdr:rowOff>
    </xdr:to>
    <xdr:graphicFrame macro="">
      <xdr:nvGraphicFramePr>
        <xdr:cNvPr id="8" name="Graphique 7">
          <a:extLst>
            <a:ext uri="{FF2B5EF4-FFF2-40B4-BE49-F238E27FC236}">
              <a16:creationId xmlns:a16="http://schemas.microsoft.com/office/drawing/2014/main" id="{23BC913B-DC7E-45B3-96EB-A19F28DB90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36</xdr:col>
      <xdr:colOff>121227</xdr:colOff>
      <xdr:row>39</xdr:row>
      <xdr:rowOff>86591</xdr:rowOff>
    </xdr:from>
    <xdr:to>
      <xdr:col>38</xdr:col>
      <xdr:colOff>24545</xdr:colOff>
      <xdr:row>59</xdr:row>
      <xdr:rowOff>85391</xdr:rowOff>
    </xdr:to>
    <xdr:graphicFrame macro="">
      <xdr:nvGraphicFramePr>
        <xdr:cNvPr id="9" name="Graphique 8">
          <a:extLst>
            <a:ext uri="{FF2B5EF4-FFF2-40B4-BE49-F238E27FC236}">
              <a16:creationId xmlns:a16="http://schemas.microsoft.com/office/drawing/2014/main" id="{021201C6-9F79-4299-A408-EC4FF0E73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862560</xdr:colOff>
      <xdr:row>17</xdr:row>
      <xdr:rowOff>113432</xdr:rowOff>
    </xdr:from>
    <xdr:to>
      <xdr:col>28</xdr:col>
      <xdr:colOff>1883203</xdr:colOff>
      <xdr:row>28</xdr:row>
      <xdr:rowOff>177932</xdr:rowOff>
    </xdr:to>
    <xdr:graphicFrame macro="">
      <xdr:nvGraphicFramePr>
        <xdr:cNvPr id="2" name="Graphique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26</xdr:col>
      <xdr:colOff>243753</xdr:colOff>
      <xdr:row>39</xdr:row>
      <xdr:rowOff>4762</xdr:rowOff>
    </xdr:from>
    <xdr:to>
      <xdr:col>28</xdr:col>
      <xdr:colOff>2869324</xdr:colOff>
      <xdr:row>59</xdr:row>
      <xdr:rowOff>2581</xdr:rowOff>
    </xdr:to>
    <xdr:graphicFrame macro="">
      <xdr:nvGraphicFramePr>
        <xdr:cNvPr id="4" name="Graphique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1299</xdr:colOff>
      <xdr:row>40</xdr:row>
      <xdr:rowOff>20348</xdr:rowOff>
    </xdr:from>
    <xdr:to>
      <xdr:col>33</xdr:col>
      <xdr:colOff>1939710</xdr:colOff>
      <xdr:row>60</xdr:row>
      <xdr:rowOff>18167</xdr:rowOff>
    </xdr:to>
    <xdr:graphicFrame macro="">
      <xdr:nvGraphicFramePr>
        <xdr:cNvPr id="5" name="Graphique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565149</xdr:colOff>
      <xdr:row>15</xdr:row>
      <xdr:rowOff>16451</xdr:rowOff>
    </xdr:from>
    <xdr:to>
      <xdr:col>22</xdr:col>
      <xdr:colOff>1585792</xdr:colOff>
      <xdr:row>26</xdr:row>
      <xdr:rowOff>80951</xdr:rowOff>
    </xdr:to>
    <xdr:graphicFrame macro="">
      <xdr:nvGraphicFramePr>
        <xdr:cNvPr id="6" name="Graphique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760268</xdr:colOff>
      <xdr:row>39</xdr:row>
      <xdr:rowOff>48490</xdr:rowOff>
    </xdr:from>
    <xdr:to>
      <xdr:col>24</xdr:col>
      <xdr:colOff>47554</xdr:colOff>
      <xdr:row>59</xdr:row>
      <xdr:rowOff>46308</xdr:rowOff>
    </xdr:to>
    <xdr:graphicFrame macro="">
      <xdr:nvGraphicFramePr>
        <xdr:cNvPr id="7" name="Graphique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31</xdr:col>
      <xdr:colOff>662608</xdr:colOff>
      <xdr:row>17</xdr:row>
      <xdr:rowOff>91108</xdr:rowOff>
    </xdr:from>
    <xdr:to>
      <xdr:col>32</xdr:col>
      <xdr:colOff>2744608</xdr:colOff>
      <xdr:row>28</xdr:row>
      <xdr:rowOff>155608</xdr:rowOff>
    </xdr:to>
    <xdr:graphicFrame macro="">
      <xdr:nvGraphicFramePr>
        <xdr:cNvPr id="8" name="Graphique 7">
          <a:extLst>
            <a:ext uri="{FF2B5EF4-FFF2-40B4-BE49-F238E27FC236}">
              <a16:creationId xmlns:a16="http://schemas.microsoft.com/office/drawing/2014/main" id="{56E1EFC5-0966-49E5-A498-1CEE9024B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23812</xdr:colOff>
      <xdr:row>17</xdr:row>
      <xdr:rowOff>1587</xdr:rowOff>
    </xdr:from>
    <xdr:to>
      <xdr:col>36</xdr:col>
      <xdr:colOff>568205</xdr:colOff>
      <xdr:row>28</xdr:row>
      <xdr:rowOff>66087</xdr:rowOff>
    </xdr:to>
    <xdr:graphicFrame macro="">
      <xdr:nvGraphicFramePr>
        <xdr:cNvPr id="3" name="Graphique 2">
          <a:extLst>
            <a:ext uri="{FF2B5EF4-FFF2-40B4-BE49-F238E27FC236}">
              <a16:creationId xmlns:a16="http://schemas.microsoft.com/office/drawing/2014/main" id="{2851AD52-DC6E-41D4-81CC-4E2230311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1460500</xdr:colOff>
      <xdr:row>40</xdr:row>
      <xdr:rowOff>0</xdr:rowOff>
    </xdr:from>
    <xdr:to>
      <xdr:col>36</xdr:col>
      <xdr:colOff>2807000</xdr:colOff>
      <xdr:row>60</xdr:row>
      <xdr:rowOff>6000</xdr:rowOff>
    </xdr:to>
    <xdr:graphicFrame macro="">
      <xdr:nvGraphicFramePr>
        <xdr:cNvPr id="9" name="Graphique 8">
          <a:extLst>
            <a:ext uri="{FF2B5EF4-FFF2-40B4-BE49-F238E27FC236}">
              <a16:creationId xmlns:a16="http://schemas.microsoft.com/office/drawing/2014/main" id="{87306F30-FE78-497D-9C5B-2FB9C6FCD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26</xdr:col>
      <xdr:colOff>255268</xdr:colOff>
      <xdr:row>16</xdr:row>
      <xdr:rowOff>176646</xdr:rowOff>
    </xdr:from>
    <xdr:to>
      <xdr:col>28</xdr:col>
      <xdr:colOff>2938912</xdr:colOff>
      <xdr:row>36</xdr:row>
      <xdr:rowOff>174464</xdr:rowOff>
    </xdr:to>
    <xdr:graphicFrame macro="">
      <xdr:nvGraphicFramePr>
        <xdr:cNvPr id="2" name="Graphique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26</xdr:col>
      <xdr:colOff>216043</xdr:colOff>
      <xdr:row>38</xdr:row>
      <xdr:rowOff>87890</xdr:rowOff>
    </xdr:from>
    <xdr:to>
      <xdr:col>28</xdr:col>
      <xdr:colOff>2937787</xdr:colOff>
      <xdr:row>58</xdr:row>
      <xdr:rowOff>85708</xdr:rowOff>
    </xdr:to>
    <xdr:graphicFrame macro="">
      <xdr:nvGraphicFramePr>
        <xdr:cNvPr id="4" name="Graphique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17318</xdr:colOff>
      <xdr:row>16</xdr:row>
      <xdr:rowOff>6927</xdr:rowOff>
    </xdr:from>
    <xdr:to>
      <xdr:col>24</xdr:col>
      <xdr:colOff>76500</xdr:colOff>
      <xdr:row>36</xdr:row>
      <xdr:rowOff>4744</xdr:rowOff>
    </xdr:to>
    <xdr:graphicFrame macro="">
      <xdr:nvGraphicFramePr>
        <xdr:cNvPr id="6" name="Graphique 5">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45027</xdr:colOff>
      <xdr:row>38</xdr:row>
      <xdr:rowOff>20783</xdr:rowOff>
    </xdr:from>
    <xdr:to>
      <xdr:col>24</xdr:col>
      <xdr:colOff>104209</xdr:colOff>
      <xdr:row>58</xdr:row>
      <xdr:rowOff>18600</xdr:rowOff>
    </xdr:to>
    <xdr:graphicFrame macro="">
      <xdr:nvGraphicFramePr>
        <xdr:cNvPr id="7" name="Graphique 6">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33</xdr:col>
      <xdr:colOff>96981</xdr:colOff>
      <xdr:row>16</xdr:row>
      <xdr:rowOff>117763</xdr:rowOff>
    </xdr:from>
    <xdr:to>
      <xdr:col>34</xdr:col>
      <xdr:colOff>2061054</xdr:colOff>
      <xdr:row>36</xdr:row>
      <xdr:rowOff>115581</xdr:rowOff>
    </xdr:to>
    <xdr:graphicFrame macro="">
      <xdr:nvGraphicFramePr>
        <xdr:cNvPr id="9" name="Graphique 8">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33</xdr:col>
      <xdr:colOff>83127</xdr:colOff>
      <xdr:row>38</xdr:row>
      <xdr:rowOff>166255</xdr:rowOff>
    </xdr:from>
    <xdr:to>
      <xdr:col>34</xdr:col>
      <xdr:colOff>2047200</xdr:colOff>
      <xdr:row>58</xdr:row>
      <xdr:rowOff>164073</xdr:rowOff>
    </xdr:to>
    <xdr:graphicFrame macro="">
      <xdr:nvGraphicFramePr>
        <xdr:cNvPr id="10" name="Graphique 9">
          <a:extLst>
            <a:ext uri="{FF2B5EF4-FFF2-40B4-BE49-F238E27FC236}">
              <a16:creationId xmlns:a16="http://schemas.microsoft.com/office/drawing/2014/main" id="{00000000-0008-0000-0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1402772</xdr:colOff>
      <xdr:row>38</xdr:row>
      <xdr:rowOff>143741</xdr:rowOff>
    </xdr:from>
    <xdr:to>
      <xdr:col>37</xdr:col>
      <xdr:colOff>2916682</xdr:colOff>
      <xdr:row>58</xdr:row>
      <xdr:rowOff>142541</xdr:rowOff>
    </xdr:to>
    <xdr:graphicFrame macro="">
      <xdr:nvGraphicFramePr>
        <xdr:cNvPr id="3" name="Graphique 2">
          <a:extLst>
            <a:ext uri="{FF2B5EF4-FFF2-40B4-BE49-F238E27FC236}">
              <a16:creationId xmlns:a16="http://schemas.microsoft.com/office/drawing/2014/main" id="{E33DF945-A610-494E-B080-75C84B7DBD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35</xdr:col>
      <xdr:colOff>1420090</xdr:colOff>
      <xdr:row>16</xdr:row>
      <xdr:rowOff>155863</xdr:rowOff>
    </xdr:from>
    <xdr:to>
      <xdr:col>37</xdr:col>
      <xdr:colOff>2934000</xdr:colOff>
      <xdr:row>36</xdr:row>
      <xdr:rowOff>154663</xdr:rowOff>
    </xdr:to>
    <xdr:graphicFrame macro="">
      <xdr:nvGraphicFramePr>
        <xdr:cNvPr id="11" name="Graphique 10">
          <a:extLst>
            <a:ext uri="{FF2B5EF4-FFF2-40B4-BE49-F238E27FC236}">
              <a16:creationId xmlns:a16="http://schemas.microsoft.com/office/drawing/2014/main" id="{D9721181-5FAE-4798-A5D6-284359635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26</xdr:col>
      <xdr:colOff>196387</xdr:colOff>
      <xdr:row>17</xdr:row>
      <xdr:rowOff>48491</xdr:rowOff>
    </xdr:from>
    <xdr:to>
      <xdr:col>28</xdr:col>
      <xdr:colOff>2669614</xdr:colOff>
      <xdr:row>37</xdr:row>
      <xdr:rowOff>46309</xdr:rowOff>
    </xdr:to>
    <xdr:graphicFrame macro="">
      <xdr:nvGraphicFramePr>
        <xdr:cNvPr id="2" name="Graphique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28</xdr:col>
      <xdr:colOff>3212956</xdr:colOff>
      <xdr:row>18</xdr:row>
      <xdr:rowOff>6925</xdr:rowOff>
    </xdr:from>
    <xdr:to>
      <xdr:col>33</xdr:col>
      <xdr:colOff>2160201</xdr:colOff>
      <xdr:row>38</xdr:row>
      <xdr:rowOff>4743</xdr:rowOff>
    </xdr:to>
    <xdr:graphicFrame macro="">
      <xdr:nvGraphicFramePr>
        <xdr:cNvPr id="3" name="Graphique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26</xdr:col>
      <xdr:colOff>143308</xdr:colOff>
      <xdr:row>38</xdr:row>
      <xdr:rowOff>143308</xdr:rowOff>
    </xdr:from>
    <xdr:to>
      <xdr:col>28</xdr:col>
      <xdr:colOff>2626060</xdr:colOff>
      <xdr:row>58</xdr:row>
      <xdr:rowOff>141126</xdr:rowOff>
    </xdr:to>
    <xdr:graphicFrame macro="">
      <xdr:nvGraphicFramePr>
        <xdr:cNvPr id="4" name="Graphique 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28</xdr:col>
      <xdr:colOff>3166197</xdr:colOff>
      <xdr:row>39</xdr:row>
      <xdr:rowOff>3031</xdr:rowOff>
    </xdr:from>
    <xdr:to>
      <xdr:col>33</xdr:col>
      <xdr:colOff>2113442</xdr:colOff>
      <xdr:row>59</xdr:row>
      <xdr:rowOff>849</xdr:rowOff>
    </xdr:to>
    <xdr:graphicFrame macro="">
      <xdr:nvGraphicFramePr>
        <xdr:cNvPr id="5" name="Graphique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232063</xdr:colOff>
      <xdr:row>17</xdr:row>
      <xdr:rowOff>86590</xdr:rowOff>
    </xdr:from>
    <xdr:to>
      <xdr:col>24</xdr:col>
      <xdr:colOff>734481</xdr:colOff>
      <xdr:row>37</xdr:row>
      <xdr:rowOff>84408</xdr:rowOff>
    </xdr:to>
    <xdr:graphicFrame macro="">
      <xdr:nvGraphicFramePr>
        <xdr:cNvPr id="6" name="Graphique 5">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242453</xdr:colOff>
      <xdr:row>38</xdr:row>
      <xdr:rowOff>114299</xdr:rowOff>
    </xdr:from>
    <xdr:to>
      <xdr:col>24</xdr:col>
      <xdr:colOff>717162</xdr:colOff>
      <xdr:row>58</xdr:row>
      <xdr:rowOff>112117</xdr:rowOff>
    </xdr:to>
    <xdr:graphicFrame macro="">
      <xdr:nvGraphicFramePr>
        <xdr:cNvPr id="7" name="Graphique 6">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35</xdr:col>
      <xdr:colOff>381000</xdr:colOff>
      <xdr:row>19</xdr:row>
      <xdr:rowOff>143740</xdr:rowOff>
    </xdr:from>
    <xdr:to>
      <xdr:col>37</xdr:col>
      <xdr:colOff>1894909</xdr:colOff>
      <xdr:row>39</xdr:row>
      <xdr:rowOff>142540</xdr:rowOff>
    </xdr:to>
    <xdr:graphicFrame macro="">
      <xdr:nvGraphicFramePr>
        <xdr:cNvPr id="8" name="Graphique 7">
          <a:extLst>
            <a:ext uri="{FF2B5EF4-FFF2-40B4-BE49-F238E27FC236}">
              <a16:creationId xmlns:a16="http://schemas.microsoft.com/office/drawing/2014/main" id="{6E16B021-F8A8-4614-B78E-AFFBC124B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35</xdr:col>
      <xdr:colOff>398319</xdr:colOff>
      <xdr:row>41</xdr:row>
      <xdr:rowOff>0</xdr:rowOff>
    </xdr:from>
    <xdr:to>
      <xdr:col>37</xdr:col>
      <xdr:colOff>1912228</xdr:colOff>
      <xdr:row>61</xdr:row>
      <xdr:rowOff>1570</xdr:rowOff>
    </xdr:to>
    <xdr:graphicFrame macro="">
      <xdr:nvGraphicFramePr>
        <xdr:cNvPr id="9" name="Graphique 8">
          <a:extLst>
            <a:ext uri="{FF2B5EF4-FFF2-40B4-BE49-F238E27FC236}">
              <a16:creationId xmlns:a16="http://schemas.microsoft.com/office/drawing/2014/main" id="{DE5F66C4-3E6C-422D-B189-18A34EDB6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26</xdr:col>
      <xdr:colOff>227560</xdr:colOff>
      <xdr:row>18</xdr:row>
      <xdr:rowOff>65807</xdr:rowOff>
    </xdr:from>
    <xdr:to>
      <xdr:col>28</xdr:col>
      <xdr:colOff>96515</xdr:colOff>
      <xdr:row>29</xdr:row>
      <xdr:rowOff>130307</xdr:rowOff>
    </xdr:to>
    <xdr:graphicFrame macro="">
      <xdr:nvGraphicFramePr>
        <xdr:cNvPr id="2" name="Graphique 1">
          <a:extLst>
            <a:ext uri="{FF2B5EF4-FFF2-40B4-BE49-F238E27FC236}">
              <a16:creationId xmlns:a16="http://schemas.microsoft.com/office/drawing/2014/main" id="{8EEA0A84-AE4C-4683-9A26-89A8C2580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32</xdr:col>
      <xdr:colOff>29875</xdr:colOff>
      <xdr:row>18</xdr:row>
      <xdr:rowOff>65806</xdr:rowOff>
    </xdr:from>
    <xdr:to>
      <xdr:col>32</xdr:col>
      <xdr:colOff>2873875</xdr:colOff>
      <xdr:row>29</xdr:row>
      <xdr:rowOff>130306</xdr:rowOff>
    </xdr:to>
    <xdr:graphicFrame macro="">
      <xdr:nvGraphicFramePr>
        <xdr:cNvPr id="3" name="Graphique 2">
          <a:extLst>
            <a:ext uri="{FF2B5EF4-FFF2-40B4-BE49-F238E27FC236}">
              <a16:creationId xmlns:a16="http://schemas.microsoft.com/office/drawing/2014/main" id="{35331BFD-94AD-4A47-8465-C42484D5D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26</xdr:col>
      <xdr:colOff>243753</xdr:colOff>
      <xdr:row>39</xdr:row>
      <xdr:rowOff>4762</xdr:rowOff>
    </xdr:from>
    <xdr:to>
      <xdr:col>29</xdr:col>
      <xdr:colOff>2139</xdr:colOff>
      <xdr:row>59</xdr:row>
      <xdr:rowOff>2581</xdr:rowOff>
    </xdr:to>
    <xdr:graphicFrame macro="">
      <xdr:nvGraphicFramePr>
        <xdr:cNvPr id="4" name="Graphique 3">
          <a:extLst>
            <a:ext uri="{FF2B5EF4-FFF2-40B4-BE49-F238E27FC236}">
              <a16:creationId xmlns:a16="http://schemas.microsoft.com/office/drawing/2014/main" id="{3C8ED45C-611A-414F-9216-10A7E140D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31</xdr:col>
      <xdr:colOff>772824</xdr:colOff>
      <xdr:row>40</xdr:row>
      <xdr:rowOff>20348</xdr:rowOff>
    </xdr:from>
    <xdr:to>
      <xdr:col>33</xdr:col>
      <xdr:colOff>2204688</xdr:colOff>
      <xdr:row>60</xdr:row>
      <xdr:rowOff>18167</xdr:rowOff>
    </xdr:to>
    <xdr:graphicFrame macro="">
      <xdr:nvGraphicFramePr>
        <xdr:cNvPr id="5" name="Graphique 4">
          <a:extLst>
            <a:ext uri="{FF2B5EF4-FFF2-40B4-BE49-F238E27FC236}">
              <a16:creationId xmlns:a16="http://schemas.microsoft.com/office/drawing/2014/main" id="{6542E41F-280E-4FB6-BAF7-9938B71B49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723900</xdr:colOff>
      <xdr:row>18</xdr:row>
      <xdr:rowOff>159326</xdr:rowOff>
    </xdr:from>
    <xdr:to>
      <xdr:col>22</xdr:col>
      <xdr:colOff>190855</xdr:colOff>
      <xdr:row>30</xdr:row>
      <xdr:rowOff>33326</xdr:rowOff>
    </xdr:to>
    <xdr:graphicFrame macro="">
      <xdr:nvGraphicFramePr>
        <xdr:cNvPr id="6" name="Graphique 5">
          <a:extLst>
            <a:ext uri="{FF2B5EF4-FFF2-40B4-BE49-F238E27FC236}">
              <a16:creationId xmlns:a16="http://schemas.microsoft.com/office/drawing/2014/main" id="{D2F46349-66B6-4EB8-A4CC-4370AE27B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779319</xdr:colOff>
      <xdr:row>39</xdr:row>
      <xdr:rowOff>48490</xdr:rowOff>
    </xdr:from>
    <xdr:to>
      <xdr:col>23</xdr:col>
      <xdr:colOff>756130</xdr:colOff>
      <xdr:row>59</xdr:row>
      <xdr:rowOff>46308</xdr:rowOff>
    </xdr:to>
    <xdr:graphicFrame macro="">
      <xdr:nvGraphicFramePr>
        <xdr:cNvPr id="7" name="Graphique 6">
          <a:extLst>
            <a:ext uri="{FF2B5EF4-FFF2-40B4-BE49-F238E27FC236}">
              <a16:creationId xmlns:a16="http://schemas.microsoft.com/office/drawing/2014/main" id="{2C0273C4-2B73-4A59-90CE-C2A563290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34</xdr:col>
      <xdr:colOff>1385454</xdr:colOff>
      <xdr:row>18</xdr:row>
      <xdr:rowOff>161058</xdr:rowOff>
    </xdr:from>
    <xdr:to>
      <xdr:col>36</xdr:col>
      <xdr:colOff>526610</xdr:colOff>
      <xdr:row>30</xdr:row>
      <xdr:rowOff>35058</xdr:rowOff>
    </xdr:to>
    <xdr:graphicFrame macro="">
      <xdr:nvGraphicFramePr>
        <xdr:cNvPr id="8" name="Graphique 7">
          <a:extLst>
            <a:ext uri="{FF2B5EF4-FFF2-40B4-BE49-F238E27FC236}">
              <a16:creationId xmlns:a16="http://schemas.microsoft.com/office/drawing/2014/main" id="{56A16127-7242-4B7C-8EFA-0DA57C04D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34</xdr:col>
      <xdr:colOff>1350818</xdr:colOff>
      <xdr:row>40</xdr:row>
      <xdr:rowOff>34636</xdr:rowOff>
    </xdr:from>
    <xdr:to>
      <xdr:col>36</xdr:col>
      <xdr:colOff>2864727</xdr:colOff>
      <xdr:row>60</xdr:row>
      <xdr:rowOff>33436</xdr:rowOff>
    </xdr:to>
    <xdr:graphicFrame macro="">
      <xdr:nvGraphicFramePr>
        <xdr:cNvPr id="9" name="Graphique 8">
          <a:extLst>
            <a:ext uri="{FF2B5EF4-FFF2-40B4-BE49-F238E27FC236}">
              <a16:creationId xmlns:a16="http://schemas.microsoft.com/office/drawing/2014/main" id="{D849847D-498E-42ED-B53F-16072E252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en/Desktop/CENN_2d_conf/RHOPa-PRACO/r&#233;f&#233;rentiel_&#233;cologique_rhopalo-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es référence"/>
      <sheetName val="Rhopalocères et Zygènes"/>
      <sheetName val="Odonates"/>
      <sheetName val="Orthoptères"/>
      <sheetName val="Hétérocères"/>
      <sheetName val="tableaux de synthèse"/>
    </sheetNames>
    <sheetDataSet>
      <sheetData sheetId="0" refreshError="1">
        <row r="1">
          <cell r="A1" t="str">
            <v>Nom scientifique simplifié ou taxref</v>
          </cell>
          <cell r="B1" t="str">
            <v>Ordre</v>
          </cell>
          <cell r="C1" t="str">
            <v>Famille</v>
          </cell>
          <cell r="D1" t="str">
            <v>Nom scientifique taxref</v>
          </cell>
          <cell r="E1" t="str">
            <v>Nom scientifique court</v>
          </cell>
          <cell r="F1" t="str">
            <v>Nom vernaculaire</v>
          </cell>
          <cell r="G1" t="str">
            <v>Acienne Rareté HN</v>
          </cell>
          <cell r="H1" t="str">
            <v>Nouvelle Rareté HN</v>
          </cell>
          <cell r="I1" t="str">
            <v>Déterminante ZNIEFF</v>
          </cell>
          <cell r="J1" t="str">
            <v>Ancienne Liste Rouge HN</v>
          </cell>
          <cell r="K1" t="str">
            <v>Nouvelle Liste rouge 2013</v>
          </cell>
          <cell r="L1" t="str">
            <v>Protection nationale</v>
          </cell>
          <cell r="M1" t="str">
            <v>Priorité PNRCLD</v>
          </cell>
          <cell r="N1" t="str">
            <v>Directive européenne 92/43/CEE annexe II</v>
          </cell>
          <cell r="O1" t="str">
            <v>Menace France</v>
          </cell>
          <cell r="P1" t="str">
            <v>Référenctiel Vallée de Seine</v>
          </cell>
          <cell r="Q1" t="str">
            <v>Patrimonialité</v>
          </cell>
          <cell r="R1" t="str">
            <v>Habitats</v>
          </cell>
          <cell r="S1" t="str">
            <v>Second habitat ou remarques générales</v>
          </cell>
          <cell r="T1" t="str">
            <v>Responsabilité régionale</v>
          </cell>
          <cell r="U1" t="str">
            <v>Méridionales_normandie</v>
          </cell>
        </row>
        <row r="2">
          <cell r="A2" t="str">
            <v xml:space="preserve">Abraxas grossulariata </v>
          </cell>
          <cell r="B2" t="str">
            <v>Heterocera</v>
          </cell>
          <cell r="C2" t="str">
            <v>GEOMETRIDAE</v>
          </cell>
          <cell r="D2" t="str">
            <v>Abraxas grossulariata (Linnaeus, 1758)</v>
          </cell>
          <cell r="E2" t="str">
            <v xml:space="preserve">Abraxas grossulariata </v>
          </cell>
          <cell r="F2" t="str">
            <v>La zérène du groseiller</v>
          </cell>
          <cell r="G2" t="str">
            <v>PC</v>
          </cell>
          <cell r="I2">
            <v>0</v>
          </cell>
          <cell r="R2" t="str">
            <v>Espèces des boisements et des lisières mésohygrophiles</v>
          </cell>
          <cell r="S2">
            <v>0</v>
          </cell>
          <cell r="T2" t="str">
            <v>faible</v>
          </cell>
        </row>
        <row r="3">
          <cell r="A3" t="str">
            <v>Abraxas grossulariata (Linnaeus, 1758)</v>
          </cell>
          <cell r="B3" t="str">
            <v>Heterocera</v>
          </cell>
          <cell r="C3" t="str">
            <v>GEOMETRIDAE</v>
          </cell>
          <cell r="D3" t="str">
            <v>Abraxas grossulariata (Linnaeus, 1758)</v>
          </cell>
          <cell r="E3" t="str">
            <v xml:space="preserve">Abraxas grossulariata </v>
          </cell>
          <cell r="F3" t="str">
            <v>La zérène du groseiller</v>
          </cell>
          <cell r="G3" t="str">
            <v>PC</v>
          </cell>
          <cell r="I3">
            <v>0</v>
          </cell>
          <cell r="R3" t="str">
            <v>Espèces des boisements et des lisières mésohygrophiles</v>
          </cell>
          <cell r="S3">
            <v>0</v>
          </cell>
          <cell r="T3" t="str">
            <v>faible</v>
          </cell>
        </row>
        <row r="4">
          <cell r="A4" t="str">
            <v xml:space="preserve">Abraxas sylvata </v>
          </cell>
          <cell r="B4" t="str">
            <v>Heterocera</v>
          </cell>
          <cell r="C4" t="str">
            <v>GEOMETRIDAE</v>
          </cell>
          <cell r="D4" t="str">
            <v>Abraxas sylvata (Scopoli, 1763)</v>
          </cell>
          <cell r="E4" t="str">
            <v xml:space="preserve">Abraxas sylvata </v>
          </cell>
          <cell r="F4" t="str">
            <v>La zérène de l'orme</v>
          </cell>
          <cell r="G4" t="str">
            <v>AR</v>
          </cell>
          <cell r="I4" t="str">
            <v>X</v>
          </cell>
          <cell r="Q4" t="str">
            <v>P</v>
          </cell>
          <cell r="R4" t="str">
            <v>Espèces des boisements et des lisières mésophiles</v>
          </cell>
          <cell r="S4">
            <v>0</v>
          </cell>
          <cell r="T4" t="str">
            <v>faible</v>
          </cell>
        </row>
        <row r="5">
          <cell r="A5" t="str">
            <v>Abraxas sylvata (Scopoli, 1763)</v>
          </cell>
          <cell r="B5" t="str">
            <v>Heterocera</v>
          </cell>
          <cell r="C5" t="str">
            <v>GEOMETRIDAE</v>
          </cell>
          <cell r="D5" t="str">
            <v>Abraxas sylvata (Scopoli, 1763)</v>
          </cell>
          <cell r="E5" t="str">
            <v xml:space="preserve">Abraxas sylvata </v>
          </cell>
          <cell r="F5" t="str">
            <v>La zérène de l'orme</v>
          </cell>
          <cell r="G5" t="str">
            <v>AR</v>
          </cell>
          <cell r="I5" t="str">
            <v>X</v>
          </cell>
          <cell r="Q5" t="str">
            <v>P</v>
          </cell>
          <cell r="R5" t="str">
            <v>Espèces des boisements et des lisières mésophiles</v>
          </cell>
          <cell r="S5">
            <v>0</v>
          </cell>
          <cell r="T5" t="str">
            <v>faible</v>
          </cell>
        </row>
        <row r="6">
          <cell r="A6" t="str">
            <v>Abrostola asclepiadis</v>
          </cell>
          <cell r="B6" t="str">
            <v>Heterocera</v>
          </cell>
          <cell r="C6" t="str">
            <v>NOCTUIDAE</v>
          </cell>
          <cell r="D6" t="str">
            <v>Abrostola asclepiadis (Denis &amp; Schiffermüller, 1775)</v>
          </cell>
          <cell r="E6" t="str">
            <v>Abrostola asclepiadis</v>
          </cell>
          <cell r="F6" t="str">
            <v>La Plusie de l'Asclépiade</v>
          </cell>
          <cell r="G6" t="str">
            <v>RR</v>
          </cell>
          <cell r="H6">
            <v>0</v>
          </cell>
          <cell r="I6" t="str">
            <v>X</v>
          </cell>
          <cell r="J6">
            <v>0</v>
          </cell>
          <cell r="K6">
            <v>0</v>
          </cell>
          <cell r="L6">
            <v>0</v>
          </cell>
          <cell r="M6">
            <v>0</v>
          </cell>
          <cell r="N6">
            <v>0</v>
          </cell>
          <cell r="O6">
            <v>0</v>
          </cell>
          <cell r="P6">
            <v>0</v>
          </cell>
          <cell r="Q6" t="str">
            <v>HP</v>
          </cell>
          <cell r="R6" t="str">
            <v>Espèces des ourlets, lisières et fourrés thermophiles</v>
          </cell>
          <cell r="S6">
            <v>0</v>
          </cell>
          <cell r="T6" t="str">
            <v>faible</v>
          </cell>
        </row>
        <row r="7">
          <cell r="A7" t="str">
            <v>Abrostola asclepiadis (Denis &amp; Schiffermüller, 1775)</v>
          </cell>
          <cell r="B7" t="str">
            <v>Heterocera</v>
          </cell>
          <cell r="C7" t="str">
            <v>NOCTUIDAE</v>
          </cell>
          <cell r="D7" t="str">
            <v>Abrostola asclepiadis (Denis &amp; Schiffermüller, 1775)</v>
          </cell>
          <cell r="E7" t="str">
            <v>Abrostola asclepiadis</v>
          </cell>
          <cell r="F7" t="str">
            <v>La Plusie de l'Asclépiade</v>
          </cell>
          <cell r="G7" t="str">
            <v>RR</v>
          </cell>
          <cell r="I7" t="str">
            <v>X</v>
          </cell>
          <cell r="Q7" t="str">
            <v>HP</v>
          </cell>
          <cell r="R7" t="str">
            <v>Espèces des ourlets, lisières et fourrés thermophiles</v>
          </cell>
          <cell r="S7">
            <v>0</v>
          </cell>
          <cell r="T7" t="str">
            <v>faible</v>
          </cell>
        </row>
        <row r="8">
          <cell r="A8" t="str">
            <v>Abrostola tripartita</v>
          </cell>
          <cell r="B8" t="str">
            <v>Heterocera</v>
          </cell>
          <cell r="C8" t="str">
            <v>NOCTUIDAE</v>
          </cell>
          <cell r="D8" t="str">
            <v>Abrostola tripartita (Hufnagel, 1766)</v>
          </cell>
          <cell r="E8" t="str">
            <v>Abrostola tripartita</v>
          </cell>
          <cell r="F8" t="str">
            <v>La noctuelle de l'ortie</v>
          </cell>
          <cell r="G8" t="str">
            <v>PC</v>
          </cell>
          <cell r="I8">
            <v>0</v>
          </cell>
          <cell r="R8" t="str">
            <v>Espèces des prairies et ourlets mésophiles</v>
          </cell>
          <cell r="S8">
            <v>0</v>
          </cell>
          <cell r="T8" t="str">
            <v>faible</v>
          </cell>
        </row>
        <row r="9">
          <cell r="A9" t="str">
            <v>Abrostola tripartita (Hufnagel, 1766)</v>
          </cell>
          <cell r="B9" t="str">
            <v>Heterocera</v>
          </cell>
          <cell r="C9" t="str">
            <v>NOCTUIDAE</v>
          </cell>
          <cell r="D9" t="str">
            <v>Abrostola tripartita (Hufnagel, 1766)</v>
          </cell>
          <cell r="E9" t="str">
            <v>Abrostola tripartita</v>
          </cell>
          <cell r="F9" t="str">
            <v>La noctuelle de l'ortie</v>
          </cell>
          <cell r="G9" t="str">
            <v>PC</v>
          </cell>
          <cell r="H9">
            <v>0</v>
          </cell>
          <cell r="I9">
            <v>0</v>
          </cell>
          <cell r="J9">
            <v>0</v>
          </cell>
          <cell r="K9">
            <v>0</v>
          </cell>
          <cell r="L9">
            <v>0</v>
          </cell>
          <cell r="M9">
            <v>0</v>
          </cell>
          <cell r="N9">
            <v>0</v>
          </cell>
          <cell r="O9">
            <v>0</v>
          </cell>
          <cell r="P9">
            <v>0</v>
          </cell>
          <cell r="Q9">
            <v>0</v>
          </cell>
          <cell r="R9" t="str">
            <v>Espèces des prairies et ourlets mésophiles</v>
          </cell>
          <cell r="S9">
            <v>0</v>
          </cell>
          <cell r="T9" t="str">
            <v>faible</v>
          </cell>
        </row>
        <row r="10">
          <cell r="A10" t="str">
            <v>Abrostola triplasia</v>
          </cell>
          <cell r="B10" t="str">
            <v>Heterocera</v>
          </cell>
          <cell r="C10" t="str">
            <v>NOCTUIDAE</v>
          </cell>
          <cell r="D10" t="str">
            <v>Abrostola triplasia (Linnaeus, 1758)</v>
          </cell>
          <cell r="E10" t="str">
            <v>Abrostola triplasia</v>
          </cell>
          <cell r="F10" t="str">
            <v>Les lunettes</v>
          </cell>
          <cell r="G10" t="str">
            <v>PC</v>
          </cell>
          <cell r="I10">
            <v>0</v>
          </cell>
          <cell r="R10" t="str">
            <v>Espèces ubiquistes</v>
          </cell>
          <cell r="S10">
            <v>0</v>
          </cell>
          <cell r="T10" t="str">
            <v>faible</v>
          </cell>
        </row>
        <row r="11">
          <cell r="A11" t="str">
            <v>Abrostola triplasia (Linnaeus, 1758)</v>
          </cell>
          <cell r="B11" t="str">
            <v>Heterocera</v>
          </cell>
          <cell r="C11" t="str">
            <v>NOCTUIDAE</v>
          </cell>
          <cell r="D11" t="str">
            <v>Abrostola triplasia (Linnaeus, 1758)</v>
          </cell>
          <cell r="E11" t="str">
            <v>Abrostola triplasia</v>
          </cell>
          <cell r="F11" t="str">
            <v>Les lunettes</v>
          </cell>
          <cell r="G11" t="str">
            <v>PC</v>
          </cell>
          <cell r="I11">
            <v>0</v>
          </cell>
          <cell r="R11" t="str">
            <v>Espèces ubiquistes</v>
          </cell>
          <cell r="S11">
            <v>0</v>
          </cell>
          <cell r="T11" t="str">
            <v>faible</v>
          </cell>
        </row>
        <row r="12">
          <cell r="A12" t="str">
            <v>Acasis viretata</v>
          </cell>
          <cell r="B12" t="str">
            <v>Heterocera</v>
          </cell>
          <cell r="C12" t="str">
            <v>GEOMETRIDAE</v>
          </cell>
          <cell r="D12" t="str">
            <v>Acasis viretata (Hübner, 1799)</v>
          </cell>
          <cell r="E12" t="str">
            <v>Acasis viretata</v>
          </cell>
          <cell r="F12" t="str">
            <v>La lobophore verdâtre</v>
          </cell>
          <cell r="G12" t="str">
            <v>PC</v>
          </cell>
          <cell r="I12">
            <v>0</v>
          </cell>
          <cell r="R12" t="str">
            <v>Espèces des boisements et des lisières mésophiles</v>
          </cell>
          <cell r="S12">
            <v>0</v>
          </cell>
          <cell r="T12" t="str">
            <v>faible</v>
          </cell>
        </row>
        <row r="13">
          <cell r="A13" t="str">
            <v>Acasis viretata (Hübner, 1799)</v>
          </cell>
          <cell r="B13" t="str">
            <v>Heterocera</v>
          </cell>
          <cell r="C13" t="str">
            <v>GEOMETRIDAE</v>
          </cell>
          <cell r="D13" t="str">
            <v>Acasis viretata (Hübner, 1799)</v>
          </cell>
          <cell r="E13" t="str">
            <v>Acasis viretata</v>
          </cell>
          <cell r="F13" t="str">
            <v>La lobophore verdâtre</v>
          </cell>
          <cell r="G13" t="str">
            <v>PC</v>
          </cell>
          <cell r="H13">
            <v>0</v>
          </cell>
          <cell r="I13">
            <v>0</v>
          </cell>
          <cell r="J13">
            <v>0</v>
          </cell>
          <cell r="K13">
            <v>0</v>
          </cell>
          <cell r="L13">
            <v>0</v>
          </cell>
          <cell r="M13">
            <v>0</v>
          </cell>
          <cell r="N13">
            <v>0</v>
          </cell>
          <cell r="O13">
            <v>0</v>
          </cell>
          <cell r="P13">
            <v>0</v>
          </cell>
          <cell r="Q13">
            <v>0</v>
          </cell>
          <cell r="R13" t="str">
            <v>Espèces des boisements et des lisières mésophiles</v>
          </cell>
          <cell r="S13">
            <v>0</v>
          </cell>
          <cell r="T13" t="str">
            <v>faible</v>
          </cell>
        </row>
        <row r="14">
          <cell r="A14" t="str">
            <v>Acherontia atropos</v>
          </cell>
          <cell r="B14" t="str">
            <v>Heterocera</v>
          </cell>
          <cell r="C14" t="str">
            <v>SPHINGIDAE</v>
          </cell>
          <cell r="D14" t="str">
            <v>Acherontia atropos (Linnaeus, 1758)</v>
          </cell>
          <cell r="E14" t="str">
            <v>Acherontia atropos</v>
          </cell>
          <cell r="F14" t="str">
            <v>Le sphinx à tête de mort</v>
          </cell>
          <cell r="G14" t="str">
            <v>R</v>
          </cell>
          <cell r="I14" t="str">
            <v>X</v>
          </cell>
          <cell r="Q14" t="str">
            <v>P</v>
          </cell>
          <cell r="R14" t="str">
            <v>Espèces ubiquistes</v>
          </cell>
          <cell r="S14">
            <v>0</v>
          </cell>
          <cell r="T14" t="str">
            <v>faible</v>
          </cell>
        </row>
        <row r="15">
          <cell r="A15" t="str">
            <v>Acherontia atropos (Linnaeus, 1758)</v>
          </cell>
          <cell r="B15" t="str">
            <v>Heterocera</v>
          </cell>
          <cell r="C15" t="str">
            <v>SPHINGIDAE</v>
          </cell>
          <cell r="D15" t="str">
            <v>Acherontia atropos (Linnaeus, 1758)</v>
          </cell>
          <cell r="E15" t="str">
            <v>Acherontia atropos</v>
          </cell>
          <cell r="F15" t="str">
            <v>Le sphinx à tête de mort</v>
          </cell>
          <cell r="G15" t="str">
            <v>R</v>
          </cell>
          <cell r="I15" t="str">
            <v>X</v>
          </cell>
          <cell r="Q15" t="str">
            <v>P</v>
          </cell>
          <cell r="R15" t="str">
            <v>Espèces ubiquistes</v>
          </cell>
          <cell r="S15">
            <v>0</v>
          </cell>
          <cell r="T15" t="str">
            <v>faible</v>
          </cell>
        </row>
        <row r="16">
          <cell r="A16" t="str">
            <v>Achlya flavicornis</v>
          </cell>
          <cell r="B16" t="str">
            <v>Heterocera</v>
          </cell>
          <cell r="C16" t="str">
            <v>DREPANIDAE</v>
          </cell>
          <cell r="D16" t="str">
            <v>Achlya flavicornis (Linnaeus, 1758)</v>
          </cell>
          <cell r="E16" t="str">
            <v>Achlya flavicornis</v>
          </cell>
          <cell r="F16" t="str">
            <v>La flavicorne</v>
          </cell>
          <cell r="G16" t="str">
            <v>AR</v>
          </cell>
          <cell r="I16">
            <v>0</v>
          </cell>
          <cell r="Q16" t="str">
            <v>P</v>
          </cell>
          <cell r="R16" t="str">
            <v>Espèces des boisements et des lisières mésophiles</v>
          </cell>
          <cell r="S16">
            <v>0</v>
          </cell>
          <cell r="T16" t="str">
            <v>faible</v>
          </cell>
        </row>
        <row r="17">
          <cell r="A17" t="str">
            <v>Achlya flavicornis (Linnaeus, 1758)</v>
          </cell>
          <cell r="B17" t="str">
            <v>Heterocera</v>
          </cell>
          <cell r="C17" t="str">
            <v>DREPANIDAE</v>
          </cell>
          <cell r="D17" t="str">
            <v>Achlya flavicornis (Linnaeus, 1758)</v>
          </cell>
          <cell r="E17" t="str">
            <v>Achlya flavicornis</v>
          </cell>
          <cell r="F17" t="str">
            <v>La flavicorne</v>
          </cell>
          <cell r="G17" t="str">
            <v>AR</v>
          </cell>
          <cell r="H17">
            <v>0</v>
          </cell>
          <cell r="I17">
            <v>0</v>
          </cell>
          <cell r="J17">
            <v>0</v>
          </cell>
          <cell r="K17">
            <v>0</v>
          </cell>
          <cell r="L17">
            <v>0</v>
          </cell>
          <cell r="M17">
            <v>0</v>
          </cell>
          <cell r="N17">
            <v>0</v>
          </cell>
          <cell r="O17">
            <v>0</v>
          </cell>
          <cell r="P17">
            <v>0</v>
          </cell>
          <cell r="Q17" t="str">
            <v>P</v>
          </cell>
          <cell r="R17" t="str">
            <v>Espèces des boisements et des lisières mésophiles</v>
          </cell>
          <cell r="S17">
            <v>0</v>
          </cell>
          <cell r="T17" t="str">
            <v>faible</v>
          </cell>
        </row>
        <row r="18">
          <cell r="A18" t="str">
            <v>Acontia lucida</v>
          </cell>
          <cell r="B18" t="str">
            <v>Heterocera</v>
          </cell>
          <cell r="C18" t="str">
            <v>NOCTUIDAE</v>
          </cell>
          <cell r="D18" t="str">
            <v>Acontia lucida (Hufnagel, 1766)</v>
          </cell>
          <cell r="E18" t="str">
            <v>Acontia lucida</v>
          </cell>
          <cell r="F18" t="str">
            <v>Le Collier blanc</v>
          </cell>
          <cell r="G18" t="str">
            <v>E</v>
          </cell>
          <cell r="H18">
            <v>0</v>
          </cell>
          <cell r="I18" t="str">
            <v>X</v>
          </cell>
          <cell r="J18">
            <v>0</v>
          </cell>
          <cell r="K18">
            <v>0</v>
          </cell>
          <cell r="L18">
            <v>0</v>
          </cell>
          <cell r="M18">
            <v>0</v>
          </cell>
          <cell r="N18">
            <v>0</v>
          </cell>
          <cell r="O18">
            <v>0</v>
          </cell>
          <cell r="P18">
            <v>0</v>
          </cell>
          <cell r="Q18" t="str">
            <v>HP</v>
          </cell>
          <cell r="R18" t="str">
            <v>Espèces des pelouses et/ou prairies méso-xérophiles</v>
          </cell>
          <cell r="S18">
            <v>0</v>
          </cell>
          <cell r="T18" t="str">
            <v>faible</v>
          </cell>
        </row>
        <row r="19">
          <cell r="A19" t="str">
            <v>Acontia lucida (Hufnagel, 1766)</v>
          </cell>
          <cell r="B19" t="str">
            <v>Heterocera</v>
          </cell>
          <cell r="C19" t="str">
            <v>NOCTUIDAE</v>
          </cell>
          <cell r="D19" t="str">
            <v>Acontia lucida (Hufnagel, 1766)</v>
          </cell>
          <cell r="E19" t="str">
            <v>Acontia lucida</v>
          </cell>
          <cell r="F19" t="str">
            <v>Le Collier blanc</v>
          </cell>
          <cell r="G19" t="str">
            <v>E</v>
          </cell>
          <cell r="H19">
            <v>0</v>
          </cell>
          <cell r="I19" t="str">
            <v>X</v>
          </cell>
          <cell r="J19">
            <v>0</v>
          </cell>
          <cell r="K19">
            <v>0</v>
          </cell>
          <cell r="L19">
            <v>0</v>
          </cell>
          <cell r="M19">
            <v>0</v>
          </cell>
          <cell r="N19">
            <v>0</v>
          </cell>
          <cell r="O19">
            <v>0</v>
          </cell>
          <cell r="P19">
            <v>0</v>
          </cell>
          <cell r="Q19" t="str">
            <v>HP</v>
          </cell>
          <cell r="R19" t="str">
            <v>Espèces des pelouses et/ou prairies méso-xérophiles</v>
          </cell>
          <cell r="S19">
            <v>0</v>
          </cell>
          <cell r="T19" t="str">
            <v>faible</v>
          </cell>
        </row>
        <row r="20">
          <cell r="A20" t="str">
            <v>Acontia trabealis (Scopoli, 1763)</v>
          </cell>
          <cell r="B20" t="str">
            <v>Heterocera</v>
          </cell>
          <cell r="C20" t="str">
            <v>NOCTUIDAE</v>
          </cell>
          <cell r="D20" t="str">
            <v>Acontia trabealis (Scopoli, 1763)</v>
          </cell>
          <cell r="E20" t="str">
            <v>Acontia trabealis</v>
          </cell>
          <cell r="F20" t="str">
            <v>L'arlequinette jaune</v>
          </cell>
          <cell r="G20" t="str">
            <v>E</v>
          </cell>
          <cell r="I20" t="str">
            <v>X</v>
          </cell>
          <cell r="Q20" t="str">
            <v>HP</v>
          </cell>
          <cell r="R20" t="str">
            <v>Espèces des pelouses ouvertes xéro-thermophiles</v>
          </cell>
          <cell r="S20">
            <v>0</v>
          </cell>
          <cell r="T20" t="str">
            <v>faible</v>
          </cell>
        </row>
        <row r="21">
          <cell r="A21" t="str">
            <v>Acronicta aceris (Linnaeus, 1758)</v>
          </cell>
          <cell r="B21" t="str">
            <v>Heterocera</v>
          </cell>
          <cell r="C21" t="str">
            <v>NOCTUIDAE</v>
          </cell>
          <cell r="D21" t="str">
            <v>Acronicta aceris (Linnaeus, 1758)</v>
          </cell>
          <cell r="E21" t="str">
            <v>Acronicta aceris</v>
          </cell>
          <cell r="F21" t="str">
            <v>La noctuelle de l'érable</v>
          </cell>
          <cell r="G21" t="str">
            <v>AR</v>
          </cell>
          <cell r="I21">
            <v>0</v>
          </cell>
          <cell r="Q21" t="str">
            <v>P</v>
          </cell>
          <cell r="R21" t="str">
            <v>Espèces des boisements et des lisières mésophiles</v>
          </cell>
          <cell r="S21">
            <v>0</v>
          </cell>
          <cell r="T21" t="str">
            <v>faible</v>
          </cell>
        </row>
        <row r="22">
          <cell r="A22" t="str">
            <v>Acronicta alni</v>
          </cell>
          <cell r="B22" t="str">
            <v>Heterocera</v>
          </cell>
          <cell r="C22" t="str">
            <v>NOCTUIDAE</v>
          </cell>
          <cell r="D22" t="str">
            <v>Acronicta alni (Linnaeus, 1767)</v>
          </cell>
          <cell r="E22" t="str">
            <v>Acronicta alni</v>
          </cell>
          <cell r="F22" t="str">
            <v>L'aunette</v>
          </cell>
          <cell r="G22" t="str">
            <v>E</v>
          </cell>
          <cell r="I22" t="str">
            <v>X</v>
          </cell>
          <cell r="Q22" t="str">
            <v>HP</v>
          </cell>
          <cell r="R22" t="str">
            <v>Espèces des boisements et des lisières mésohygrophiles</v>
          </cell>
          <cell r="S22">
            <v>0</v>
          </cell>
          <cell r="T22" t="str">
            <v>faible</v>
          </cell>
        </row>
        <row r="23">
          <cell r="A23" t="str">
            <v>Acronicta alni (Linnaeus, 1767)</v>
          </cell>
          <cell r="B23" t="str">
            <v>Heterocera</v>
          </cell>
          <cell r="C23" t="str">
            <v>NOCTUIDAE</v>
          </cell>
          <cell r="D23" t="str">
            <v>Acronicta alni (Linnaeus, 1767)</v>
          </cell>
          <cell r="E23" t="str">
            <v>Acronicta alni</v>
          </cell>
          <cell r="F23" t="str">
            <v>L'aunette</v>
          </cell>
          <cell r="G23" t="str">
            <v>E</v>
          </cell>
          <cell r="I23" t="str">
            <v>X</v>
          </cell>
          <cell r="Q23" t="str">
            <v>HP</v>
          </cell>
          <cell r="R23" t="str">
            <v>Espèces des boisements et des lisières mésohygrophiles</v>
          </cell>
          <cell r="S23">
            <v>0</v>
          </cell>
          <cell r="T23" t="str">
            <v>faible</v>
          </cell>
        </row>
        <row r="24">
          <cell r="A24" t="str">
            <v>Acronicta auricoma (Denis &amp; Schiffermüller, 1775)</v>
          </cell>
          <cell r="B24" t="str">
            <v>Heterocera</v>
          </cell>
          <cell r="C24" t="str">
            <v>NOCTUIDAE</v>
          </cell>
          <cell r="D24" t="str">
            <v>Acronicta auricoma (Denis &amp; Schiffermüller, 1775)</v>
          </cell>
          <cell r="E24" t="str">
            <v>Acronicta auricoma</v>
          </cell>
          <cell r="F24" t="str">
            <v>La Chevelure dorée</v>
          </cell>
          <cell r="G24" t="str">
            <v>PC</v>
          </cell>
          <cell r="I24">
            <v>0</v>
          </cell>
          <cell r="R24" t="str">
            <v>Espèces des pelouses et/ou prairies méso-xérophiles</v>
          </cell>
          <cell r="S24">
            <v>0</v>
          </cell>
          <cell r="T24" t="str">
            <v>faible</v>
          </cell>
        </row>
        <row r="25">
          <cell r="A25" t="str">
            <v>Acronicta cuspis (Hübner, 1813)</v>
          </cell>
          <cell r="B25" t="str">
            <v>Heterocera</v>
          </cell>
          <cell r="C25" t="str">
            <v>NOCTUIDAE</v>
          </cell>
          <cell r="D25" t="str">
            <v>Acronicta cuspis (Hübner, 1813)</v>
          </cell>
          <cell r="E25" t="str">
            <v>Acronicta cuspis</v>
          </cell>
          <cell r="F25" t="str">
            <v>La Cuspide</v>
          </cell>
          <cell r="G25" t="str">
            <v>E</v>
          </cell>
          <cell r="H25">
            <v>0</v>
          </cell>
          <cell r="I25" t="str">
            <v>X</v>
          </cell>
          <cell r="J25">
            <v>0</v>
          </cell>
          <cell r="K25">
            <v>0</v>
          </cell>
          <cell r="L25">
            <v>0</v>
          </cell>
          <cell r="M25">
            <v>0</v>
          </cell>
          <cell r="N25">
            <v>0</v>
          </cell>
          <cell r="O25">
            <v>0</v>
          </cell>
          <cell r="P25">
            <v>0</v>
          </cell>
          <cell r="Q25" t="str">
            <v>HP</v>
          </cell>
          <cell r="R25" t="str">
            <v>Espèces des boisements et des lisières mésophiles</v>
          </cell>
          <cell r="S25">
            <v>0</v>
          </cell>
          <cell r="T25" t="str">
            <v>faible</v>
          </cell>
        </row>
        <row r="26">
          <cell r="A26" t="str">
            <v>Acronicta euphorbiae (Denis &amp; Schiffermüller, 1775)</v>
          </cell>
          <cell r="B26" t="str">
            <v>Heterocera</v>
          </cell>
          <cell r="C26" t="str">
            <v>NOCTUIDAE</v>
          </cell>
          <cell r="D26" t="str">
            <v>Acronicta euphorbiae (Denis &amp; Schiffermüller, 1775)</v>
          </cell>
          <cell r="E26" t="str">
            <v>Acronicta euphorbiae</v>
          </cell>
          <cell r="F26" t="str">
            <v>La Noctuelle de l'Euphorbe</v>
          </cell>
          <cell r="G26" t="str">
            <v>E</v>
          </cell>
          <cell r="H26">
            <v>0</v>
          </cell>
          <cell r="I26">
            <v>0</v>
          </cell>
          <cell r="J26">
            <v>0</v>
          </cell>
          <cell r="K26">
            <v>0</v>
          </cell>
          <cell r="L26">
            <v>0</v>
          </cell>
          <cell r="M26">
            <v>0</v>
          </cell>
          <cell r="N26">
            <v>0</v>
          </cell>
          <cell r="O26">
            <v>0</v>
          </cell>
          <cell r="P26">
            <v>0</v>
          </cell>
          <cell r="Q26" t="str">
            <v>HP</v>
          </cell>
          <cell r="R26" t="str">
            <v>Espèces des pelouses et/ou prairies méso-xérophiles</v>
          </cell>
          <cell r="S26">
            <v>0</v>
          </cell>
          <cell r="T26" t="str">
            <v>faible</v>
          </cell>
        </row>
        <row r="27">
          <cell r="A27" t="str">
            <v>Acronicta leporina</v>
          </cell>
          <cell r="B27" t="str">
            <v>Heterocera</v>
          </cell>
          <cell r="C27" t="str">
            <v>NOCTUIDAE</v>
          </cell>
          <cell r="D27" t="str">
            <v>Acronicta leporina (Linnaeus, 1758)</v>
          </cell>
          <cell r="E27" t="str">
            <v>Acronicta leporina</v>
          </cell>
          <cell r="F27" t="str">
            <v>Le flocon de laine</v>
          </cell>
          <cell r="G27" t="str">
            <v>PC</v>
          </cell>
          <cell r="I27">
            <v>0</v>
          </cell>
          <cell r="R27" t="str">
            <v>Espèces des boisements et des lisières mésophiles</v>
          </cell>
          <cell r="S27">
            <v>0</v>
          </cell>
          <cell r="T27" t="str">
            <v>faible</v>
          </cell>
        </row>
        <row r="28">
          <cell r="A28" t="str">
            <v>Acronicta leporina (Linnaeus, 1758)</v>
          </cell>
          <cell r="B28" t="str">
            <v>Heterocera</v>
          </cell>
          <cell r="C28" t="str">
            <v>NOCTUIDAE</v>
          </cell>
          <cell r="D28" t="str">
            <v>Acronicta leporina (Linnaeus, 1758)</v>
          </cell>
          <cell r="E28" t="str">
            <v>Acronicta leporina</v>
          </cell>
          <cell r="F28" t="str">
            <v>Le flocon de laine</v>
          </cell>
          <cell r="G28" t="str">
            <v>PC</v>
          </cell>
          <cell r="I28">
            <v>0</v>
          </cell>
          <cell r="R28" t="str">
            <v>Espèces des boisements et des lisières mésophiles</v>
          </cell>
          <cell r="S28">
            <v>0</v>
          </cell>
          <cell r="T28" t="str">
            <v>faible</v>
          </cell>
        </row>
        <row r="29">
          <cell r="A29" t="str">
            <v>Acronicta megacephala (Denis &amp; Schiffermüller, 1775)</v>
          </cell>
          <cell r="B29" t="str">
            <v>Heterocera</v>
          </cell>
          <cell r="C29" t="str">
            <v>NOCTUIDAE</v>
          </cell>
          <cell r="D29" t="str">
            <v>Acronicta megacephala (Denis &amp; Schiffermüller, 1775)</v>
          </cell>
          <cell r="E29" t="str">
            <v>Acronicta megacephala</v>
          </cell>
          <cell r="F29" t="str">
            <v>La mégacéphale</v>
          </cell>
          <cell r="G29" t="str">
            <v>C</v>
          </cell>
          <cell r="H29">
            <v>0</v>
          </cell>
          <cell r="I29">
            <v>0</v>
          </cell>
          <cell r="J29">
            <v>0</v>
          </cell>
          <cell r="K29">
            <v>0</v>
          </cell>
          <cell r="L29">
            <v>0</v>
          </cell>
          <cell r="M29">
            <v>0</v>
          </cell>
          <cell r="N29">
            <v>0</v>
          </cell>
          <cell r="O29">
            <v>0</v>
          </cell>
          <cell r="P29">
            <v>0</v>
          </cell>
          <cell r="Q29">
            <v>0</v>
          </cell>
          <cell r="R29" t="str">
            <v>Espèces ubiquistes</v>
          </cell>
          <cell r="S29">
            <v>0</v>
          </cell>
          <cell r="T29" t="str">
            <v>faible</v>
          </cell>
        </row>
        <row r="30">
          <cell r="A30" t="str">
            <v>Acronicta psi (Linnaeus, 1758)</v>
          </cell>
          <cell r="B30" t="str">
            <v>Heterocera</v>
          </cell>
          <cell r="C30" t="str">
            <v>NOCTUIDAE</v>
          </cell>
          <cell r="D30" t="str">
            <v>Acronicta psi (Linnaeus, 1758)</v>
          </cell>
          <cell r="E30" t="str">
            <v>Acronicta psi</v>
          </cell>
          <cell r="F30" t="str">
            <v>Le psi</v>
          </cell>
          <cell r="G30" t="str">
            <v>C</v>
          </cell>
          <cell r="I30">
            <v>0</v>
          </cell>
          <cell r="R30" t="str">
            <v>Espèces des boisements et des lisières mésophiles</v>
          </cell>
          <cell r="S30">
            <v>0</v>
          </cell>
          <cell r="T30" t="str">
            <v>faible</v>
          </cell>
        </row>
        <row r="31">
          <cell r="A31" t="str">
            <v>Acronicta rumicis (Linnaeus, 1758)</v>
          </cell>
          <cell r="B31" t="str">
            <v>Heterocera</v>
          </cell>
          <cell r="C31" t="str">
            <v>NOCTUIDAE</v>
          </cell>
          <cell r="D31" t="str">
            <v>Acronicta rumicis (Linnaeus, 1758)</v>
          </cell>
          <cell r="E31" t="str">
            <v>Acronicta rumicis</v>
          </cell>
          <cell r="F31" t="str">
            <v>La cendrée noirâtre</v>
          </cell>
          <cell r="G31" t="str">
            <v>AC</v>
          </cell>
          <cell r="I31">
            <v>0</v>
          </cell>
          <cell r="R31" t="str">
            <v>Espèces ubiquistes</v>
          </cell>
          <cell r="S31">
            <v>0</v>
          </cell>
          <cell r="T31" t="str">
            <v>faible</v>
          </cell>
        </row>
        <row r="32">
          <cell r="A32" t="str">
            <v>Acronicta strigosa (Denis &amp; Schiffermüller, 1775)</v>
          </cell>
          <cell r="B32" t="str">
            <v>Heterocera</v>
          </cell>
          <cell r="C32" t="str">
            <v>NOCTUIDAE</v>
          </cell>
          <cell r="D32" t="str">
            <v>Acronicta strigosa (Denis &amp; Schiffermüller, 1775)</v>
          </cell>
          <cell r="E32" t="str">
            <v>Acronicta strigosa</v>
          </cell>
          <cell r="F32" t="str">
            <v>La Noctuelle Grisette</v>
          </cell>
          <cell r="G32" t="str">
            <v>PC</v>
          </cell>
          <cell r="I32">
            <v>0</v>
          </cell>
          <cell r="R32" t="str">
            <v>Espèces des boisements et des lisières mésohygrophiles</v>
          </cell>
          <cell r="S32">
            <v>0</v>
          </cell>
          <cell r="T32" t="str">
            <v>faible</v>
          </cell>
        </row>
        <row r="33">
          <cell r="A33" t="str">
            <v>Acronicta tridens (Denis &amp; Schiffermüller, 1775)</v>
          </cell>
          <cell r="B33" t="str">
            <v>Heterocera</v>
          </cell>
          <cell r="C33" t="str">
            <v>NOCTUIDAE</v>
          </cell>
          <cell r="D33" t="str">
            <v>Acronicta tridens (Denis &amp; Schiffermüller, 1775)</v>
          </cell>
          <cell r="E33" t="str">
            <v>Acronicta tridens</v>
          </cell>
          <cell r="F33" t="str">
            <v>Le Trident</v>
          </cell>
          <cell r="G33" t="str">
            <v>R</v>
          </cell>
          <cell r="I33" t="str">
            <v>X</v>
          </cell>
          <cell r="Q33" t="str">
            <v>P</v>
          </cell>
          <cell r="R33" t="str">
            <v>Espèces des boisements et des lisières mésophiles</v>
          </cell>
          <cell r="S33">
            <v>0</v>
          </cell>
          <cell r="T33" t="str">
            <v>faible</v>
          </cell>
        </row>
        <row r="34">
          <cell r="A34" t="str">
            <v>Actinotia hyperici</v>
          </cell>
          <cell r="B34" t="str">
            <v>Heterocera</v>
          </cell>
          <cell r="C34" t="str">
            <v>NOCTUIDAE</v>
          </cell>
          <cell r="D34" t="str">
            <v>Chloantha hyperici (Denis &amp; Schiffermüller, 1775)</v>
          </cell>
          <cell r="E34" t="str">
            <v>Actinotia hyperici</v>
          </cell>
          <cell r="F34" t="str">
            <v>La Noctuelle du Millepertuis</v>
          </cell>
          <cell r="G34" t="str">
            <v>E</v>
          </cell>
          <cell r="I34" t="str">
            <v>X</v>
          </cell>
          <cell r="Q34" t="str">
            <v>HP</v>
          </cell>
          <cell r="R34" t="str">
            <v>Espèces des pelouses ouvertes xéro-thermophiles</v>
          </cell>
          <cell r="S34">
            <v>0</v>
          </cell>
          <cell r="T34" t="str">
            <v>faible</v>
          </cell>
        </row>
        <row r="35">
          <cell r="A35" t="str">
            <v>Actinotia polyodon</v>
          </cell>
          <cell r="B35" t="str">
            <v>Heterocera</v>
          </cell>
          <cell r="C35" t="str">
            <v>NOCTUIDAE</v>
          </cell>
          <cell r="D35" t="str">
            <v>Actinotia polyodon (Clerck, 1759)</v>
          </cell>
          <cell r="E35" t="str">
            <v>Actinotia polyodon</v>
          </cell>
          <cell r="F35" t="str">
            <v>La noctuelle clairvoyante</v>
          </cell>
          <cell r="G35" t="str">
            <v>AR</v>
          </cell>
          <cell r="I35" t="str">
            <v>X</v>
          </cell>
          <cell r="Q35" t="str">
            <v>P</v>
          </cell>
          <cell r="R35" t="str">
            <v>Espèces des ourlets, lisières et fourrés thermophiles</v>
          </cell>
          <cell r="S35">
            <v>0</v>
          </cell>
          <cell r="T35" t="str">
            <v>faible</v>
          </cell>
        </row>
        <row r="36">
          <cell r="A36" t="str">
            <v>Actinotia polyodon (Clerck, 1759)</v>
          </cell>
          <cell r="B36" t="str">
            <v>Heterocera</v>
          </cell>
          <cell r="C36" t="str">
            <v>NOCTUIDAE</v>
          </cell>
          <cell r="D36" t="str">
            <v>Actinotia polyodon (Clerck, 1759)</v>
          </cell>
          <cell r="E36" t="str">
            <v>Actinotia polyodon</v>
          </cell>
          <cell r="F36" t="str">
            <v>La noctuelle clairvoyante</v>
          </cell>
          <cell r="G36" t="str">
            <v>AR</v>
          </cell>
          <cell r="H36">
            <v>0</v>
          </cell>
          <cell r="I36" t="str">
            <v>X</v>
          </cell>
          <cell r="J36">
            <v>0</v>
          </cell>
          <cell r="K36">
            <v>0</v>
          </cell>
          <cell r="L36">
            <v>0</v>
          </cell>
          <cell r="M36">
            <v>0</v>
          </cell>
          <cell r="N36">
            <v>0</v>
          </cell>
          <cell r="O36">
            <v>0</v>
          </cell>
          <cell r="P36">
            <v>0</v>
          </cell>
          <cell r="Q36" t="str">
            <v>P</v>
          </cell>
          <cell r="R36" t="str">
            <v>Espèces des ourlets, lisières et fourrés thermophiles</v>
          </cell>
          <cell r="S36">
            <v>0</v>
          </cell>
          <cell r="T36" t="str">
            <v>faible</v>
          </cell>
        </row>
        <row r="37">
          <cell r="A37" t="str">
            <v>Adactylotis contaminaria</v>
          </cell>
          <cell r="B37" t="str">
            <v>Heterocera</v>
          </cell>
          <cell r="C37" t="str">
            <v>GEOMETRIDAE</v>
          </cell>
          <cell r="D37" t="str">
            <v>Adactylotis contaminaria (Hübner, 1813)</v>
          </cell>
          <cell r="E37" t="str">
            <v>Adactylotis contaminaria</v>
          </cell>
          <cell r="F37" t="str">
            <v>La Boarmie souillée</v>
          </cell>
          <cell r="G37" t="str">
            <v>R</v>
          </cell>
          <cell r="H37">
            <v>0</v>
          </cell>
          <cell r="I37" t="str">
            <v>X</v>
          </cell>
          <cell r="J37">
            <v>0</v>
          </cell>
          <cell r="K37">
            <v>0</v>
          </cell>
          <cell r="L37">
            <v>0</v>
          </cell>
          <cell r="M37">
            <v>0</v>
          </cell>
          <cell r="N37">
            <v>0</v>
          </cell>
          <cell r="O37">
            <v>0</v>
          </cell>
          <cell r="P37">
            <v>0</v>
          </cell>
          <cell r="Q37" t="str">
            <v>P</v>
          </cell>
          <cell r="R37" t="str">
            <v>Espèces des boisements et des lisières mésophiles</v>
          </cell>
          <cell r="S37">
            <v>0</v>
          </cell>
          <cell r="T37" t="str">
            <v>faible</v>
          </cell>
        </row>
        <row r="38">
          <cell r="A38" t="str">
            <v>Adactylotis contaminaria (Hübner, 1813)</v>
          </cell>
          <cell r="B38" t="str">
            <v>Heterocera</v>
          </cell>
          <cell r="C38" t="str">
            <v>GEOMETRIDAE</v>
          </cell>
          <cell r="D38" t="str">
            <v>Adactylotis contaminaria (Hübner, 1813)</v>
          </cell>
          <cell r="E38" t="str">
            <v>Adactylotis contaminaria</v>
          </cell>
          <cell r="F38" t="str">
            <v>La Boarmie souillée</v>
          </cell>
          <cell r="G38" t="str">
            <v>R</v>
          </cell>
          <cell r="I38" t="str">
            <v>X</v>
          </cell>
          <cell r="Q38" t="str">
            <v>P</v>
          </cell>
          <cell r="R38" t="str">
            <v>Espèces des boisements et des lisières mésophiles</v>
          </cell>
          <cell r="S38">
            <v>0</v>
          </cell>
          <cell r="T38" t="str">
            <v>faible</v>
          </cell>
        </row>
        <row r="39">
          <cell r="A39" t="str">
            <v>Aedia funesta</v>
          </cell>
          <cell r="B39" t="str">
            <v>Heterocera</v>
          </cell>
          <cell r="C39" t="str">
            <v>NOCTUIDAE</v>
          </cell>
          <cell r="D39" t="str">
            <v>Aedia funesta (Esper, 1786)</v>
          </cell>
          <cell r="E39" t="str">
            <v>Aedia funesta</v>
          </cell>
          <cell r="F39" t="str">
            <v>La pie</v>
          </cell>
          <cell r="G39" t="str">
            <v>E</v>
          </cell>
          <cell r="I39" t="str">
            <v>X</v>
          </cell>
          <cell r="Q39" t="str">
            <v>HP</v>
          </cell>
          <cell r="R39" t="str">
            <v>Espèces ubiquistes</v>
          </cell>
          <cell r="S39">
            <v>0</v>
          </cell>
          <cell r="T39" t="str">
            <v>faible</v>
          </cell>
        </row>
        <row r="40">
          <cell r="A40" t="str">
            <v>Aedia funesta (Esper, 1786)</v>
          </cell>
          <cell r="B40" t="str">
            <v>Heterocera</v>
          </cell>
          <cell r="C40" t="str">
            <v>NOCTUIDAE</v>
          </cell>
          <cell r="D40" t="str">
            <v>Aedia funesta (Esper, 1786)</v>
          </cell>
          <cell r="E40" t="str">
            <v>Aedia funesta</v>
          </cell>
          <cell r="F40" t="str">
            <v>La pie</v>
          </cell>
          <cell r="G40" t="str">
            <v>E</v>
          </cell>
          <cell r="H40">
            <v>0</v>
          </cell>
          <cell r="I40" t="str">
            <v>X</v>
          </cell>
          <cell r="J40">
            <v>0</v>
          </cell>
          <cell r="K40">
            <v>0</v>
          </cell>
          <cell r="L40">
            <v>0</v>
          </cell>
          <cell r="M40">
            <v>0</v>
          </cell>
          <cell r="N40">
            <v>0</v>
          </cell>
          <cell r="O40">
            <v>0</v>
          </cell>
          <cell r="P40">
            <v>0</v>
          </cell>
          <cell r="Q40" t="str">
            <v>HP</v>
          </cell>
          <cell r="R40" t="str">
            <v>Espèces ubiquistes</v>
          </cell>
          <cell r="S40">
            <v>0</v>
          </cell>
          <cell r="T40" t="str">
            <v>faible</v>
          </cell>
        </row>
        <row r="41">
          <cell r="A41" t="str">
            <v>Aethalura punctulata</v>
          </cell>
          <cell r="B41" t="str">
            <v>Heterocera</v>
          </cell>
          <cell r="C41" t="str">
            <v>GEOMETRIDAE</v>
          </cell>
          <cell r="D41" t="str">
            <v>Aethalura punctulata (Denis &amp; Schiffermüller, 1775)</v>
          </cell>
          <cell r="E41" t="str">
            <v>Aethalura punctulata</v>
          </cell>
          <cell r="F41" t="str">
            <v>La boarmie ponctuée</v>
          </cell>
          <cell r="G41" t="str">
            <v>PC</v>
          </cell>
          <cell r="H41">
            <v>0</v>
          </cell>
          <cell r="I41">
            <v>0</v>
          </cell>
          <cell r="J41">
            <v>0</v>
          </cell>
          <cell r="K41">
            <v>0</v>
          </cell>
          <cell r="L41">
            <v>0</v>
          </cell>
          <cell r="M41">
            <v>0</v>
          </cell>
          <cell r="N41">
            <v>0</v>
          </cell>
          <cell r="O41">
            <v>0</v>
          </cell>
          <cell r="P41">
            <v>0</v>
          </cell>
          <cell r="Q41">
            <v>0</v>
          </cell>
          <cell r="R41" t="str">
            <v>Espèces des boisements et des lisières mésohygrophiles</v>
          </cell>
          <cell r="S41">
            <v>0</v>
          </cell>
          <cell r="T41" t="str">
            <v>faible</v>
          </cell>
        </row>
        <row r="42">
          <cell r="A42" t="str">
            <v>Aethalura punctulata (Denis &amp; Schiffermüller, 1775)</v>
          </cell>
          <cell r="B42" t="str">
            <v>Heterocera</v>
          </cell>
          <cell r="C42" t="str">
            <v>GEOMETRIDAE</v>
          </cell>
          <cell r="D42" t="str">
            <v>Aethalura punctulata (Denis &amp; Schiffermüller, 1775)</v>
          </cell>
          <cell r="E42" t="str">
            <v>Aethalura punctulata</v>
          </cell>
          <cell r="F42" t="str">
            <v>La boarmie ponctuée</v>
          </cell>
          <cell r="G42" t="str">
            <v>PC</v>
          </cell>
          <cell r="I42">
            <v>0</v>
          </cell>
          <cell r="R42" t="str">
            <v>Espèces des boisements et des lisières mésohygrophiles</v>
          </cell>
          <cell r="S42">
            <v>0</v>
          </cell>
          <cell r="T42" t="str">
            <v>faible</v>
          </cell>
        </row>
        <row r="43">
          <cell r="A43" t="str">
            <v>Aglia tau</v>
          </cell>
          <cell r="B43" t="str">
            <v>Heterocera</v>
          </cell>
          <cell r="C43" t="str">
            <v>SATURNIIDAE</v>
          </cell>
          <cell r="D43" t="str">
            <v>Aglia tau (Linnaeus, 1758)</v>
          </cell>
          <cell r="E43" t="str">
            <v>Aglia tau</v>
          </cell>
          <cell r="F43" t="str">
            <v>La hachette</v>
          </cell>
          <cell r="G43" t="str">
            <v>AC</v>
          </cell>
          <cell r="H43">
            <v>0</v>
          </cell>
          <cell r="I43">
            <v>0</v>
          </cell>
          <cell r="J43">
            <v>0</v>
          </cell>
          <cell r="K43">
            <v>0</v>
          </cell>
          <cell r="L43">
            <v>0</v>
          </cell>
          <cell r="M43">
            <v>0</v>
          </cell>
          <cell r="N43">
            <v>0</v>
          </cell>
          <cell r="O43">
            <v>0</v>
          </cell>
          <cell r="P43">
            <v>0</v>
          </cell>
          <cell r="Q43">
            <v>0</v>
          </cell>
          <cell r="R43" t="str">
            <v>Espèces des boisements et des lisières mésophiles</v>
          </cell>
          <cell r="S43">
            <v>0</v>
          </cell>
          <cell r="T43" t="str">
            <v>faible</v>
          </cell>
        </row>
        <row r="44">
          <cell r="A44" t="str">
            <v>Aglia tau (Linnaeus, 1758)</v>
          </cell>
          <cell r="B44" t="str">
            <v>Heterocera</v>
          </cell>
          <cell r="C44" t="str">
            <v>SATURNIIDAE</v>
          </cell>
          <cell r="D44" t="str">
            <v>Aglia tau (Linnaeus, 1758)</v>
          </cell>
          <cell r="E44" t="str">
            <v>Aglia tau</v>
          </cell>
          <cell r="F44" t="str">
            <v>La hachette</v>
          </cell>
          <cell r="G44" t="str">
            <v>AC</v>
          </cell>
          <cell r="I44">
            <v>0</v>
          </cell>
          <cell r="R44" t="str">
            <v>Espèces des boisements et des lisières mésophiles</v>
          </cell>
          <cell r="S44">
            <v>0</v>
          </cell>
          <cell r="T44" t="str">
            <v>faible</v>
          </cell>
        </row>
        <row r="45">
          <cell r="A45" t="str">
            <v>Agriopis bajaria (Denis &amp; Schiffermüller, 1775)</v>
          </cell>
          <cell r="B45" t="str">
            <v>Heterocera</v>
          </cell>
          <cell r="C45" t="str">
            <v>GEOMETRIDAE</v>
          </cell>
          <cell r="D45" t="str">
            <v>Agriopis bajaria (Denis &amp; Schiffermüller, 1775)</v>
          </cell>
          <cell r="E45" t="str">
            <v>Agriopis bajaria</v>
          </cell>
          <cell r="F45" t="str">
            <v>L'Hibernie messagère</v>
          </cell>
          <cell r="G45" t="str">
            <v>E</v>
          </cell>
          <cell r="H45">
            <v>0</v>
          </cell>
          <cell r="I45">
            <v>0</v>
          </cell>
          <cell r="J45">
            <v>0</v>
          </cell>
          <cell r="K45">
            <v>0</v>
          </cell>
          <cell r="L45">
            <v>0</v>
          </cell>
          <cell r="M45">
            <v>0</v>
          </cell>
          <cell r="N45">
            <v>0</v>
          </cell>
          <cell r="O45">
            <v>0</v>
          </cell>
          <cell r="P45">
            <v>0</v>
          </cell>
          <cell r="Q45" t="str">
            <v>HP</v>
          </cell>
          <cell r="R45" t="str">
            <v>Espèces des ourlets, lisières et fourrés thermophiles</v>
          </cell>
          <cell r="S45">
            <v>0</v>
          </cell>
          <cell r="T45" t="str">
            <v>faible</v>
          </cell>
        </row>
        <row r="46">
          <cell r="A46" t="str">
            <v>Agriopis leucophaearia</v>
          </cell>
          <cell r="B46" t="str">
            <v>Heterocera</v>
          </cell>
          <cell r="C46" t="str">
            <v>GEOMETRIDAE</v>
          </cell>
          <cell r="D46" t="str">
            <v>Agriopis leucophaearia (Denis &amp; Schiffermüller, 1775)</v>
          </cell>
          <cell r="E46" t="str">
            <v>Agriopis leucophaearia</v>
          </cell>
          <cell r="F46" t="str">
            <v>L'hibernie grisâtre</v>
          </cell>
          <cell r="G46" t="str">
            <v>AR</v>
          </cell>
          <cell r="I46" t="str">
            <v>X</v>
          </cell>
          <cell r="Q46" t="str">
            <v>P</v>
          </cell>
          <cell r="R46" t="str">
            <v>Espèces des boisements et des lisières mésophiles</v>
          </cell>
          <cell r="S46">
            <v>0</v>
          </cell>
          <cell r="T46" t="str">
            <v>faible</v>
          </cell>
        </row>
        <row r="47">
          <cell r="A47" t="str">
            <v>Agriopis leucophaearia (Denis &amp; Schiffermüller, 1775)</v>
          </cell>
          <cell r="B47" t="str">
            <v>Heterocera</v>
          </cell>
          <cell r="C47" t="str">
            <v>GEOMETRIDAE</v>
          </cell>
          <cell r="D47" t="str">
            <v>Agriopis leucophaearia (Denis &amp; Schiffermüller, 1775)</v>
          </cell>
          <cell r="E47" t="str">
            <v>Agriopis leucophaearia</v>
          </cell>
          <cell r="F47" t="str">
            <v>L'hibernie grisâtre</v>
          </cell>
          <cell r="G47" t="str">
            <v>AR</v>
          </cell>
          <cell r="I47" t="str">
            <v>X</v>
          </cell>
          <cell r="Q47" t="str">
            <v>P</v>
          </cell>
          <cell r="R47" t="str">
            <v>Espèces des boisements et des lisières mésophiles</v>
          </cell>
          <cell r="S47">
            <v>0</v>
          </cell>
          <cell r="T47" t="str">
            <v>faible</v>
          </cell>
        </row>
        <row r="48">
          <cell r="A48" t="str">
            <v>Agrius convolvuli</v>
          </cell>
          <cell r="B48" t="str">
            <v>Heterocera</v>
          </cell>
          <cell r="C48" t="str">
            <v>SPHINGIDAE</v>
          </cell>
          <cell r="D48" t="str">
            <v>Agrius convolvuli (Linnaeus, 1758)</v>
          </cell>
          <cell r="E48" t="str">
            <v>Agrius convolvuli</v>
          </cell>
          <cell r="F48" t="str">
            <v>Le sphinx du liseron</v>
          </cell>
          <cell r="G48" t="str">
            <v>PC</v>
          </cell>
          <cell r="I48">
            <v>0</v>
          </cell>
          <cell r="R48" t="str">
            <v>Espèces ubiquistes</v>
          </cell>
          <cell r="S48">
            <v>0</v>
          </cell>
          <cell r="T48" t="str">
            <v>faible</v>
          </cell>
        </row>
        <row r="49">
          <cell r="A49" t="str">
            <v>Agrius convolvuli (Linnaeus, 1758)</v>
          </cell>
          <cell r="B49" t="str">
            <v>Heterocera</v>
          </cell>
          <cell r="C49" t="str">
            <v>SPHINGIDAE</v>
          </cell>
          <cell r="D49" t="str">
            <v>Agrius convolvuli (Linnaeus, 1758)</v>
          </cell>
          <cell r="E49" t="str">
            <v>Agrius convolvuli</v>
          </cell>
          <cell r="F49" t="str">
            <v>Le sphinx du liseron</v>
          </cell>
          <cell r="G49" t="str">
            <v>PC</v>
          </cell>
          <cell r="H49">
            <v>0</v>
          </cell>
          <cell r="I49">
            <v>0</v>
          </cell>
          <cell r="J49">
            <v>0</v>
          </cell>
          <cell r="K49">
            <v>0</v>
          </cell>
          <cell r="L49">
            <v>0</v>
          </cell>
          <cell r="M49">
            <v>0</v>
          </cell>
          <cell r="N49">
            <v>0</v>
          </cell>
          <cell r="O49">
            <v>0</v>
          </cell>
          <cell r="P49">
            <v>0</v>
          </cell>
          <cell r="Q49">
            <v>0</v>
          </cell>
          <cell r="R49" t="str">
            <v>Espèces ubiquistes</v>
          </cell>
          <cell r="S49">
            <v>0</v>
          </cell>
          <cell r="T49" t="str">
            <v>faible</v>
          </cell>
        </row>
        <row r="50">
          <cell r="A50" t="str">
            <v>Agrochola circellaris</v>
          </cell>
          <cell r="B50" t="str">
            <v>Heterocera</v>
          </cell>
          <cell r="C50" t="str">
            <v>NOCTUIDAE</v>
          </cell>
          <cell r="D50" t="str">
            <v>Agrochola circellaris (Hufnagel, 1766)</v>
          </cell>
          <cell r="E50" t="str">
            <v>Agrochola circellaris</v>
          </cell>
          <cell r="F50" t="str">
            <v>La fauvette</v>
          </cell>
          <cell r="G50" t="str">
            <v>PC</v>
          </cell>
          <cell r="I50">
            <v>0</v>
          </cell>
          <cell r="R50" t="str">
            <v>Espèces des boisements et des lisières mésophiles</v>
          </cell>
          <cell r="S50">
            <v>0</v>
          </cell>
          <cell r="T50" t="str">
            <v>faible</v>
          </cell>
        </row>
        <row r="51">
          <cell r="A51" t="str">
            <v>Agrochola circellaris (Hufnagel, 1766)</v>
          </cell>
          <cell r="B51" t="str">
            <v>Heterocera</v>
          </cell>
          <cell r="C51" t="str">
            <v>NOCTUIDAE</v>
          </cell>
          <cell r="D51" t="str">
            <v>Agrochola circellaris (Hufnagel, 1766)</v>
          </cell>
          <cell r="E51" t="str">
            <v>Agrochola circellaris</v>
          </cell>
          <cell r="F51" t="str">
            <v>La fauvette</v>
          </cell>
          <cell r="G51" t="str">
            <v>PC</v>
          </cell>
          <cell r="I51">
            <v>0</v>
          </cell>
          <cell r="R51" t="str">
            <v>Espèces des boisements et des lisières mésophiles</v>
          </cell>
          <cell r="S51">
            <v>0</v>
          </cell>
          <cell r="T51" t="str">
            <v>faible</v>
          </cell>
        </row>
        <row r="52">
          <cell r="A52" t="str">
            <v>Agrochola helvola</v>
          </cell>
          <cell r="B52" t="str">
            <v>Heterocera</v>
          </cell>
          <cell r="C52" t="str">
            <v>NOCTUIDAE</v>
          </cell>
          <cell r="D52" t="str">
            <v>Agrochola helvola (Linnaeus, 1758)</v>
          </cell>
          <cell r="E52" t="str">
            <v>Agrochola helvola</v>
          </cell>
          <cell r="F52" t="str">
            <v>La dorée</v>
          </cell>
          <cell r="G52" t="str">
            <v>PC</v>
          </cell>
          <cell r="H52">
            <v>0</v>
          </cell>
          <cell r="I52">
            <v>0</v>
          </cell>
          <cell r="J52">
            <v>0</v>
          </cell>
          <cell r="K52">
            <v>0</v>
          </cell>
          <cell r="L52">
            <v>0</v>
          </cell>
          <cell r="M52">
            <v>0</v>
          </cell>
          <cell r="N52">
            <v>0</v>
          </cell>
          <cell r="O52">
            <v>0</v>
          </cell>
          <cell r="P52">
            <v>0</v>
          </cell>
          <cell r="Q52">
            <v>0</v>
          </cell>
          <cell r="R52" t="str">
            <v>Espèces des boisements et des lisières mésophiles</v>
          </cell>
          <cell r="S52">
            <v>0</v>
          </cell>
          <cell r="T52" t="str">
            <v>faible</v>
          </cell>
        </row>
        <row r="53">
          <cell r="A53" t="str">
            <v>Agrochola helvola (Linnaeus, 1758)</v>
          </cell>
          <cell r="B53" t="str">
            <v>Heterocera</v>
          </cell>
          <cell r="C53" t="str">
            <v>NOCTUIDAE</v>
          </cell>
          <cell r="D53" t="str">
            <v>Agrochola helvola (Linnaeus, 1758)</v>
          </cell>
          <cell r="E53" t="str">
            <v>Agrochola helvola</v>
          </cell>
          <cell r="F53" t="str">
            <v>La dorée</v>
          </cell>
          <cell r="G53" t="str">
            <v>PC</v>
          </cell>
          <cell r="H53">
            <v>0</v>
          </cell>
          <cell r="I53">
            <v>0</v>
          </cell>
          <cell r="J53">
            <v>0</v>
          </cell>
          <cell r="K53">
            <v>0</v>
          </cell>
          <cell r="L53">
            <v>0</v>
          </cell>
          <cell r="M53">
            <v>0</v>
          </cell>
          <cell r="N53">
            <v>0</v>
          </cell>
          <cell r="O53">
            <v>0</v>
          </cell>
          <cell r="P53">
            <v>0</v>
          </cell>
          <cell r="Q53">
            <v>0</v>
          </cell>
          <cell r="R53" t="str">
            <v>Espèces des boisements et des lisières mésophiles</v>
          </cell>
          <cell r="S53">
            <v>0</v>
          </cell>
          <cell r="T53" t="str">
            <v>faible</v>
          </cell>
        </row>
        <row r="54">
          <cell r="A54" t="str">
            <v>Agrochola lota</v>
          </cell>
          <cell r="B54" t="str">
            <v>Heterocera</v>
          </cell>
          <cell r="C54" t="str">
            <v>NOCTUIDAE</v>
          </cell>
          <cell r="D54" t="str">
            <v>Agrochola lota (Clerck, 1759)</v>
          </cell>
          <cell r="E54" t="str">
            <v>Agrochola lota</v>
          </cell>
          <cell r="F54" t="str">
            <v>La Xanthie lavée</v>
          </cell>
          <cell r="G54" t="str">
            <v>PC</v>
          </cell>
          <cell r="I54">
            <v>0</v>
          </cell>
          <cell r="R54" t="str">
            <v>Espèces des boisements et des lisières mésophiles</v>
          </cell>
          <cell r="S54">
            <v>0</v>
          </cell>
          <cell r="T54" t="str">
            <v>faible</v>
          </cell>
        </row>
        <row r="55">
          <cell r="A55" t="str">
            <v>Agrochola lota (Clerck, 1759)</v>
          </cell>
          <cell r="B55" t="str">
            <v>Heterocera</v>
          </cell>
          <cell r="C55" t="str">
            <v>NOCTUIDAE</v>
          </cell>
          <cell r="D55" t="str">
            <v>Agrochola lota (Clerck, 1759)</v>
          </cell>
          <cell r="E55" t="str">
            <v>Agrochola lota</v>
          </cell>
          <cell r="F55" t="str">
            <v>La Xanthie lavée</v>
          </cell>
          <cell r="G55" t="str">
            <v>PC</v>
          </cell>
          <cell r="H55">
            <v>0</v>
          </cell>
          <cell r="I55">
            <v>0</v>
          </cell>
          <cell r="J55">
            <v>0</v>
          </cell>
          <cell r="K55">
            <v>0</v>
          </cell>
          <cell r="L55">
            <v>0</v>
          </cell>
          <cell r="M55">
            <v>0</v>
          </cell>
          <cell r="N55">
            <v>0</v>
          </cell>
          <cell r="O55">
            <v>0</v>
          </cell>
          <cell r="P55">
            <v>0</v>
          </cell>
          <cell r="Q55">
            <v>0</v>
          </cell>
          <cell r="R55" t="str">
            <v>Espèces des boisements et des lisières mésophiles</v>
          </cell>
          <cell r="S55">
            <v>0</v>
          </cell>
          <cell r="T55" t="str">
            <v>faible</v>
          </cell>
        </row>
        <row r="56">
          <cell r="A56" t="str">
            <v>Agrochola lychnidis</v>
          </cell>
          <cell r="B56" t="str">
            <v>Heterocera</v>
          </cell>
          <cell r="C56" t="str">
            <v>NOCTUIDAE</v>
          </cell>
          <cell r="D56" t="str">
            <v>Agrochola lychnidis (Denis &amp; Schiffermüller, 1775)</v>
          </cell>
          <cell r="E56" t="str">
            <v>Agrochola lychnidis</v>
          </cell>
          <cell r="F56" t="str">
            <v>La cannelée</v>
          </cell>
          <cell r="G56" t="str">
            <v>PC</v>
          </cell>
          <cell r="H56">
            <v>0</v>
          </cell>
          <cell r="I56">
            <v>0</v>
          </cell>
          <cell r="J56">
            <v>0</v>
          </cell>
          <cell r="K56">
            <v>0</v>
          </cell>
          <cell r="L56">
            <v>0</v>
          </cell>
          <cell r="M56">
            <v>0</v>
          </cell>
          <cell r="N56">
            <v>0</v>
          </cell>
          <cell r="O56">
            <v>0</v>
          </cell>
          <cell r="P56">
            <v>0</v>
          </cell>
          <cell r="Q56">
            <v>0</v>
          </cell>
          <cell r="R56" t="str">
            <v>Espèces des prairies et ourlets méso-hygrophiles</v>
          </cell>
          <cell r="S56">
            <v>0</v>
          </cell>
          <cell r="T56" t="str">
            <v>faible</v>
          </cell>
        </row>
        <row r="57">
          <cell r="A57" t="str">
            <v>Agrochola lychnidis (Denis &amp; Schiffermüller, 1775)</v>
          </cell>
          <cell r="B57" t="str">
            <v>Heterocera</v>
          </cell>
          <cell r="C57" t="str">
            <v>NOCTUIDAE</v>
          </cell>
          <cell r="D57" t="str">
            <v>Agrochola lychnidis (Denis &amp; Schiffermüller, 1775)</v>
          </cell>
          <cell r="E57" t="str">
            <v>Agrochola lychnidis</v>
          </cell>
          <cell r="F57" t="str">
            <v>La cannelée</v>
          </cell>
          <cell r="G57" t="str">
            <v>PC</v>
          </cell>
          <cell r="I57">
            <v>0</v>
          </cell>
          <cell r="R57" t="str">
            <v>Espèces des prairies et ourlets méso-hygrophiles</v>
          </cell>
          <cell r="S57">
            <v>0</v>
          </cell>
          <cell r="T57" t="str">
            <v>faible</v>
          </cell>
        </row>
        <row r="58">
          <cell r="A58" t="str">
            <v>Agrochola macilenta</v>
          </cell>
          <cell r="B58" t="str">
            <v>Heterocera</v>
          </cell>
          <cell r="C58" t="str">
            <v>NOCTUIDAE</v>
          </cell>
          <cell r="D58" t="str">
            <v>Agrochola macilenta (Hübner, 1809)</v>
          </cell>
          <cell r="E58" t="str">
            <v>Agrochola macilenta</v>
          </cell>
          <cell r="F58" t="str">
            <v>La Xanthie noisette</v>
          </cell>
          <cell r="G58" t="str">
            <v>AR</v>
          </cell>
          <cell r="I58">
            <v>0</v>
          </cell>
          <cell r="Q58" t="str">
            <v>P</v>
          </cell>
          <cell r="R58" t="str">
            <v>Espèces des boisements et des lisières mésophiles</v>
          </cell>
          <cell r="S58">
            <v>0</v>
          </cell>
          <cell r="T58" t="str">
            <v>faible</v>
          </cell>
        </row>
        <row r="59">
          <cell r="A59" t="str">
            <v>Agrochola macilenta (Hübner, 1809)</v>
          </cell>
          <cell r="B59" t="str">
            <v>Heterocera</v>
          </cell>
          <cell r="C59" t="str">
            <v>NOCTUIDAE</v>
          </cell>
          <cell r="D59" t="str">
            <v>Agrochola macilenta (Hübner, 1809)</v>
          </cell>
          <cell r="E59" t="str">
            <v>Agrochola macilenta</v>
          </cell>
          <cell r="F59" t="str">
            <v>La Xanthie noisette</v>
          </cell>
          <cell r="G59" t="str">
            <v>AR</v>
          </cell>
          <cell r="I59">
            <v>0</v>
          </cell>
          <cell r="Q59" t="str">
            <v>P</v>
          </cell>
          <cell r="R59" t="str">
            <v>Espèces des boisements et des lisières mésophiles</v>
          </cell>
          <cell r="S59">
            <v>0</v>
          </cell>
          <cell r="T59" t="str">
            <v>faible</v>
          </cell>
        </row>
        <row r="60">
          <cell r="A60" t="str">
            <v>Agrotis bigramma (Esper, 1790)</v>
          </cell>
          <cell r="B60" t="str">
            <v>Heterocera</v>
          </cell>
          <cell r="C60" t="str">
            <v>NOCTUIDAE</v>
          </cell>
          <cell r="D60" t="str">
            <v>Agrotis bigramma (Esper, 1790)</v>
          </cell>
          <cell r="E60" t="str">
            <v>Agrotis bigramma</v>
          </cell>
          <cell r="F60" t="str">
            <v>La noctuelle épaisse</v>
          </cell>
          <cell r="G60" t="str">
            <v>R</v>
          </cell>
          <cell r="H60">
            <v>0</v>
          </cell>
          <cell r="I60" t="str">
            <v>X</v>
          </cell>
          <cell r="J60">
            <v>0</v>
          </cell>
          <cell r="K60">
            <v>0</v>
          </cell>
          <cell r="L60">
            <v>0</v>
          </cell>
          <cell r="M60">
            <v>0</v>
          </cell>
          <cell r="N60">
            <v>0</v>
          </cell>
          <cell r="O60">
            <v>0</v>
          </cell>
          <cell r="P60">
            <v>0</v>
          </cell>
          <cell r="Q60" t="str">
            <v>P</v>
          </cell>
          <cell r="R60" t="str">
            <v>Espèces des prairies et ourlets mésophiles</v>
          </cell>
          <cell r="S60">
            <v>0</v>
          </cell>
          <cell r="T60" t="str">
            <v>faible</v>
          </cell>
        </row>
        <row r="61">
          <cell r="A61" t="str">
            <v>Agrotis cinerea</v>
          </cell>
          <cell r="B61" t="str">
            <v>Heterocera</v>
          </cell>
          <cell r="C61" t="str">
            <v>NOCTUIDAE</v>
          </cell>
          <cell r="D61" t="str">
            <v>Agrotis cinerea (Denis &amp; Schiffermüller, 1775)</v>
          </cell>
          <cell r="E61" t="str">
            <v>Agrotis cinerea</v>
          </cell>
          <cell r="F61" t="str">
            <v>La Noctuelle Cendrée</v>
          </cell>
          <cell r="G61" t="str">
            <v>RR</v>
          </cell>
          <cell r="H61">
            <v>0</v>
          </cell>
          <cell r="I61" t="str">
            <v>X</v>
          </cell>
          <cell r="J61">
            <v>0</v>
          </cell>
          <cell r="K61">
            <v>0</v>
          </cell>
          <cell r="L61">
            <v>0</v>
          </cell>
          <cell r="M61">
            <v>0</v>
          </cell>
          <cell r="N61">
            <v>0</v>
          </cell>
          <cell r="O61">
            <v>0</v>
          </cell>
          <cell r="P61">
            <v>0</v>
          </cell>
          <cell r="Q61" t="str">
            <v>HP</v>
          </cell>
          <cell r="R61" t="str">
            <v>Espèces des pelouses et/ou prairies méso-xérophiles</v>
          </cell>
          <cell r="S61">
            <v>0</v>
          </cell>
          <cell r="T61" t="str">
            <v>faible</v>
          </cell>
        </row>
        <row r="62">
          <cell r="A62" t="str">
            <v>Agrotis cinerea (Denis &amp; Schiffermüller, 1775)</v>
          </cell>
          <cell r="B62" t="str">
            <v>Heterocera</v>
          </cell>
          <cell r="C62" t="str">
            <v>NOCTUIDAE</v>
          </cell>
          <cell r="D62" t="str">
            <v>Agrotis cinerea (Denis &amp; Schiffermüller, 1775)</v>
          </cell>
          <cell r="E62" t="str">
            <v>Agrotis cinerea</v>
          </cell>
          <cell r="F62" t="str">
            <v>La Noctuelle Cendrée</v>
          </cell>
          <cell r="G62" t="str">
            <v>RR</v>
          </cell>
          <cell r="H62">
            <v>0</v>
          </cell>
          <cell r="I62" t="str">
            <v>X</v>
          </cell>
          <cell r="J62">
            <v>0</v>
          </cell>
          <cell r="K62">
            <v>0</v>
          </cell>
          <cell r="L62">
            <v>0</v>
          </cell>
          <cell r="M62">
            <v>0</v>
          </cell>
          <cell r="N62">
            <v>0</v>
          </cell>
          <cell r="O62">
            <v>0</v>
          </cell>
          <cell r="P62">
            <v>0</v>
          </cell>
          <cell r="Q62" t="str">
            <v>HP</v>
          </cell>
          <cell r="R62" t="str">
            <v>Espèces des pelouses et/ou prairies méso-xérophiles</v>
          </cell>
          <cell r="S62">
            <v>0</v>
          </cell>
          <cell r="T62" t="str">
            <v>faible</v>
          </cell>
        </row>
        <row r="63">
          <cell r="A63" t="str">
            <v>Agrotis clavis</v>
          </cell>
          <cell r="B63" t="str">
            <v>Heterocera</v>
          </cell>
          <cell r="C63" t="str">
            <v>NOCTUIDAE</v>
          </cell>
          <cell r="D63" t="str">
            <v>Agrotis clavis (Hufnagel, 1766)</v>
          </cell>
          <cell r="E63" t="str">
            <v>Agrotis clavis</v>
          </cell>
          <cell r="F63" t="str">
            <v>La clé</v>
          </cell>
          <cell r="G63" t="str">
            <v>AR</v>
          </cell>
          <cell r="H63">
            <v>0</v>
          </cell>
          <cell r="I63">
            <v>0</v>
          </cell>
          <cell r="J63">
            <v>0</v>
          </cell>
          <cell r="K63">
            <v>0</v>
          </cell>
          <cell r="L63">
            <v>0</v>
          </cell>
          <cell r="M63">
            <v>0</v>
          </cell>
          <cell r="N63">
            <v>0</v>
          </cell>
          <cell r="O63">
            <v>0</v>
          </cell>
          <cell r="P63">
            <v>0</v>
          </cell>
          <cell r="Q63" t="str">
            <v>P</v>
          </cell>
          <cell r="R63" t="str">
            <v>Espèces des prairies et ourlets mésophiles</v>
          </cell>
          <cell r="S63">
            <v>0</v>
          </cell>
          <cell r="T63" t="str">
            <v>faible</v>
          </cell>
        </row>
        <row r="64">
          <cell r="A64" t="str">
            <v>Agrotis clavis (Hufnagel, 1766)</v>
          </cell>
          <cell r="B64" t="str">
            <v>Heterocera</v>
          </cell>
          <cell r="C64" t="str">
            <v>NOCTUIDAE</v>
          </cell>
          <cell r="D64" t="str">
            <v>Agrotis clavis (Hufnagel, 1766)</v>
          </cell>
          <cell r="E64" t="str">
            <v>Agrotis clavis</v>
          </cell>
          <cell r="F64" t="str">
            <v>La clé</v>
          </cell>
          <cell r="G64" t="str">
            <v>AR</v>
          </cell>
          <cell r="I64">
            <v>0</v>
          </cell>
          <cell r="Q64" t="str">
            <v>P</v>
          </cell>
          <cell r="R64" t="str">
            <v>Espèces des prairies et ourlets mésophiles</v>
          </cell>
          <cell r="S64">
            <v>0</v>
          </cell>
          <cell r="T64" t="str">
            <v>faible</v>
          </cell>
        </row>
        <row r="65">
          <cell r="A65" t="str">
            <v>Agrotis crassa</v>
          </cell>
          <cell r="B65" t="str">
            <v>Heterocera</v>
          </cell>
          <cell r="C65" t="str">
            <v>NOCTUIDAE</v>
          </cell>
          <cell r="D65" t="str">
            <v>Agrotis bigramma (Esper, 1790)</v>
          </cell>
          <cell r="E65" t="str">
            <v>Agrotis crassa</v>
          </cell>
          <cell r="F65" t="str">
            <v>La noctuelle épaisse</v>
          </cell>
          <cell r="G65" t="str">
            <v>R</v>
          </cell>
          <cell r="H65">
            <v>0</v>
          </cell>
          <cell r="I65" t="str">
            <v>X</v>
          </cell>
          <cell r="J65">
            <v>0</v>
          </cell>
          <cell r="K65">
            <v>0</v>
          </cell>
          <cell r="L65">
            <v>0</v>
          </cell>
          <cell r="M65">
            <v>0</v>
          </cell>
          <cell r="N65">
            <v>0</v>
          </cell>
          <cell r="O65">
            <v>0</v>
          </cell>
          <cell r="P65">
            <v>0</v>
          </cell>
          <cell r="Q65" t="str">
            <v>P</v>
          </cell>
          <cell r="R65" t="str">
            <v>Espèces des prairies et ourlets mésophiles</v>
          </cell>
          <cell r="S65">
            <v>0</v>
          </cell>
          <cell r="T65" t="str">
            <v>faible</v>
          </cell>
        </row>
        <row r="66">
          <cell r="A66" t="str">
            <v>Agrotis exclamationis</v>
          </cell>
          <cell r="B66" t="str">
            <v>Heterocera</v>
          </cell>
          <cell r="C66" t="str">
            <v>NOCTUIDAE</v>
          </cell>
          <cell r="D66" t="str">
            <v>Agrotis exclamationis (Linnaeus, 1758)</v>
          </cell>
          <cell r="E66" t="str">
            <v>Agrotis exclamationis</v>
          </cell>
          <cell r="F66" t="str">
            <v>La doubletache</v>
          </cell>
          <cell r="G66" t="str">
            <v>C</v>
          </cell>
          <cell r="I66">
            <v>0</v>
          </cell>
          <cell r="R66" t="str">
            <v>Espèces ubiquistes</v>
          </cell>
          <cell r="S66">
            <v>0</v>
          </cell>
          <cell r="T66" t="str">
            <v>faible</v>
          </cell>
        </row>
        <row r="67">
          <cell r="A67" t="str">
            <v>Agrotis exclamationis (Linnaeus, 1758)</v>
          </cell>
          <cell r="B67" t="str">
            <v>Heterocera</v>
          </cell>
          <cell r="C67" t="str">
            <v>NOCTUIDAE</v>
          </cell>
          <cell r="D67" t="str">
            <v>Agrotis exclamationis (Linnaeus, 1758)</v>
          </cell>
          <cell r="E67" t="str">
            <v>Agrotis exclamationis</v>
          </cell>
          <cell r="F67" t="str">
            <v>La doubletache</v>
          </cell>
          <cell r="G67" t="str">
            <v>C</v>
          </cell>
          <cell r="I67">
            <v>0</v>
          </cell>
          <cell r="R67" t="str">
            <v>Espèces ubiquistes</v>
          </cell>
          <cell r="S67">
            <v>0</v>
          </cell>
          <cell r="T67" t="str">
            <v>faible</v>
          </cell>
        </row>
        <row r="68">
          <cell r="A68" t="str">
            <v>Agrotis ipsilon</v>
          </cell>
          <cell r="B68" t="str">
            <v>Heterocera</v>
          </cell>
          <cell r="C68" t="str">
            <v>NOCTUIDAE</v>
          </cell>
          <cell r="D68" t="str">
            <v>Agrotis ipsilon (Hufnagel, 1766)</v>
          </cell>
          <cell r="E68" t="str">
            <v>Agrotis ipsilon</v>
          </cell>
          <cell r="F68" t="str">
            <v>La noctuelle baignée</v>
          </cell>
          <cell r="G68" t="str">
            <v>AC</v>
          </cell>
          <cell r="I68">
            <v>0</v>
          </cell>
          <cell r="R68" t="str">
            <v>Espèces ubiquistes</v>
          </cell>
          <cell r="S68">
            <v>0</v>
          </cell>
          <cell r="T68" t="str">
            <v>faible</v>
          </cell>
        </row>
        <row r="69">
          <cell r="A69" t="str">
            <v>Agrotis ipsilon (Hufnagel, 1766)</v>
          </cell>
          <cell r="B69" t="str">
            <v>Heterocera</v>
          </cell>
          <cell r="C69" t="str">
            <v>NOCTUIDAE</v>
          </cell>
          <cell r="D69" t="str">
            <v>Agrotis ipsilon (Hufnagel, 1766)</v>
          </cell>
          <cell r="E69" t="str">
            <v>Agrotis ipsilon</v>
          </cell>
          <cell r="F69" t="str">
            <v>La noctuelle baignée</v>
          </cell>
          <cell r="G69" t="str">
            <v>AC</v>
          </cell>
          <cell r="I69">
            <v>0</v>
          </cell>
          <cell r="R69" t="str">
            <v>Espèces ubiquistes</v>
          </cell>
          <cell r="S69">
            <v>0</v>
          </cell>
          <cell r="T69" t="str">
            <v>faible</v>
          </cell>
        </row>
        <row r="70">
          <cell r="A70" t="str">
            <v>Agrotis puta</v>
          </cell>
          <cell r="B70" t="str">
            <v>Heterocera</v>
          </cell>
          <cell r="C70" t="str">
            <v>NOCTUIDAE</v>
          </cell>
          <cell r="D70" t="str">
            <v>Agrotis puta (Hübner, 1803)</v>
          </cell>
          <cell r="E70" t="str">
            <v>Agrotis puta</v>
          </cell>
          <cell r="F70" t="str">
            <v>L'élagueuse</v>
          </cell>
          <cell r="G70" t="str">
            <v>AC</v>
          </cell>
          <cell r="I70">
            <v>0</v>
          </cell>
          <cell r="R70" t="str">
            <v>Espèces ubiquistes</v>
          </cell>
          <cell r="S70">
            <v>0</v>
          </cell>
          <cell r="T70" t="str">
            <v>faible</v>
          </cell>
        </row>
        <row r="71">
          <cell r="A71" t="str">
            <v>Agrotis puta (Hübner, 1803)</v>
          </cell>
          <cell r="B71" t="str">
            <v>Heterocera</v>
          </cell>
          <cell r="C71" t="str">
            <v>NOCTUIDAE</v>
          </cell>
          <cell r="D71" t="str">
            <v>Agrotis puta (Hübner, 1803)</v>
          </cell>
          <cell r="E71" t="str">
            <v>Agrotis puta</v>
          </cell>
          <cell r="F71" t="str">
            <v>L'élagueuse</v>
          </cell>
          <cell r="G71" t="str">
            <v>AC</v>
          </cell>
          <cell r="I71">
            <v>0</v>
          </cell>
          <cell r="R71" t="str">
            <v>Espèces ubiquistes</v>
          </cell>
          <cell r="S71">
            <v>0</v>
          </cell>
          <cell r="T71" t="str">
            <v>faible</v>
          </cell>
        </row>
        <row r="72">
          <cell r="A72" t="str">
            <v>Agrotis ripae</v>
          </cell>
          <cell r="B72" t="str">
            <v>Heterocera</v>
          </cell>
          <cell r="C72" t="str">
            <v>NOCTUIDAE</v>
          </cell>
          <cell r="D72" t="str">
            <v>Agrotis ripae Hübner, 1823</v>
          </cell>
          <cell r="E72" t="str">
            <v>Agrotis ripae</v>
          </cell>
          <cell r="F72" t="str">
            <v>La noctuelle du littoral</v>
          </cell>
          <cell r="G72" t="str">
            <v>RR</v>
          </cell>
          <cell r="H72">
            <v>0</v>
          </cell>
          <cell r="I72" t="str">
            <v>X</v>
          </cell>
          <cell r="J72">
            <v>0</v>
          </cell>
          <cell r="K72">
            <v>0</v>
          </cell>
          <cell r="L72">
            <v>0</v>
          </cell>
          <cell r="M72">
            <v>0</v>
          </cell>
          <cell r="N72">
            <v>0</v>
          </cell>
          <cell r="O72">
            <v>0</v>
          </cell>
          <cell r="P72">
            <v>0</v>
          </cell>
          <cell r="Q72" t="str">
            <v>HP</v>
          </cell>
          <cell r="R72" t="str">
            <v>Espèces des pelouses et/ou prairies méso-xérophiles</v>
          </cell>
          <cell r="S72">
            <v>0</v>
          </cell>
          <cell r="T72" t="str">
            <v>faible</v>
          </cell>
        </row>
        <row r="73">
          <cell r="A73" t="str">
            <v>Agrotis ripae Hübner, 1823</v>
          </cell>
          <cell r="B73" t="str">
            <v>Heterocera</v>
          </cell>
          <cell r="C73" t="str">
            <v>NOCTUIDAE</v>
          </cell>
          <cell r="D73" t="str">
            <v>Agrotis ripae Hübner, 1823</v>
          </cell>
          <cell r="E73" t="str">
            <v>Agrotis ripae</v>
          </cell>
          <cell r="F73" t="str">
            <v>La noctuelle du littoral</v>
          </cell>
          <cell r="G73" t="str">
            <v>RR</v>
          </cell>
          <cell r="I73" t="str">
            <v>X</v>
          </cell>
          <cell r="Q73" t="str">
            <v>HP</v>
          </cell>
          <cell r="R73" t="str">
            <v>Espèces des pelouses et/ou prairies méso-xérophiles</v>
          </cell>
          <cell r="S73">
            <v>0</v>
          </cell>
          <cell r="T73" t="str">
            <v>faible</v>
          </cell>
        </row>
        <row r="74">
          <cell r="A74" t="str">
            <v>Agrotis segetum</v>
          </cell>
          <cell r="B74" t="str">
            <v>Heterocera</v>
          </cell>
          <cell r="C74" t="str">
            <v>NOCTUIDAE</v>
          </cell>
          <cell r="D74" t="str">
            <v>Agrotis segetum (Denis &amp; Schiffermüller, 1775)</v>
          </cell>
          <cell r="E74" t="str">
            <v>Agrotis segetum</v>
          </cell>
          <cell r="F74" t="str">
            <v>La moissonneuse</v>
          </cell>
          <cell r="G74" t="str">
            <v>AC</v>
          </cell>
          <cell r="I74">
            <v>0</v>
          </cell>
          <cell r="R74" t="str">
            <v>Espèces des prairies et ourlets mésophiles</v>
          </cell>
          <cell r="S74">
            <v>0</v>
          </cell>
          <cell r="T74" t="str">
            <v>faible</v>
          </cell>
        </row>
        <row r="75">
          <cell r="A75" t="str">
            <v>Agrotis segetum (Denis &amp; Schiffermüller, 1775)</v>
          </cell>
          <cell r="B75" t="str">
            <v>Heterocera</v>
          </cell>
          <cell r="C75" t="str">
            <v>NOCTUIDAE</v>
          </cell>
          <cell r="D75" t="str">
            <v>Agrotis segetum (Denis &amp; Schiffermüller, 1775)</v>
          </cell>
          <cell r="E75" t="str">
            <v>Agrotis segetum</v>
          </cell>
          <cell r="F75" t="str">
            <v>La moissonneuse</v>
          </cell>
          <cell r="G75" t="str">
            <v>AC</v>
          </cell>
          <cell r="I75">
            <v>0</v>
          </cell>
          <cell r="R75" t="str">
            <v>Espèces des prairies et ourlets mésophiles</v>
          </cell>
          <cell r="S75">
            <v>0</v>
          </cell>
          <cell r="T75" t="str">
            <v>faible</v>
          </cell>
        </row>
        <row r="76">
          <cell r="A76" t="str">
            <v>Agrotis vestigialis</v>
          </cell>
          <cell r="B76" t="str">
            <v>Heterocera</v>
          </cell>
          <cell r="C76" t="str">
            <v>NOCTUIDAE</v>
          </cell>
          <cell r="D76" t="str">
            <v>Agrotis vestigialis (Hufnagel, 1766)</v>
          </cell>
          <cell r="E76" t="str">
            <v>Agrotis vestigialis</v>
          </cell>
          <cell r="F76" t="str">
            <v>Le porteflèches</v>
          </cell>
          <cell r="G76" t="str">
            <v>R</v>
          </cell>
          <cell r="I76" t="str">
            <v>X</v>
          </cell>
          <cell r="Q76" t="str">
            <v>P</v>
          </cell>
          <cell r="R76" t="str">
            <v>Espèces des pelouses ouvertes xéro-thermophiles</v>
          </cell>
          <cell r="S76">
            <v>0</v>
          </cell>
          <cell r="T76" t="str">
            <v>faible</v>
          </cell>
        </row>
        <row r="77">
          <cell r="A77" t="str">
            <v>Agrotis vestigialis (Hufnagel, 1766)</v>
          </cell>
          <cell r="B77" t="str">
            <v>Heterocera</v>
          </cell>
          <cell r="C77" t="str">
            <v>NOCTUIDAE</v>
          </cell>
          <cell r="D77" t="str">
            <v>Agrotis vestigialis (Hufnagel, 1766)</v>
          </cell>
          <cell r="E77" t="str">
            <v>Agrotis vestigialis</v>
          </cell>
          <cell r="F77" t="str">
            <v>Le porteflèches</v>
          </cell>
          <cell r="G77" t="str">
            <v>R</v>
          </cell>
          <cell r="I77" t="str">
            <v>X</v>
          </cell>
          <cell r="Q77" t="str">
            <v>P</v>
          </cell>
          <cell r="R77" t="str">
            <v>Espèces des pelouses ouvertes xéro-thermophiles</v>
          </cell>
          <cell r="S77">
            <v>0</v>
          </cell>
          <cell r="T77" t="str">
            <v>faible</v>
          </cell>
        </row>
        <row r="78">
          <cell r="A78" t="str">
            <v>Alcis repandata</v>
          </cell>
          <cell r="B78" t="str">
            <v>Heterocera</v>
          </cell>
          <cell r="C78" t="str">
            <v>GEOMETRIDAE</v>
          </cell>
          <cell r="D78" t="str">
            <v>Alcis repandata (Linnaeus, 1758)</v>
          </cell>
          <cell r="E78" t="str">
            <v>Alcis repandata</v>
          </cell>
          <cell r="F78" t="str">
            <v>La boarmie recourbée</v>
          </cell>
          <cell r="G78" t="str">
            <v>AC</v>
          </cell>
          <cell r="H78">
            <v>0</v>
          </cell>
          <cell r="I78">
            <v>0</v>
          </cell>
          <cell r="J78">
            <v>0</v>
          </cell>
          <cell r="K78">
            <v>0</v>
          </cell>
          <cell r="L78">
            <v>0</v>
          </cell>
          <cell r="M78">
            <v>0</v>
          </cell>
          <cell r="N78">
            <v>0</v>
          </cell>
          <cell r="O78">
            <v>0</v>
          </cell>
          <cell r="P78">
            <v>0</v>
          </cell>
          <cell r="Q78">
            <v>0</v>
          </cell>
          <cell r="R78" t="str">
            <v>Espèces ubiquistes</v>
          </cell>
          <cell r="S78">
            <v>0</v>
          </cell>
          <cell r="T78" t="str">
            <v>faible</v>
          </cell>
        </row>
        <row r="79">
          <cell r="A79" t="str">
            <v>Alcis repandata (Linnaeus, 1758)</v>
          </cell>
          <cell r="B79" t="str">
            <v>Heterocera</v>
          </cell>
          <cell r="C79" t="str">
            <v>GEOMETRIDAE</v>
          </cell>
          <cell r="D79" t="str">
            <v>Alcis repandata (Linnaeus, 1758)</v>
          </cell>
          <cell r="E79" t="str">
            <v>Alcis repandata</v>
          </cell>
          <cell r="F79" t="str">
            <v>La boarmie recourbée</v>
          </cell>
          <cell r="G79" t="str">
            <v>AC</v>
          </cell>
          <cell r="H79">
            <v>0</v>
          </cell>
          <cell r="I79">
            <v>0</v>
          </cell>
          <cell r="J79">
            <v>0</v>
          </cell>
          <cell r="K79">
            <v>0</v>
          </cell>
          <cell r="L79">
            <v>0</v>
          </cell>
          <cell r="M79">
            <v>0</v>
          </cell>
          <cell r="N79">
            <v>0</v>
          </cell>
          <cell r="O79">
            <v>0</v>
          </cell>
          <cell r="P79">
            <v>0</v>
          </cell>
          <cell r="Q79">
            <v>0</v>
          </cell>
          <cell r="R79" t="str">
            <v>Espèces ubiquistes</v>
          </cell>
          <cell r="S79">
            <v>0</v>
          </cell>
          <cell r="T79" t="str">
            <v>faible</v>
          </cell>
        </row>
        <row r="80">
          <cell r="A80" t="str">
            <v>Aleucis distinctata (Herrich-Schäffer, 1839)</v>
          </cell>
          <cell r="B80" t="str">
            <v>Heterocera</v>
          </cell>
          <cell r="C80" t="str">
            <v>GEOMETRIDAE</v>
          </cell>
          <cell r="D80" t="str">
            <v>Aleucis distinctata (Herrich-Schäffer, 1839)</v>
          </cell>
          <cell r="E80" t="str">
            <v>Aleucis distinctata</v>
          </cell>
          <cell r="F80" t="str">
            <v>La phalène distincte</v>
          </cell>
          <cell r="G80" t="str">
            <v>PC</v>
          </cell>
          <cell r="H80">
            <v>0</v>
          </cell>
          <cell r="I80">
            <v>0</v>
          </cell>
          <cell r="J80">
            <v>0</v>
          </cell>
          <cell r="K80">
            <v>0</v>
          </cell>
          <cell r="L80">
            <v>0</v>
          </cell>
          <cell r="M80">
            <v>0</v>
          </cell>
          <cell r="N80">
            <v>0</v>
          </cell>
          <cell r="O80">
            <v>0</v>
          </cell>
          <cell r="P80">
            <v>0</v>
          </cell>
          <cell r="Q80">
            <v>0</v>
          </cell>
          <cell r="R80" t="str">
            <v>Espèces des boisements et des lisières mésophiles</v>
          </cell>
          <cell r="S80">
            <v>0</v>
          </cell>
          <cell r="T80" t="str">
            <v>faible</v>
          </cell>
        </row>
        <row r="81">
          <cell r="A81" t="str">
            <v>Allophyes oxyacanthae</v>
          </cell>
          <cell r="B81" t="str">
            <v>Heterocera</v>
          </cell>
          <cell r="C81" t="str">
            <v>NOCTUIDAE</v>
          </cell>
          <cell r="D81" t="str">
            <v>Allophyes oxyacanthae (Linnaeus, 1758)</v>
          </cell>
          <cell r="E81" t="str">
            <v>Allophyes oxyacanthae</v>
          </cell>
          <cell r="F81" t="str">
            <v>L'aubépinière</v>
          </cell>
          <cell r="G81" t="str">
            <v>PC</v>
          </cell>
          <cell r="I81">
            <v>0</v>
          </cell>
          <cell r="R81" t="str">
            <v>Espèces des boisements et des lisières mésophiles</v>
          </cell>
          <cell r="S81">
            <v>0</v>
          </cell>
          <cell r="T81" t="str">
            <v>faible</v>
          </cell>
        </row>
        <row r="82">
          <cell r="A82" t="str">
            <v>Allophyes oxyacanthae (Linnaeus, 1758)</v>
          </cell>
          <cell r="B82" t="str">
            <v>Heterocera</v>
          </cell>
          <cell r="C82" t="str">
            <v>NOCTUIDAE</v>
          </cell>
          <cell r="D82" t="str">
            <v>Allophyes oxyacanthae (Linnaeus, 1758)</v>
          </cell>
          <cell r="E82" t="str">
            <v>Allophyes oxyacanthae</v>
          </cell>
          <cell r="F82" t="str">
            <v>L'aubépinière</v>
          </cell>
          <cell r="G82" t="str">
            <v>PC</v>
          </cell>
          <cell r="I82">
            <v>0</v>
          </cell>
          <cell r="R82" t="str">
            <v>Espèces des boisements et des lisières mésophiles</v>
          </cell>
          <cell r="S82">
            <v>0</v>
          </cell>
          <cell r="T82" t="str">
            <v>faible</v>
          </cell>
        </row>
        <row r="83">
          <cell r="A83" t="str">
            <v>Alsophila aceraria</v>
          </cell>
          <cell r="B83" t="str">
            <v>Heterocera</v>
          </cell>
          <cell r="C83" t="str">
            <v>GEOMETRIDAE</v>
          </cell>
          <cell r="D83" t="str">
            <v>Alsophila aceraria (Denis &amp; Schiffermüller, 1775)</v>
          </cell>
          <cell r="E83" t="str">
            <v>Alsophila aceraria</v>
          </cell>
          <cell r="F83" t="str">
            <v>La Phalène de l'Erable</v>
          </cell>
          <cell r="G83" t="str">
            <v>E</v>
          </cell>
          <cell r="H83">
            <v>0</v>
          </cell>
          <cell r="I83">
            <v>0</v>
          </cell>
          <cell r="J83">
            <v>0</v>
          </cell>
          <cell r="K83">
            <v>0</v>
          </cell>
          <cell r="L83">
            <v>0</v>
          </cell>
          <cell r="M83">
            <v>0</v>
          </cell>
          <cell r="N83">
            <v>0</v>
          </cell>
          <cell r="O83">
            <v>0</v>
          </cell>
          <cell r="P83">
            <v>0</v>
          </cell>
          <cell r="Q83" t="str">
            <v>HP</v>
          </cell>
          <cell r="R83" t="str">
            <v>Espèces des boisements et des lisières mésophiles</v>
          </cell>
          <cell r="S83">
            <v>0</v>
          </cell>
          <cell r="T83" t="str">
            <v>faible</v>
          </cell>
        </row>
        <row r="84">
          <cell r="A84" t="str">
            <v>Alsophila aceraria (Denis &amp; Schiffermüller, 1775)</v>
          </cell>
          <cell r="B84" t="str">
            <v>Heterocera</v>
          </cell>
          <cell r="C84" t="str">
            <v>GEOMETRIDAE</v>
          </cell>
          <cell r="D84" t="str">
            <v>Alsophila aceraria (Denis &amp; Schiffermüller, 1775)</v>
          </cell>
          <cell r="E84" t="str">
            <v>Alsophila aceraria</v>
          </cell>
          <cell r="F84" t="str">
            <v>La Phalène de l'Erable</v>
          </cell>
          <cell r="G84" t="str">
            <v>E</v>
          </cell>
          <cell r="H84">
            <v>0</v>
          </cell>
          <cell r="I84">
            <v>0</v>
          </cell>
          <cell r="J84">
            <v>0</v>
          </cell>
          <cell r="K84">
            <v>0</v>
          </cell>
          <cell r="L84">
            <v>0</v>
          </cell>
          <cell r="M84">
            <v>0</v>
          </cell>
          <cell r="N84">
            <v>0</v>
          </cell>
          <cell r="O84">
            <v>0</v>
          </cell>
          <cell r="P84">
            <v>0</v>
          </cell>
          <cell r="Q84" t="str">
            <v>HP</v>
          </cell>
          <cell r="R84" t="str">
            <v>Espèces des boisements et des lisières mésophiles</v>
          </cell>
          <cell r="S84">
            <v>0</v>
          </cell>
          <cell r="T84" t="str">
            <v>faible</v>
          </cell>
        </row>
        <row r="85">
          <cell r="A85" t="str">
            <v>Alsophila aescularia</v>
          </cell>
          <cell r="B85" t="str">
            <v>Heterocera</v>
          </cell>
          <cell r="C85" t="str">
            <v>GEOMETRIDAE</v>
          </cell>
          <cell r="D85" t="str">
            <v>Alsophila aescularia (Denis &amp; Schiffermüller, 1775)</v>
          </cell>
          <cell r="E85" t="str">
            <v>Alsophila aescularia</v>
          </cell>
          <cell r="F85" t="str">
            <v>La phalène du marronnier</v>
          </cell>
          <cell r="G85" t="str">
            <v>PC</v>
          </cell>
          <cell r="I85">
            <v>0</v>
          </cell>
          <cell r="R85" t="str">
            <v>Espèces des boisements et des lisières mésophiles</v>
          </cell>
          <cell r="S85">
            <v>0</v>
          </cell>
          <cell r="T85" t="str">
            <v>faible</v>
          </cell>
        </row>
        <row r="86">
          <cell r="A86" t="str">
            <v>Alsophila aescularia (Denis &amp; Schiffermüller, 1775)</v>
          </cell>
          <cell r="B86" t="str">
            <v>Heterocera</v>
          </cell>
          <cell r="C86" t="str">
            <v>GEOMETRIDAE</v>
          </cell>
          <cell r="D86" t="str">
            <v>Alsophila aescularia (Denis &amp; Schiffermüller, 1775)</v>
          </cell>
          <cell r="E86" t="str">
            <v>Alsophila aescularia</v>
          </cell>
          <cell r="F86" t="str">
            <v>La phalène du marronnier</v>
          </cell>
          <cell r="G86" t="str">
            <v>PC</v>
          </cell>
          <cell r="H86">
            <v>0</v>
          </cell>
          <cell r="I86">
            <v>0</v>
          </cell>
          <cell r="J86">
            <v>0</v>
          </cell>
          <cell r="K86">
            <v>0</v>
          </cell>
          <cell r="L86">
            <v>0</v>
          </cell>
          <cell r="M86">
            <v>0</v>
          </cell>
          <cell r="N86">
            <v>0</v>
          </cell>
          <cell r="O86">
            <v>0</v>
          </cell>
          <cell r="P86">
            <v>0</v>
          </cell>
          <cell r="Q86">
            <v>0</v>
          </cell>
          <cell r="R86" t="str">
            <v>Espèces des boisements et des lisières mésophiles</v>
          </cell>
          <cell r="S86">
            <v>0</v>
          </cell>
          <cell r="T86" t="str">
            <v>faible</v>
          </cell>
        </row>
        <row r="87">
          <cell r="A87" t="str">
            <v>Amphipoea fucosa</v>
          </cell>
          <cell r="B87" t="str">
            <v>Heterocera</v>
          </cell>
          <cell r="C87" t="str">
            <v>NOCTUIDAE</v>
          </cell>
          <cell r="D87" t="str">
            <v>Amphipoea fucosa (Freyer, 1830)</v>
          </cell>
          <cell r="E87" t="str">
            <v>Amphipoea fucosa</v>
          </cell>
          <cell r="F87" t="str">
            <v>La Noctuelle enluminée</v>
          </cell>
          <cell r="G87" t="str">
            <v>E</v>
          </cell>
          <cell r="I87" t="str">
            <v>X</v>
          </cell>
          <cell r="Q87" t="str">
            <v>HP</v>
          </cell>
          <cell r="R87" t="str">
            <v>Espèces des prairies et ourlets méso-hygrophiles</v>
          </cell>
          <cell r="S87">
            <v>0</v>
          </cell>
          <cell r="T87" t="str">
            <v>faible</v>
          </cell>
        </row>
        <row r="88">
          <cell r="A88" t="str">
            <v>Amphipoea fucosa (Freyer, 1830)</v>
          </cell>
          <cell r="B88" t="str">
            <v>Heterocera</v>
          </cell>
          <cell r="C88" t="str">
            <v>NOCTUIDAE</v>
          </cell>
          <cell r="D88" t="str">
            <v>Amphipoea fucosa (Freyer, 1830)</v>
          </cell>
          <cell r="E88" t="str">
            <v>Amphipoea fucosa</v>
          </cell>
          <cell r="F88" t="str">
            <v>La Noctuelle enluminée</v>
          </cell>
          <cell r="G88" t="str">
            <v>E</v>
          </cell>
          <cell r="H88">
            <v>0</v>
          </cell>
          <cell r="I88" t="str">
            <v>X</v>
          </cell>
          <cell r="J88">
            <v>0</v>
          </cell>
          <cell r="K88">
            <v>0</v>
          </cell>
          <cell r="L88">
            <v>0</v>
          </cell>
          <cell r="M88">
            <v>0</v>
          </cell>
          <cell r="N88">
            <v>0</v>
          </cell>
          <cell r="O88">
            <v>0</v>
          </cell>
          <cell r="P88">
            <v>0</v>
          </cell>
          <cell r="Q88" t="str">
            <v>HP</v>
          </cell>
          <cell r="R88" t="str">
            <v>Espèces des prairies et ourlets méso-hygrophiles</v>
          </cell>
          <cell r="S88">
            <v>0</v>
          </cell>
          <cell r="T88" t="str">
            <v>faible</v>
          </cell>
        </row>
        <row r="89">
          <cell r="A89" t="str">
            <v>Amphipoea oculea</v>
          </cell>
          <cell r="B89" t="str">
            <v>Heterocera</v>
          </cell>
          <cell r="C89" t="str">
            <v>NOCTUIDAE</v>
          </cell>
          <cell r="D89" t="str">
            <v>Amphipoea oculea (Linnaeus, 1761)</v>
          </cell>
          <cell r="E89" t="str">
            <v>Amphipoea oculea</v>
          </cell>
          <cell r="F89" t="str">
            <v>La Noctuelle éclatante</v>
          </cell>
          <cell r="G89" t="str">
            <v>RR</v>
          </cell>
          <cell r="H89">
            <v>0</v>
          </cell>
          <cell r="I89" t="str">
            <v>X</v>
          </cell>
          <cell r="J89">
            <v>0</v>
          </cell>
          <cell r="K89">
            <v>0</v>
          </cell>
          <cell r="L89">
            <v>0</v>
          </cell>
          <cell r="M89">
            <v>0</v>
          </cell>
          <cell r="N89">
            <v>0</v>
          </cell>
          <cell r="O89">
            <v>0</v>
          </cell>
          <cell r="P89">
            <v>0</v>
          </cell>
          <cell r="Q89" t="str">
            <v>HP</v>
          </cell>
          <cell r="R89" t="str">
            <v>Espèces des pelouses ouvertes xéro-thermophiles</v>
          </cell>
          <cell r="S89">
            <v>0</v>
          </cell>
          <cell r="T89" t="str">
            <v>faible</v>
          </cell>
        </row>
        <row r="90">
          <cell r="A90" t="str">
            <v>Amphipoea oculea (Linnaeus, 1761)</v>
          </cell>
          <cell r="B90" t="str">
            <v>Heterocera</v>
          </cell>
          <cell r="C90" t="str">
            <v>NOCTUIDAE</v>
          </cell>
          <cell r="D90" t="str">
            <v>Amphipoea oculea (Linnaeus, 1761)</v>
          </cell>
          <cell r="E90" t="str">
            <v>Amphipoea oculea</v>
          </cell>
          <cell r="F90" t="str">
            <v>La Noctuelle éclatante</v>
          </cell>
          <cell r="G90" t="str">
            <v>RR</v>
          </cell>
          <cell r="H90">
            <v>0</v>
          </cell>
          <cell r="I90" t="str">
            <v>X</v>
          </cell>
          <cell r="J90">
            <v>0</v>
          </cell>
          <cell r="K90">
            <v>0</v>
          </cell>
          <cell r="L90">
            <v>0</v>
          </cell>
          <cell r="M90">
            <v>0</v>
          </cell>
          <cell r="N90">
            <v>0</v>
          </cell>
          <cell r="O90">
            <v>0</v>
          </cell>
          <cell r="P90">
            <v>0</v>
          </cell>
          <cell r="Q90" t="str">
            <v>HP</v>
          </cell>
          <cell r="R90" t="str">
            <v>Espèces des pelouses ouvertes xéro-thermophiles</v>
          </cell>
          <cell r="S90">
            <v>0</v>
          </cell>
          <cell r="T90" t="str">
            <v>faible</v>
          </cell>
        </row>
        <row r="91">
          <cell r="A91" t="str">
            <v>Amphipyra berbera</v>
          </cell>
          <cell r="B91" t="str">
            <v>Heterocera</v>
          </cell>
          <cell r="C91" t="str">
            <v>NOCTUIDAE</v>
          </cell>
          <cell r="D91" t="str">
            <v>Amphipyra berbera Rungs, 1949</v>
          </cell>
          <cell r="E91" t="str">
            <v>Amphipyra berbera</v>
          </cell>
          <cell r="F91" t="str">
            <v>La pyramide berbère</v>
          </cell>
          <cell r="G91" t="str">
            <v>R</v>
          </cell>
          <cell r="I91" t="str">
            <v>X</v>
          </cell>
          <cell r="Q91" t="str">
            <v>P</v>
          </cell>
          <cell r="R91" t="str">
            <v>Espèces des ourlets, lisières et fourrés thermophiles</v>
          </cell>
          <cell r="S91">
            <v>0</v>
          </cell>
          <cell r="T91" t="str">
            <v>faible</v>
          </cell>
        </row>
        <row r="92">
          <cell r="A92" t="str">
            <v>Amphipyra berbera Rungs, 1949</v>
          </cell>
          <cell r="B92" t="str">
            <v>Heterocera</v>
          </cell>
          <cell r="C92" t="str">
            <v>NOCTUIDAE</v>
          </cell>
          <cell r="D92" t="str">
            <v>Amphipyra berbera Rungs, 1949</v>
          </cell>
          <cell r="E92" t="str">
            <v>Amphipyra berbera</v>
          </cell>
          <cell r="F92" t="str">
            <v>La pyramide berbère</v>
          </cell>
          <cell r="G92" t="str">
            <v>R</v>
          </cell>
          <cell r="I92" t="str">
            <v>X</v>
          </cell>
          <cell r="Q92" t="str">
            <v>P</v>
          </cell>
          <cell r="R92" t="str">
            <v>Espèces des ourlets, lisières et fourrés thermophiles</v>
          </cell>
          <cell r="S92">
            <v>0</v>
          </cell>
          <cell r="T92" t="str">
            <v>faible</v>
          </cell>
        </row>
        <row r="93">
          <cell r="A93" t="str">
            <v>Amphipyra pyramidea</v>
          </cell>
          <cell r="B93" t="str">
            <v>Heterocera</v>
          </cell>
          <cell r="C93" t="str">
            <v>NOCTUIDAE</v>
          </cell>
          <cell r="D93" t="str">
            <v>Amphipyra pyramidea (Linnaeus, 1758)</v>
          </cell>
          <cell r="E93" t="str">
            <v>Amphipyra pyramidea</v>
          </cell>
          <cell r="F93" t="str">
            <v>La pyramide</v>
          </cell>
          <cell r="G93" t="str">
            <v>AC</v>
          </cell>
          <cell r="I93">
            <v>0</v>
          </cell>
          <cell r="R93" t="str">
            <v>Espèces des boisements et des lisières mésophiles</v>
          </cell>
          <cell r="S93">
            <v>0</v>
          </cell>
          <cell r="T93" t="str">
            <v>faible</v>
          </cell>
        </row>
        <row r="94">
          <cell r="A94" t="str">
            <v>Amphipyra pyramidea (Linnaeus, 1758)</v>
          </cell>
          <cell r="B94" t="str">
            <v>Heterocera</v>
          </cell>
          <cell r="C94" t="str">
            <v>NOCTUIDAE</v>
          </cell>
          <cell r="D94" t="str">
            <v>Amphipyra pyramidea (Linnaeus, 1758)</v>
          </cell>
          <cell r="E94" t="str">
            <v>Amphipyra pyramidea</v>
          </cell>
          <cell r="F94" t="str">
            <v>La pyramide</v>
          </cell>
          <cell r="G94" t="str">
            <v>AC</v>
          </cell>
          <cell r="I94">
            <v>0</v>
          </cell>
          <cell r="R94" t="str">
            <v>Espèces des boisements et des lisières mésophiles</v>
          </cell>
          <cell r="S94">
            <v>0</v>
          </cell>
          <cell r="T94" t="str">
            <v>faible</v>
          </cell>
        </row>
        <row r="95">
          <cell r="A95" t="str">
            <v>Amphipyra tragopoginis</v>
          </cell>
          <cell r="B95" t="str">
            <v>Heterocera</v>
          </cell>
          <cell r="C95" t="str">
            <v>NOCTUIDAE</v>
          </cell>
          <cell r="D95" t="str">
            <v>Amphipyra tragopoginis (Clerck, 1759)</v>
          </cell>
          <cell r="E95" t="str">
            <v>Amphipyra tragopoginis</v>
          </cell>
          <cell r="F95" t="str">
            <v>La tripunctuée</v>
          </cell>
          <cell r="G95" t="str">
            <v>AR</v>
          </cell>
          <cell r="I95">
            <v>0</v>
          </cell>
          <cell r="Q95" t="str">
            <v>P</v>
          </cell>
          <cell r="R95" t="str">
            <v>Espèces des boisements et des lisières mésophiles</v>
          </cell>
          <cell r="S95">
            <v>0</v>
          </cell>
          <cell r="T95" t="str">
            <v>faible</v>
          </cell>
        </row>
        <row r="96">
          <cell r="A96" t="str">
            <v>Amphipyra tragopoginis (Clerck, 1759)</v>
          </cell>
          <cell r="B96" t="str">
            <v>Heterocera</v>
          </cell>
          <cell r="C96" t="str">
            <v>NOCTUIDAE</v>
          </cell>
          <cell r="D96" t="str">
            <v>Amphipyra tragopoginis (Clerck, 1759)</v>
          </cell>
          <cell r="E96" t="str">
            <v>Amphipyra tragopoginis</v>
          </cell>
          <cell r="F96" t="str">
            <v>La tripunctuée</v>
          </cell>
          <cell r="G96" t="str">
            <v>AR</v>
          </cell>
          <cell r="I96">
            <v>0</v>
          </cell>
          <cell r="Q96" t="str">
            <v>P</v>
          </cell>
          <cell r="R96" t="str">
            <v>Espèces des boisements et des lisières mésophiles</v>
          </cell>
          <cell r="S96">
            <v>0</v>
          </cell>
          <cell r="T96" t="str">
            <v>faible</v>
          </cell>
        </row>
        <row r="97">
          <cell r="A97" t="str">
            <v>Anaplectoïdes prasina</v>
          </cell>
          <cell r="B97" t="str">
            <v>Heterocera</v>
          </cell>
          <cell r="C97" t="str">
            <v>NOCTUIDAE</v>
          </cell>
          <cell r="D97" t="str">
            <v>Anaplectoides prasina (Denis &amp; Schiffermüller, 1775)</v>
          </cell>
          <cell r="E97" t="str">
            <v>Anaplectoïdes prasina</v>
          </cell>
          <cell r="F97" t="str">
            <v>La noctuelle verte</v>
          </cell>
          <cell r="G97" t="str">
            <v>R</v>
          </cell>
          <cell r="I97" t="str">
            <v>X</v>
          </cell>
          <cell r="Q97" t="str">
            <v>P</v>
          </cell>
          <cell r="R97" t="str">
            <v>Espèces des boisements et des lisières mésohygrophiles</v>
          </cell>
          <cell r="S97">
            <v>0</v>
          </cell>
          <cell r="T97" t="str">
            <v>faible</v>
          </cell>
        </row>
        <row r="98">
          <cell r="A98" t="str">
            <v>Anaplectoides prasina (Denis &amp; Schiffermüller, 1775)</v>
          </cell>
          <cell r="B98" t="str">
            <v>Heterocera</v>
          </cell>
          <cell r="C98" t="str">
            <v>NOCTUIDAE</v>
          </cell>
          <cell r="D98" t="str">
            <v>Anaplectoides prasina (Denis &amp; Schiffermüller, 1775)</v>
          </cell>
          <cell r="E98" t="str">
            <v>Anaplectoïdes prasina</v>
          </cell>
          <cell r="F98" t="str">
            <v>La noctuelle verte</v>
          </cell>
          <cell r="G98" t="str">
            <v>R</v>
          </cell>
          <cell r="I98" t="str">
            <v>X</v>
          </cell>
          <cell r="Q98" t="str">
            <v>P</v>
          </cell>
          <cell r="R98" t="str">
            <v>Espèces des boisements et des lisières mésohygrophiles</v>
          </cell>
          <cell r="S98">
            <v>0</v>
          </cell>
          <cell r="T98" t="str">
            <v>faible</v>
          </cell>
        </row>
        <row r="99">
          <cell r="A99" t="str">
            <v>Anarta myrtilli</v>
          </cell>
          <cell r="B99" t="str">
            <v>Heterocera</v>
          </cell>
          <cell r="C99" t="str">
            <v>NOCTUIDAE</v>
          </cell>
          <cell r="D99" t="str">
            <v>Anarta myrtilli (Linnaeus, 1761)</v>
          </cell>
          <cell r="E99" t="str">
            <v>Anarta myrtilli</v>
          </cell>
          <cell r="F99" t="str">
            <v>La noctuelle des myrtilles</v>
          </cell>
          <cell r="G99" t="str">
            <v>E</v>
          </cell>
          <cell r="H99">
            <v>0</v>
          </cell>
          <cell r="I99" t="str">
            <v>X</v>
          </cell>
          <cell r="J99">
            <v>0</v>
          </cell>
          <cell r="K99">
            <v>0</v>
          </cell>
          <cell r="L99">
            <v>0</v>
          </cell>
          <cell r="M99">
            <v>0</v>
          </cell>
          <cell r="N99">
            <v>0</v>
          </cell>
          <cell r="O99">
            <v>0</v>
          </cell>
          <cell r="P99">
            <v>0</v>
          </cell>
          <cell r="Q99" t="str">
            <v>HP</v>
          </cell>
          <cell r="R99" t="str">
            <v>Espèce des landes</v>
          </cell>
          <cell r="S99">
            <v>0</v>
          </cell>
          <cell r="T99" t="str">
            <v>faible</v>
          </cell>
        </row>
        <row r="100">
          <cell r="A100" t="str">
            <v>Anarta myrtilli (Linnaeus, 1761)</v>
          </cell>
          <cell r="B100" t="str">
            <v>Heterocera</v>
          </cell>
          <cell r="C100" t="str">
            <v>NOCTUIDAE</v>
          </cell>
          <cell r="D100" t="str">
            <v>Anarta myrtilli (Linnaeus, 1761)</v>
          </cell>
          <cell r="E100" t="str">
            <v>Anarta myrtilli</v>
          </cell>
          <cell r="F100" t="str">
            <v>La noctuelle des myrtilles</v>
          </cell>
          <cell r="G100" t="str">
            <v>E</v>
          </cell>
          <cell r="I100" t="str">
            <v>X</v>
          </cell>
          <cell r="Q100" t="str">
            <v>HP</v>
          </cell>
          <cell r="R100" t="str">
            <v>Espèce des landes</v>
          </cell>
          <cell r="S100">
            <v>0</v>
          </cell>
          <cell r="T100" t="str">
            <v>faible</v>
          </cell>
        </row>
        <row r="101">
          <cell r="A101" t="str">
            <v>Anarta odontites</v>
          </cell>
          <cell r="B101" t="str">
            <v>Heterocera</v>
          </cell>
          <cell r="C101" t="str">
            <v>NOCTUIDAE</v>
          </cell>
          <cell r="D101" t="str">
            <v>Anarta odontites (Boisduval, 1828)</v>
          </cell>
          <cell r="E101" t="str">
            <v>Anarta odontites</v>
          </cell>
          <cell r="F101" t="str">
            <v>La Noctuelle marbrée</v>
          </cell>
          <cell r="G101" t="str">
            <v>R</v>
          </cell>
          <cell r="H101">
            <v>0</v>
          </cell>
          <cell r="I101" t="str">
            <v>X</v>
          </cell>
          <cell r="J101">
            <v>0</v>
          </cell>
          <cell r="K101">
            <v>0</v>
          </cell>
          <cell r="L101">
            <v>0</v>
          </cell>
          <cell r="M101">
            <v>0</v>
          </cell>
          <cell r="N101">
            <v>0</v>
          </cell>
          <cell r="O101">
            <v>0</v>
          </cell>
          <cell r="P101">
            <v>0</v>
          </cell>
          <cell r="Q101" t="str">
            <v>P</v>
          </cell>
          <cell r="R101" t="str">
            <v>Espèces des pelouses ouvertes xéro-thermophiles</v>
          </cell>
          <cell r="S101">
            <v>0</v>
          </cell>
          <cell r="T101" t="str">
            <v>faible</v>
          </cell>
        </row>
        <row r="102">
          <cell r="A102" t="str">
            <v>Anarta odontites (Boisduval, 1828)</v>
          </cell>
          <cell r="B102" t="str">
            <v>Heterocera</v>
          </cell>
          <cell r="C102" t="str">
            <v>NOCTUIDAE</v>
          </cell>
          <cell r="D102" t="str">
            <v>Anarta odontites (Boisduval, 1828)</v>
          </cell>
          <cell r="E102" t="str">
            <v>Anarta odontites</v>
          </cell>
          <cell r="F102" t="str">
            <v>La Noctuelle marbrée</v>
          </cell>
          <cell r="G102" t="str">
            <v>R</v>
          </cell>
          <cell r="I102" t="str">
            <v>X</v>
          </cell>
          <cell r="Q102" t="str">
            <v>P</v>
          </cell>
          <cell r="R102" t="str">
            <v>Espèces des pelouses ouvertes xéro-thermophiles</v>
          </cell>
          <cell r="S102">
            <v>0</v>
          </cell>
          <cell r="T102" t="str">
            <v>faible</v>
          </cell>
        </row>
        <row r="103">
          <cell r="A103" t="str">
            <v>Angerona prunaria</v>
          </cell>
          <cell r="B103" t="str">
            <v>Heterocera</v>
          </cell>
          <cell r="C103" t="str">
            <v>GEOMETRIDAE</v>
          </cell>
          <cell r="D103" t="str">
            <v>Angerona prunaria (Linnaeus, 1758)</v>
          </cell>
          <cell r="E103" t="str">
            <v>Angerona prunaria</v>
          </cell>
          <cell r="F103" t="str">
            <v>La phalène du prunier</v>
          </cell>
          <cell r="G103" t="str">
            <v>AC</v>
          </cell>
          <cell r="H103">
            <v>0</v>
          </cell>
          <cell r="I103">
            <v>0</v>
          </cell>
          <cell r="J103">
            <v>0</v>
          </cell>
          <cell r="K103">
            <v>0</v>
          </cell>
          <cell r="L103">
            <v>0</v>
          </cell>
          <cell r="M103">
            <v>0</v>
          </cell>
          <cell r="N103">
            <v>0</v>
          </cell>
          <cell r="O103">
            <v>0</v>
          </cell>
          <cell r="P103">
            <v>0</v>
          </cell>
          <cell r="Q103">
            <v>0</v>
          </cell>
          <cell r="R103" t="str">
            <v>Espèces des boisements et des lisières mésophiles</v>
          </cell>
          <cell r="S103">
            <v>0</v>
          </cell>
          <cell r="T103" t="str">
            <v>faible</v>
          </cell>
        </row>
        <row r="104">
          <cell r="A104" t="str">
            <v>Angerona prunaria (Linnaeus, 1758)</v>
          </cell>
          <cell r="B104" t="str">
            <v>Heterocera</v>
          </cell>
          <cell r="C104" t="str">
            <v>GEOMETRIDAE</v>
          </cell>
          <cell r="D104" t="str">
            <v>Angerona prunaria (Linnaeus, 1758)</v>
          </cell>
          <cell r="E104" t="str">
            <v>Angerona prunaria</v>
          </cell>
          <cell r="F104" t="str">
            <v>La phalène du prunier</v>
          </cell>
          <cell r="G104" t="str">
            <v>AC</v>
          </cell>
          <cell r="I104">
            <v>0</v>
          </cell>
          <cell r="R104" t="str">
            <v>Espèces des boisements et des lisières mésophiles</v>
          </cell>
          <cell r="S104">
            <v>0</v>
          </cell>
          <cell r="T104" t="str">
            <v>faible</v>
          </cell>
        </row>
        <row r="105">
          <cell r="A105" t="str">
            <v>Anorthoa munda (Denis &amp; Schiffermüller, 1775)</v>
          </cell>
          <cell r="B105" t="str">
            <v>Heterocera</v>
          </cell>
          <cell r="C105" t="str">
            <v>NOCTUIDAE</v>
          </cell>
          <cell r="D105" t="str">
            <v>Anorthoa munda (Denis &amp; Schiffermüller, 1775)</v>
          </cell>
          <cell r="E105" t="str">
            <v>Anorthoa munda</v>
          </cell>
          <cell r="F105" t="str">
            <v>La proprette</v>
          </cell>
          <cell r="G105" t="str">
            <v>PC</v>
          </cell>
          <cell r="I105">
            <v>0</v>
          </cell>
          <cell r="R105" t="str">
            <v>Espèces des boisements et des lisières mésophiles</v>
          </cell>
          <cell r="S105">
            <v>0</v>
          </cell>
          <cell r="T105" t="str">
            <v>faible</v>
          </cell>
        </row>
        <row r="106">
          <cell r="A106" t="str">
            <v>Anticlea badiata</v>
          </cell>
          <cell r="B106" t="str">
            <v>Heterocera</v>
          </cell>
          <cell r="C106" t="str">
            <v>GEOMETRIDAE</v>
          </cell>
          <cell r="D106" t="str">
            <v>Earophila badiata (Denis &amp; Schiffermüller, 1775)</v>
          </cell>
          <cell r="E106" t="str">
            <v>Anticlea badiata</v>
          </cell>
          <cell r="F106" t="str">
            <v>La cidarie baie</v>
          </cell>
          <cell r="G106" t="str">
            <v>PC</v>
          </cell>
          <cell r="I106">
            <v>0</v>
          </cell>
          <cell r="R106" t="str">
            <v>Espèces des boisements et des lisières mésophiles</v>
          </cell>
          <cell r="S106">
            <v>0</v>
          </cell>
          <cell r="T106" t="str">
            <v>faible</v>
          </cell>
        </row>
        <row r="107">
          <cell r="A107" t="str">
            <v>Anticlea derivata</v>
          </cell>
          <cell r="B107" t="str">
            <v>Heterocera</v>
          </cell>
          <cell r="C107" t="str">
            <v>GEOMETRIDAE</v>
          </cell>
          <cell r="D107" t="str">
            <v>Anticlea derivata (Denis &amp; Schiffermüller, 1775)</v>
          </cell>
          <cell r="E107" t="str">
            <v>Anticlea derivata</v>
          </cell>
          <cell r="F107" t="str">
            <v>La cidarie dérivée</v>
          </cell>
          <cell r="G107" t="str">
            <v>AR</v>
          </cell>
          <cell r="I107">
            <v>0</v>
          </cell>
          <cell r="Q107" t="str">
            <v>P</v>
          </cell>
          <cell r="R107" t="str">
            <v>Espèces des boisements et des lisières mésophiles</v>
          </cell>
          <cell r="S107">
            <v>0</v>
          </cell>
          <cell r="T107" t="str">
            <v>faible</v>
          </cell>
        </row>
        <row r="108">
          <cell r="A108" t="str">
            <v>Anticlea derivata (Denis &amp; Schiffermüller, 1775)</v>
          </cell>
          <cell r="B108" t="str">
            <v>Heterocera</v>
          </cell>
          <cell r="C108" t="str">
            <v>GEOMETRIDAE</v>
          </cell>
          <cell r="D108" t="str">
            <v>Anticlea derivata (Denis &amp; Schiffermüller, 1775)</v>
          </cell>
          <cell r="E108" t="str">
            <v>Anticlea derivata</v>
          </cell>
          <cell r="F108" t="str">
            <v>La cidarie dérivée</v>
          </cell>
          <cell r="G108" t="str">
            <v>AR</v>
          </cell>
          <cell r="H108">
            <v>0</v>
          </cell>
          <cell r="I108">
            <v>0</v>
          </cell>
          <cell r="J108">
            <v>0</v>
          </cell>
          <cell r="K108">
            <v>0</v>
          </cell>
          <cell r="L108">
            <v>0</v>
          </cell>
          <cell r="M108">
            <v>0</v>
          </cell>
          <cell r="N108">
            <v>0</v>
          </cell>
          <cell r="O108">
            <v>0</v>
          </cell>
          <cell r="P108">
            <v>0</v>
          </cell>
          <cell r="Q108" t="str">
            <v>P</v>
          </cell>
          <cell r="R108" t="str">
            <v>Espèces des boisements et des lisières mésophiles</v>
          </cell>
          <cell r="S108">
            <v>0</v>
          </cell>
          <cell r="T108" t="str">
            <v>faible</v>
          </cell>
        </row>
        <row r="109">
          <cell r="A109" t="str">
            <v>Anticollix sparsata</v>
          </cell>
          <cell r="B109" t="str">
            <v>Heterocera</v>
          </cell>
          <cell r="C109" t="str">
            <v>GEOMETRIDAE</v>
          </cell>
          <cell r="D109" t="str">
            <v>Anticollix sparsata (Treitschke, 1828)</v>
          </cell>
          <cell r="E109" t="str">
            <v>Anticollix sparsata</v>
          </cell>
          <cell r="F109" t="str">
            <v>La Larentie mouchetée</v>
          </cell>
          <cell r="G109" t="str">
            <v>E</v>
          </cell>
          <cell r="H109">
            <v>0</v>
          </cell>
          <cell r="I109" t="str">
            <v>X</v>
          </cell>
          <cell r="J109">
            <v>0</v>
          </cell>
          <cell r="K109">
            <v>0</v>
          </cell>
          <cell r="L109">
            <v>0</v>
          </cell>
          <cell r="M109">
            <v>0</v>
          </cell>
          <cell r="N109">
            <v>0</v>
          </cell>
          <cell r="O109">
            <v>0</v>
          </cell>
          <cell r="P109">
            <v>0</v>
          </cell>
          <cell r="Q109" t="str">
            <v>HP</v>
          </cell>
          <cell r="R109" t="str">
            <v>Espèces des prairies et ourlets méso-hygrophiles</v>
          </cell>
          <cell r="S109">
            <v>0</v>
          </cell>
          <cell r="T109" t="str">
            <v>faible</v>
          </cell>
        </row>
        <row r="110">
          <cell r="A110" t="str">
            <v>Anticollix sparsata (Treitschke, 1828)</v>
          </cell>
          <cell r="B110" t="str">
            <v>Heterocera</v>
          </cell>
          <cell r="C110" t="str">
            <v>GEOMETRIDAE</v>
          </cell>
          <cell r="D110" t="str">
            <v>Anticollix sparsata (Treitschke, 1828)</v>
          </cell>
          <cell r="E110" t="str">
            <v>Anticollix sparsata</v>
          </cell>
          <cell r="F110" t="str">
            <v>La Larentie mouchetée</v>
          </cell>
          <cell r="G110" t="str">
            <v>E</v>
          </cell>
          <cell r="I110" t="str">
            <v>X</v>
          </cell>
          <cell r="Q110" t="str">
            <v>HP</v>
          </cell>
          <cell r="R110" t="str">
            <v>Espèces des prairies et ourlets méso-hygrophiles</v>
          </cell>
          <cell r="S110">
            <v>0</v>
          </cell>
          <cell r="T110" t="str">
            <v>faible</v>
          </cell>
        </row>
        <row r="111">
          <cell r="A111" t="str">
            <v>Antitype chi</v>
          </cell>
          <cell r="B111" t="str">
            <v>Heterocera</v>
          </cell>
          <cell r="C111" t="str">
            <v>NOCTUIDAE</v>
          </cell>
          <cell r="D111" t="str">
            <v>Antitype chi (Linnaeus, 1758)</v>
          </cell>
          <cell r="E111" t="str">
            <v>Antitype chi</v>
          </cell>
          <cell r="F111" t="str">
            <v>La glouterone</v>
          </cell>
          <cell r="G111" t="str">
            <v>AR</v>
          </cell>
          <cell r="I111">
            <v>0</v>
          </cell>
          <cell r="Q111" t="str">
            <v>P</v>
          </cell>
          <cell r="R111" t="str">
            <v>Espèces des pelouses et/ou prairies méso-xérophiles</v>
          </cell>
          <cell r="S111">
            <v>0</v>
          </cell>
          <cell r="T111" t="str">
            <v>faible</v>
          </cell>
        </row>
        <row r="112">
          <cell r="A112" t="str">
            <v>Antitype chi (Linnaeus, 1758)</v>
          </cell>
          <cell r="B112" t="str">
            <v>Heterocera</v>
          </cell>
          <cell r="C112" t="str">
            <v>NOCTUIDAE</v>
          </cell>
          <cell r="D112" t="str">
            <v>Antitype chi (Linnaeus, 1758)</v>
          </cell>
          <cell r="E112" t="str">
            <v>Antitype chi</v>
          </cell>
          <cell r="F112" t="str">
            <v>La glouterone</v>
          </cell>
          <cell r="G112" t="str">
            <v>AR</v>
          </cell>
          <cell r="H112">
            <v>0</v>
          </cell>
          <cell r="I112">
            <v>0</v>
          </cell>
          <cell r="J112">
            <v>0</v>
          </cell>
          <cell r="K112">
            <v>0</v>
          </cell>
          <cell r="L112">
            <v>0</v>
          </cell>
          <cell r="M112">
            <v>0</v>
          </cell>
          <cell r="N112">
            <v>0</v>
          </cell>
          <cell r="O112">
            <v>0</v>
          </cell>
          <cell r="P112">
            <v>0</v>
          </cell>
          <cell r="Q112" t="str">
            <v>P</v>
          </cell>
          <cell r="R112" t="str">
            <v>Espèces des pelouses et/ou prairies méso-xérophiles</v>
          </cell>
          <cell r="S112">
            <v>0</v>
          </cell>
          <cell r="T112" t="str">
            <v>faible</v>
          </cell>
          <cell r="U112">
            <v>0</v>
          </cell>
        </row>
        <row r="113">
          <cell r="A113" t="str">
            <v>Apamea anceps</v>
          </cell>
          <cell r="B113" t="str">
            <v>Heterocera</v>
          </cell>
          <cell r="C113" t="str">
            <v>NOCTUIDAE</v>
          </cell>
          <cell r="D113" t="str">
            <v>Apamea anceps (Denis &amp; Schiffermüller, 1775)</v>
          </cell>
          <cell r="E113" t="str">
            <v>Apamea anceps</v>
          </cell>
          <cell r="F113" t="str">
            <v>La noctuelle équivoque</v>
          </cell>
          <cell r="G113" t="str">
            <v>AR</v>
          </cell>
          <cell r="H113">
            <v>0</v>
          </cell>
          <cell r="I113">
            <v>0</v>
          </cell>
          <cell r="J113">
            <v>0</v>
          </cell>
          <cell r="K113">
            <v>0</v>
          </cell>
          <cell r="L113">
            <v>0</v>
          </cell>
          <cell r="M113">
            <v>0</v>
          </cell>
          <cell r="N113">
            <v>0</v>
          </cell>
          <cell r="O113">
            <v>0</v>
          </cell>
          <cell r="P113">
            <v>0</v>
          </cell>
          <cell r="Q113" t="str">
            <v>P</v>
          </cell>
          <cell r="R113" t="str">
            <v>Espèces des pelouses et/ou prairies méso-xérophiles</v>
          </cell>
          <cell r="S113">
            <v>0</v>
          </cell>
          <cell r="T113" t="str">
            <v>faible</v>
          </cell>
          <cell r="U113">
            <v>0</v>
          </cell>
        </row>
        <row r="114">
          <cell r="A114" t="str">
            <v>Apamea anceps (Denis &amp; Schiffermüller, 1775)</v>
          </cell>
          <cell r="B114" t="str">
            <v>Heterocera</v>
          </cell>
          <cell r="C114" t="str">
            <v>NOCTUIDAE</v>
          </cell>
          <cell r="D114" t="str">
            <v>Apamea anceps (Denis &amp; Schiffermüller, 1775)</v>
          </cell>
          <cell r="E114" t="str">
            <v>Apamea anceps</v>
          </cell>
          <cell r="F114" t="str">
            <v>La noctuelle équivoque</v>
          </cell>
          <cell r="G114" t="str">
            <v>AR</v>
          </cell>
          <cell r="H114">
            <v>0</v>
          </cell>
          <cell r="I114">
            <v>0</v>
          </cell>
          <cell r="J114">
            <v>0</v>
          </cell>
          <cell r="K114">
            <v>0</v>
          </cell>
          <cell r="L114">
            <v>0</v>
          </cell>
          <cell r="M114">
            <v>0</v>
          </cell>
          <cell r="N114">
            <v>0</v>
          </cell>
          <cell r="O114">
            <v>0</v>
          </cell>
          <cell r="P114">
            <v>0</v>
          </cell>
          <cell r="Q114" t="str">
            <v>P</v>
          </cell>
          <cell r="R114" t="str">
            <v>Espèces des pelouses et/ou prairies méso-xérophiles</v>
          </cell>
          <cell r="S114">
            <v>0</v>
          </cell>
          <cell r="T114" t="str">
            <v>faible</v>
          </cell>
          <cell r="U114">
            <v>0</v>
          </cell>
        </row>
        <row r="115">
          <cell r="A115" t="str">
            <v>Apamea crenata</v>
          </cell>
          <cell r="B115" t="str">
            <v>Heterocera</v>
          </cell>
          <cell r="C115" t="str">
            <v>NOCTUIDAE</v>
          </cell>
          <cell r="D115" t="str">
            <v>Apamea crenata (Hufnagel, 1766)</v>
          </cell>
          <cell r="E115" t="str">
            <v>Apamea crenata</v>
          </cell>
          <cell r="F115" t="str">
            <v>La Campagnarde</v>
          </cell>
          <cell r="G115" t="str">
            <v>AR</v>
          </cell>
          <cell r="H115">
            <v>0</v>
          </cell>
          <cell r="I115">
            <v>0</v>
          </cell>
          <cell r="J115">
            <v>0</v>
          </cell>
          <cell r="K115">
            <v>0</v>
          </cell>
          <cell r="L115">
            <v>0</v>
          </cell>
          <cell r="M115">
            <v>0</v>
          </cell>
          <cell r="N115">
            <v>0</v>
          </cell>
          <cell r="O115">
            <v>0</v>
          </cell>
          <cell r="P115">
            <v>0</v>
          </cell>
          <cell r="Q115" t="str">
            <v>P</v>
          </cell>
          <cell r="R115" t="str">
            <v>Espèces des prairies et ourlets méso-hygrophiles</v>
          </cell>
          <cell r="S115">
            <v>0</v>
          </cell>
          <cell r="T115" t="str">
            <v>faible</v>
          </cell>
          <cell r="U115">
            <v>0</v>
          </cell>
        </row>
        <row r="116">
          <cell r="A116" t="str">
            <v>Apamea crenata (Hufnagel, 1766)</v>
          </cell>
          <cell r="B116" t="str">
            <v>Heterocera</v>
          </cell>
          <cell r="C116" t="str">
            <v>NOCTUIDAE</v>
          </cell>
          <cell r="D116" t="str">
            <v>Apamea crenata (Hufnagel, 1766)</v>
          </cell>
          <cell r="E116" t="str">
            <v>Apamea crenata</v>
          </cell>
          <cell r="F116" t="str">
            <v>La Campagnarde</v>
          </cell>
          <cell r="G116" t="str">
            <v>AR</v>
          </cell>
          <cell r="H116">
            <v>0</v>
          </cell>
          <cell r="I116">
            <v>0</v>
          </cell>
          <cell r="J116">
            <v>0</v>
          </cell>
          <cell r="K116">
            <v>0</v>
          </cell>
          <cell r="L116">
            <v>0</v>
          </cell>
          <cell r="M116">
            <v>0</v>
          </cell>
          <cell r="N116">
            <v>0</v>
          </cell>
          <cell r="O116">
            <v>0</v>
          </cell>
          <cell r="P116">
            <v>0</v>
          </cell>
          <cell r="Q116" t="str">
            <v>P</v>
          </cell>
          <cell r="R116" t="str">
            <v>Espèces des prairies et ourlets méso-hygrophiles</v>
          </cell>
          <cell r="S116">
            <v>0</v>
          </cell>
          <cell r="T116" t="str">
            <v>faible</v>
          </cell>
          <cell r="U116">
            <v>0</v>
          </cell>
        </row>
        <row r="117">
          <cell r="A117" t="str">
            <v>Apamea epomidion</v>
          </cell>
          <cell r="B117" t="str">
            <v>Heterocera</v>
          </cell>
          <cell r="C117" t="str">
            <v>NOCTUIDAE</v>
          </cell>
          <cell r="D117" t="str">
            <v>Apamea epomidion (Haworth, 1809)</v>
          </cell>
          <cell r="E117" t="str">
            <v>Apamea epomidion</v>
          </cell>
          <cell r="F117" t="str">
            <v>La Noctuelle hépatique</v>
          </cell>
          <cell r="G117" t="str">
            <v>RR</v>
          </cell>
          <cell r="H117">
            <v>0</v>
          </cell>
          <cell r="I117" t="str">
            <v>X</v>
          </cell>
          <cell r="J117">
            <v>0</v>
          </cell>
          <cell r="K117">
            <v>0</v>
          </cell>
          <cell r="L117">
            <v>0</v>
          </cell>
          <cell r="M117">
            <v>0</v>
          </cell>
          <cell r="N117">
            <v>0</v>
          </cell>
          <cell r="O117">
            <v>0</v>
          </cell>
          <cell r="P117">
            <v>0</v>
          </cell>
          <cell r="Q117" t="str">
            <v>HP</v>
          </cell>
          <cell r="R117" t="str">
            <v>Espèces des prairies et ourlets méso-hygrophiles</v>
          </cell>
          <cell r="S117">
            <v>0</v>
          </cell>
          <cell r="T117" t="str">
            <v>faible</v>
          </cell>
          <cell r="U117">
            <v>0</v>
          </cell>
        </row>
        <row r="118">
          <cell r="A118" t="str">
            <v>Apamea epomidion (Haworth, 1809)</v>
          </cell>
          <cell r="B118" t="str">
            <v>Heterocera</v>
          </cell>
          <cell r="C118" t="str">
            <v>NOCTUIDAE</v>
          </cell>
          <cell r="D118" t="str">
            <v>Apamea epomidion (Haworth, 1809)</v>
          </cell>
          <cell r="E118" t="str">
            <v>Apamea epomidion</v>
          </cell>
          <cell r="F118" t="str">
            <v>La Noctuelle hépatique</v>
          </cell>
          <cell r="G118" t="str">
            <v>RR</v>
          </cell>
          <cell r="H118">
            <v>0</v>
          </cell>
          <cell r="I118" t="str">
            <v>X</v>
          </cell>
          <cell r="J118">
            <v>0</v>
          </cell>
          <cell r="K118">
            <v>0</v>
          </cell>
          <cell r="L118">
            <v>0</v>
          </cell>
          <cell r="M118">
            <v>0</v>
          </cell>
          <cell r="N118">
            <v>0</v>
          </cell>
          <cell r="O118">
            <v>0</v>
          </cell>
          <cell r="P118">
            <v>0</v>
          </cell>
          <cell r="Q118" t="str">
            <v>HP</v>
          </cell>
          <cell r="R118" t="str">
            <v>Espèces des prairies et ourlets méso-hygrophiles</v>
          </cell>
          <cell r="S118">
            <v>0</v>
          </cell>
          <cell r="T118" t="str">
            <v>faible</v>
          </cell>
          <cell r="U118">
            <v>0</v>
          </cell>
        </row>
        <row r="119">
          <cell r="A119" t="str">
            <v>Apamea lithoxylaea</v>
          </cell>
          <cell r="B119" t="str">
            <v>Heterocera</v>
          </cell>
          <cell r="C119" t="str">
            <v>NOCTUIDAE</v>
          </cell>
          <cell r="D119" t="str">
            <v>Apamea lithoxylaea (Denis &amp; Schiffermüller, 1775)</v>
          </cell>
          <cell r="E119" t="str">
            <v>Apamea lithoxylaea</v>
          </cell>
          <cell r="F119" t="str">
            <v>La doucette</v>
          </cell>
          <cell r="G119" t="str">
            <v>PC</v>
          </cell>
          <cell r="H119">
            <v>0</v>
          </cell>
          <cell r="I119">
            <v>0</v>
          </cell>
          <cell r="J119">
            <v>0</v>
          </cell>
          <cell r="K119">
            <v>0</v>
          </cell>
          <cell r="L119">
            <v>0</v>
          </cell>
          <cell r="M119">
            <v>0</v>
          </cell>
          <cell r="N119">
            <v>0</v>
          </cell>
          <cell r="O119">
            <v>0</v>
          </cell>
          <cell r="P119">
            <v>0</v>
          </cell>
          <cell r="Q119">
            <v>0</v>
          </cell>
          <cell r="R119" t="str">
            <v>Espèces des boisements et des lisières mésophiles</v>
          </cell>
          <cell r="S119">
            <v>0</v>
          </cell>
          <cell r="T119" t="str">
            <v>faible</v>
          </cell>
          <cell r="U119">
            <v>0</v>
          </cell>
        </row>
        <row r="120">
          <cell r="A120" t="str">
            <v>Apamea lithoxylaea (Denis &amp; Schiffermüller, 1775)</v>
          </cell>
          <cell r="B120" t="str">
            <v>Heterocera</v>
          </cell>
          <cell r="C120" t="str">
            <v>NOCTUIDAE</v>
          </cell>
          <cell r="D120" t="str">
            <v>Apamea lithoxylaea (Denis &amp; Schiffermüller, 1775)</v>
          </cell>
          <cell r="E120" t="str">
            <v>Apamea lithoxylaea</v>
          </cell>
          <cell r="F120" t="str">
            <v>La doucette</v>
          </cell>
          <cell r="G120" t="str">
            <v>PC</v>
          </cell>
          <cell r="H120">
            <v>0</v>
          </cell>
          <cell r="I120">
            <v>0</v>
          </cell>
          <cell r="J120">
            <v>0</v>
          </cell>
          <cell r="K120">
            <v>0</v>
          </cell>
          <cell r="L120">
            <v>0</v>
          </cell>
          <cell r="M120">
            <v>0</v>
          </cell>
          <cell r="N120">
            <v>0</v>
          </cell>
          <cell r="O120">
            <v>0</v>
          </cell>
          <cell r="P120">
            <v>0</v>
          </cell>
          <cell r="Q120">
            <v>0</v>
          </cell>
          <cell r="R120" t="str">
            <v>Espèces des boisements et des lisières mésophiles</v>
          </cell>
          <cell r="S120">
            <v>0</v>
          </cell>
          <cell r="T120" t="str">
            <v>faible</v>
          </cell>
          <cell r="U120">
            <v>0</v>
          </cell>
        </row>
        <row r="121">
          <cell r="A121" t="str">
            <v>Apamea monoglypha</v>
          </cell>
          <cell r="B121" t="str">
            <v>Heterocera</v>
          </cell>
          <cell r="C121" t="str">
            <v>NOCTUIDAE</v>
          </cell>
          <cell r="D121" t="str">
            <v>Apamea monoglypha (Hufnagel, 1766)</v>
          </cell>
          <cell r="E121" t="str">
            <v>Apamea monoglypha</v>
          </cell>
          <cell r="F121" t="str">
            <v>La monoglyphe</v>
          </cell>
          <cell r="G121" t="str">
            <v>C</v>
          </cell>
          <cell r="H121">
            <v>0</v>
          </cell>
          <cell r="I121">
            <v>0</v>
          </cell>
          <cell r="J121">
            <v>0</v>
          </cell>
          <cell r="K121">
            <v>0</v>
          </cell>
          <cell r="L121">
            <v>0</v>
          </cell>
          <cell r="M121">
            <v>0</v>
          </cell>
          <cell r="N121">
            <v>0</v>
          </cell>
          <cell r="O121">
            <v>0</v>
          </cell>
          <cell r="P121">
            <v>0</v>
          </cell>
          <cell r="Q121">
            <v>0</v>
          </cell>
          <cell r="R121" t="str">
            <v>Espèces des prairies et ourlets mésophiles</v>
          </cell>
          <cell r="S121">
            <v>0</v>
          </cell>
          <cell r="T121" t="str">
            <v>faible</v>
          </cell>
          <cell r="U121">
            <v>0</v>
          </cell>
        </row>
        <row r="122">
          <cell r="A122" t="str">
            <v>Apamea monoglypha (Hufnagel, 1766)</v>
          </cell>
          <cell r="B122" t="str">
            <v>Heterocera</v>
          </cell>
          <cell r="C122" t="str">
            <v>NOCTUIDAE</v>
          </cell>
          <cell r="D122" t="str">
            <v>Apamea monoglypha (Hufnagel, 1766)</v>
          </cell>
          <cell r="E122" t="str">
            <v>Apamea monoglypha</v>
          </cell>
          <cell r="F122" t="str">
            <v>La monoglyphe</v>
          </cell>
          <cell r="G122" t="str">
            <v>C</v>
          </cell>
          <cell r="H122">
            <v>0</v>
          </cell>
          <cell r="I122">
            <v>0</v>
          </cell>
          <cell r="J122">
            <v>0</v>
          </cell>
          <cell r="K122">
            <v>0</v>
          </cell>
          <cell r="L122">
            <v>0</v>
          </cell>
          <cell r="M122">
            <v>0</v>
          </cell>
          <cell r="N122">
            <v>0</v>
          </cell>
          <cell r="O122">
            <v>0</v>
          </cell>
          <cell r="P122">
            <v>0</v>
          </cell>
          <cell r="Q122">
            <v>0</v>
          </cell>
          <cell r="R122" t="str">
            <v>Espèces des prairies et ourlets mésophiles</v>
          </cell>
          <cell r="S122">
            <v>0</v>
          </cell>
          <cell r="T122" t="str">
            <v>faible</v>
          </cell>
          <cell r="U122">
            <v>0</v>
          </cell>
        </row>
        <row r="123">
          <cell r="A123" t="str">
            <v>Apamea oblonga</v>
          </cell>
          <cell r="B123" t="str">
            <v>Heterocera</v>
          </cell>
          <cell r="C123" t="str">
            <v>NOCTUIDAE</v>
          </cell>
          <cell r="D123" t="str">
            <v>Apamea oblonga (Haworth, 1809)</v>
          </cell>
          <cell r="E123" t="str">
            <v>Apamea oblonga</v>
          </cell>
          <cell r="F123" t="str">
            <v>La Noctuelle oblongue</v>
          </cell>
          <cell r="G123" t="str">
            <v>E</v>
          </cell>
          <cell r="H123">
            <v>0</v>
          </cell>
          <cell r="I123" t="str">
            <v>X</v>
          </cell>
          <cell r="J123">
            <v>0</v>
          </cell>
          <cell r="K123">
            <v>0</v>
          </cell>
          <cell r="L123">
            <v>0</v>
          </cell>
          <cell r="M123">
            <v>0</v>
          </cell>
          <cell r="N123">
            <v>0</v>
          </cell>
          <cell r="O123">
            <v>0</v>
          </cell>
          <cell r="P123">
            <v>0</v>
          </cell>
          <cell r="Q123" t="str">
            <v>HP</v>
          </cell>
          <cell r="R123" t="str">
            <v>Espèces des pelouses ouvertes xéro-thermophiles</v>
          </cell>
          <cell r="S123">
            <v>0</v>
          </cell>
          <cell r="T123" t="str">
            <v>faible</v>
          </cell>
          <cell r="U123">
            <v>0</v>
          </cell>
        </row>
        <row r="124">
          <cell r="A124" t="str">
            <v>Apamea oblonga (Haworth, 1809)</v>
          </cell>
          <cell r="B124" t="str">
            <v>Heterocera</v>
          </cell>
          <cell r="C124" t="str">
            <v>NOCTUIDAE</v>
          </cell>
          <cell r="D124" t="str">
            <v>Apamea oblonga (Haworth, 1809)</v>
          </cell>
          <cell r="E124" t="str">
            <v>Apamea oblonga</v>
          </cell>
          <cell r="F124" t="str">
            <v>La Noctuelle oblongue</v>
          </cell>
          <cell r="G124" t="str">
            <v>E</v>
          </cell>
          <cell r="H124">
            <v>0</v>
          </cell>
          <cell r="I124" t="str">
            <v>X</v>
          </cell>
          <cell r="J124">
            <v>0</v>
          </cell>
          <cell r="K124">
            <v>0</v>
          </cell>
          <cell r="L124">
            <v>0</v>
          </cell>
          <cell r="M124">
            <v>0</v>
          </cell>
          <cell r="N124">
            <v>0</v>
          </cell>
          <cell r="O124">
            <v>0</v>
          </cell>
          <cell r="P124">
            <v>0</v>
          </cell>
          <cell r="Q124" t="str">
            <v>HP</v>
          </cell>
          <cell r="R124" t="str">
            <v>Espèces des pelouses ouvertes xéro-thermophiles</v>
          </cell>
          <cell r="S124">
            <v>0</v>
          </cell>
          <cell r="T124" t="str">
            <v>faible</v>
          </cell>
          <cell r="U124">
            <v>0</v>
          </cell>
        </row>
        <row r="125">
          <cell r="A125" t="str">
            <v>Apamea ophiogramma (Esper, 1794)</v>
          </cell>
          <cell r="B125" t="str">
            <v>Heterocera</v>
          </cell>
          <cell r="C125" t="str">
            <v>NOCTUIDAE</v>
          </cell>
          <cell r="D125" t="str">
            <v>Apamea ophiogramma (Esper, 1794)</v>
          </cell>
          <cell r="E125" t="str">
            <v>Apamea ophiogramma</v>
          </cell>
          <cell r="F125" t="str">
            <v>La Noctuelle ophiogramme</v>
          </cell>
          <cell r="G125" t="str">
            <v>R</v>
          </cell>
          <cell r="H125">
            <v>0</v>
          </cell>
          <cell r="I125" t="str">
            <v>X</v>
          </cell>
          <cell r="J125">
            <v>0</v>
          </cell>
          <cell r="K125">
            <v>0</v>
          </cell>
          <cell r="L125">
            <v>0</v>
          </cell>
          <cell r="M125">
            <v>0</v>
          </cell>
          <cell r="N125">
            <v>0</v>
          </cell>
          <cell r="O125">
            <v>0</v>
          </cell>
          <cell r="P125">
            <v>0</v>
          </cell>
          <cell r="Q125" t="str">
            <v>P</v>
          </cell>
          <cell r="R125" t="str">
            <v>Espèces des prairies et ourlets méso-hygrophiles</v>
          </cell>
          <cell r="S125">
            <v>0</v>
          </cell>
          <cell r="T125" t="str">
            <v>faible</v>
          </cell>
          <cell r="U125">
            <v>0</v>
          </cell>
        </row>
        <row r="126">
          <cell r="A126" t="str">
            <v>Apamea remissa</v>
          </cell>
          <cell r="B126" t="str">
            <v>Heterocera</v>
          </cell>
          <cell r="C126" t="str">
            <v>NOCTUIDAE</v>
          </cell>
          <cell r="D126" t="str">
            <v>Apamea remissa (Hübner, 1809)</v>
          </cell>
          <cell r="E126" t="str">
            <v>Apamea remissa</v>
          </cell>
          <cell r="F126" t="str">
            <v>La Brouillée</v>
          </cell>
          <cell r="G126" t="str">
            <v>AR</v>
          </cell>
          <cell r="H126">
            <v>0</v>
          </cell>
          <cell r="I126">
            <v>0</v>
          </cell>
          <cell r="J126">
            <v>0</v>
          </cell>
          <cell r="K126">
            <v>0</v>
          </cell>
          <cell r="L126">
            <v>0</v>
          </cell>
          <cell r="M126">
            <v>0</v>
          </cell>
          <cell r="N126">
            <v>0</v>
          </cell>
          <cell r="O126">
            <v>0</v>
          </cell>
          <cell r="P126">
            <v>0</v>
          </cell>
          <cell r="Q126" t="str">
            <v>P</v>
          </cell>
          <cell r="R126" t="str">
            <v>Espèces des prairies et ourlets méso-hygrophiles</v>
          </cell>
          <cell r="S126">
            <v>0</v>
          </cell>
          <cell r="T126" t="str">
            <v>faible</v>
          </cell>
          <cell r="U126">
            <v>0</v>
          </cell>
        </row>
        <row r="127">
          <cell r="A127" t="str">
            <v>Apamea remissa (Hübner, 1809)</v>
          </cell>
          <cell r="B127" t="str">
            <v>Heterocera</v>
          </cell>
          <cell r="C127" t="str">
            <v>NOCTUIDAE</v>
          </cell>
          <cell r="D127" t="str">
            <v>Apamea remissa (Hübner, 1809)</v>
          </cell>
          <cell r="E127" t="str">
            <v>Apamea remissa</v>
          </cell>
          <cell r="F127" t="str">
            <v>La Brouillée</v>
          </cell>
          <cell r="G127" t="str">
            <v>AR</v>
          </cell>
          <cell r="H127">
            <v>0</v>
          </cell>
          <cell r="I127">
            <v>0</v>
          </cell>
          <cell r="J127">
            <v>0</v>
          </cell>
          <cell r="K127">
            <v>0</v>
          </cell>
          <cell r="L127">
            <v>0</v>
          </cell>
          <cell r="M127">
            <v>0</v>
          </cell>
          <cell r="N127">
            <v>0</v>
          </cell>
          <cell r="O127">
            <v>0</v>
          </cell>
          <cell r="P127">
            <v>0</v>
          </cell>
          <cell r="Q127" t="str">
            <v>P</v>
          </cell>
          <cell r="R127" t="str">
            <v>Espèces des prairies et ourlets méso-hygrophiles</v>
          </cell>
          <cell r="S127">
            <v>0</v>
          </cell>
          <cell r="T127" t="str">
            <v>faible</v>
          </cell>
          <cell r="U127">
            <v>0</v>
          </cell>
        </row>
        <row r="128">
          <cell r="A128" t="str">
            <v>Apamea scolopacina</v>
          </cell>
          <cell r="B128" t="str">
            <v>Heterocera</v>
          </cell>
          <cell r="C128" t="str">
            <v>NOCTUIDAE</v>
          </cell>
          <cell r="D128" t="str">
            <v>Apamea scolopacina (Esper, 1788)</v>
          </cell>
          <cell r="E128" t="str">
            <v>Apamea scolopacina</v>
          </cell>
          <cell r="F128" t="str">
            <v>La scolopacine</v>
          </cell>
          <cell r="G128" t="str">
            <v>AR</v>
          </cell>
          <cell r="H128">
            <v>0</v>
          </cell>
          <cell r="I128">
            <v>0</v>
          </cell>
          <cell r="J128">
            <v>0</v>
          </cell>
          <cell r="K128">
            <v>0</v>
          </cell>
          <cell r="L128">
            <v>0</v>
          </cell>
          <cell r="M128">
            <v>0</v>
          </cell>
          <cell r="N128">
            <v>0</v>
          </cell>
          <cell r="O128">
            <v>0</v>
          </cell>
          <cell r="P128">
            <v>0</v>
          </cell>
          <cell r="Q128" t="str">
            <v>P</v>
          </cell>
          <cell r="R128" t="str">
            <v>Espèces des prairies et ourlets méso-hygrophiles</v>
          </cell>
          <cell r="S128">
            <v>0</v>
          </cell>
          <cell r="T128" t="str">
            <v>faible</v>
          </cell>
          <cell r="U128">
            <v>0</v>
          </cell>
        </row>
        <row r="129">
          <cell r="A129" t="str">
            <v>Apamea scolopacina (Esper, 1788)</v>
          </cell>
          <cell r="B129" t="str">
            <v>Heterocera</v>
          </cell>
          <cell r="C129" t="str">
            <v>NOCTUIDAE</v>
          </cell>
          <cell r="D129" t="str">
            <v>Apamea scolopacina (Esper, 1788)</v>
          </cell>
          <cell r="E129" t="str">
            <v>Apamea scolopacina</v>
          </cell>
          <cell r="F129" t="str">
            <v>La scolopacine</v>
          </cell>
          <cell r="G129" t="str">
            <v>AR</v>
          </cell>
          <cell r="H129">
            <v>0</v>
          </cell>
          <cell r="I129">
            <v>0</v>
          </cell>
          <cell r="J129">
            <v>0</v>
          </cell>
          <cell r="K129">
            <v>0</v>
          </cell>
          <cell r="L129">
            <v>0</v>
          </cell>
          <cell r="M129">
            <v>0</v>
          </cell>
          <cell r="N129">
            <v>0</v>
          </cell>
          <cell r="O129">
            <v>0</v>
          </cell>
          <cell r="P129">
            <v>0</v>
          </cell>
          <cell r="Q129" t="str">
            <v>P</v>
          </cell>
          <cell r="R129" t="str">
            <v>Espèces des prairies et ourlets méso-hygrophiles</v>
          </cell>
          <cell r="S129">
            <v>0</v>
          </cell>
          <cell r="T129" t="str">
            <v>faible</v>
          </cell>
          <cell r="U129">
            <v>0</v>
          </cell>
        </row>
        <row r="130">
          <cell r="A130" t="str">
            <v>Apamea sordens</v>
          </cell>
          <cell r="B130" t="str">
            <v>Heterocera</v>
          </cell>
          <cell r="C130" t="str">
            <v>NOCTUIDAE</v>
          </cell>
          <cell r="D130" t="str">
            <v>Apamea sordens (Hufnagel, 1766)</v>
          </cell>
          <cell r="E130" t="str">
            <v>Apamea sordens</v>
          </cell>
          <cell r="F130" t="str">
            <v>La noctuelle basiliaire</v>
          </cell>
          <cell r="G130" t="str">
            <v>PC</v>
          </cell>
          <cell r="H130">
            <v>0</v>
          </cell>
          <cell r="I130">
            <v>0</v>
          </cell>
          <cell r="J130">
            <v>0</v>
          </cell>
          <cell r="K130">
            <v>0</v>
          </cell>
          <cell r="L130">
            <v>0</v>
          </cell>
          <cell r="M130">
            <v>0</v>
          </cell>
          <cell r="N130">
            <v>0</v>
          </cell>
          <cell r="O130">
            <v>0</v>
          </cell>
          <cell r="P130">
            <v>0</v>
          </cell>
          <cell r="Q130">
            <v>0</v>
          </cell>
          <cell r="R130" t="str">
            <v>Espèces des prairies et ourlets mésophiles</v>
          </cell>
          <cell r="S130">
            <v>0</v>
          </cell>
          <cell r="T130" t="str">
            <v>faible</v>
          </cell>
          <cell r="U130">
            <v>0</v>
          </cell>
        </row>
        <row r="131">
          <cell r="A131" t="str">
            <v>Apamea sordens (Hufnagel, 1766)</v>
          </cell>
          <cell r="B131" t="str">
            <v>Heterocera</v>
          </cell>
          <cell r="C131" t="str">
            <v>NOCTUIDAE</v>
          </cell>
          <cell r="D131" t="str">
            <v>Apamea sordens (Hufnagel, 1766)</v>
          </cell>
          <cell r="E131" t="str">
            <v>Apamea sordens</v>
          </cell>
          <cell r="F131" t="str">
            <v>La noctuelle basiliaire</v>
          </cell>
          <cell r="G131" t="str">
            <v>PC</v>
          </cell>
          <cell r="H131">
            <v>0</v>
          </cell>
          <cell r="I131">
            <v>0</v>
          </cell>
          <cell r="J131">
            <v>0</v>
          </cell>
          <cell r="K131">
            <v>0</v>
          </cell>
          <cell r="L131">
            <v>0</v>
          </cell>
          <cell r="M131">
            <v>0</v>
          </cell>
          <cell r="N131">
            <v>0</v>
          </cell>
          <cell r="O131">
            <v>0</v>
          </cell>
          <cell r="P131">
            <v>0</v>
          </cell>
          <cell r="Q131">
            <v>0</v>
          </cell>
          <cell r="R131" t="str">
            <v>Espèces des prairies et ourlets mésophiles</v>
          </cell>
          <cell r="S131">
            <v>0</v>
          </cell>
          <cell r="T131" t="str">
            <v>faible</v>
          </cell>
          <cell r="U131">
            <v>0</v>
          </cell>
        </row>
        <row r="132">
          <cell r="A132" t="str">
            <v>Apamea sublustris</v>
          </cell>
          <cell r="B132" t="str">
            <v>Heterocera</v>
          </cell>
          <cell r="C132" t="str">
            <v>NOCTUIDAE</v>
          </cell>
          <cell r="D132" t="str">
            <v>Apamea sublustris (Esper, 1788)</v>
          </cell>
          <cell r="E132" t="str">
            <v>Apamea sublustris</v>
          </cell>
          <cell r="F132" t="str">
            <v>L'Abromiade ochracée</v>
          </cell>
          <cell r="G132" t="str">
            <v>RR</v>
          </cell>
          <cell r="H132">
            <v>0</v>
          </cell>
          <cell r="I132" t="str">
            <v>X</v>
          </cell>
          <cell r="J132">
            <v>0</v>
          </cell>
          <cell r="K132">
            <v>0</v>
          </cell>
          <cell r="L132">
            <v>0</v>
          </cell>
          <cell r="M132">
            <v>0</v>
          </cell>
          <cell r="N132">
            <v>0</v>
          </cell>
          <cell r="O132">
            <v>0</v>
          </cell>
          <cell r="P132">
            <v>0</v>
          </cell>
          <cell r="Q132" t="str">
            <v>HP</v>
          </cell>
          <cell r="R132" t="str">
            <v>Espèces des pelouses et/ou prairies méso-xérophiles</v>
          </cell>
          <cell r="S132">
            <v>0</v>
          </cell>
          <cell r="T132" t="str">
            <v>faible</v>
          </cell>
          <cell r="U132">
            <v>0</v>
          </cell>
        </row>
        <row r="133">
          <cell r="A133" t="str">
            <v>Apamea sublustris (Esper, 1788)</v>
          </cell>
          <cell r="B133" t="str">
            <v>Heterocera</v>
          </cell>
          <cell r="C133" t="str">
            <v>NOCTUIDAE</v>
          </cell>
          <cell r="D133" t="str">
            <v>Apamea sublustris (Esper, 1788)</v>
          </cell>
          <cell r="E133" t="str">
            <v>Apamea sublustris</v>
          </cell>
          <cell r="F133" t="str">
            <v>L'Abromiade ochracée</v>
          </cell>
          <cell r="G133" t="str">
            <v>RR</v>
          </cell>
          <cell r="H133">
            <v>0</v>
          </cell>
          <cell r="I133" t="str">
            <v>X</v>
          </cell>
          <cell r="J133">
            <v>0</v>
          </cell>
          <cell r="K133">
            <v>0</v>
          </cell>
          <cell r="L133">
            <v>0</v>
          </cell>
          <cell r="M133">
            <v>0</v>
          </cell>
          <cell r="N133">
            <v>0</v>
          </cell>
          <cell r="O133">
            <v>0</v>
          </cell>
          <cell r="P133">
            <v>0</v>
          </cell>
          <cell r="Q133" t="str">
            <v>HP</v>
          </cell>
          <cell r="R133" t="str">
            <v>Espèces des pelouses et/ou prairies méso-xérophiles</v>
          </cell>
          <cell r="S133">
            <v>0</v>
          </cell>
          <cell r="T133" t="str">
            <v>faible</v>
          </cell>
          <cell r="U133">
            <v>0</v>
          </cell>
        </row>
        <row r="134">
          <cell r="A134" t="str">
            <v>Apamea unanimis</v>
          </cell>
          <cell r="B134" t="str">
            <v>Heterocera</v>
          </cell>
          <cell r="C134" t="str">
            <v>NOCTUIDAE</v>
          </cell>
          <cell r="D134" t="str">
            <v>Apamea unanimis (Hübner, 1813)</v>
          </cell>
          <cell r="E134" t="str">
            <v>Apamea unanimis</v>
          </cell>
          <cell r="F134" t="str">
            <v>La Noctuelle de l'Alpiste</v>
          </cell>
          <cell r="G134" t="str">
            <v>RR</v>
          </cell>
          <cell r="H134">
            <v>0</v>
          </cell>
          <cell r="I134" t="str">
            <v>X</v>
          </cell>
          <cell r="J134">
            <v>0</v>
          </cell>
          <cell r="K134">
            <v>0</v>
          </cell>
          <cell r="L134">
            <v>0</v>
          </cell>
          <cell r="M134">
            <v>0</v>
          </cell>
          <cell r="N134">
            <v>0</v>
          </cell>
          <cell r="O134">
            <v>0</v>
          </cell>
          <cell r="P134">
            <v>0</v>
          </cell>
          <cell r="Q134" t="str">
            <v>HP</v>
          </cell>
          <cell r="R134" t="str">
            <v>Espèces des prairies et ourlets méso-hygrophiles</v>
          </cell>
          <cell r="S134">
            <v>0</v>
          </cell>
          <cell r="T134" t="str">
            <v>faible</v>
          </cell>
          <cell r="U134">
            <v>0</v>
          </cell>
        </row>
        <row r="135">
          <cell r="A135" t="str">
            <v>Apamea unanimis (Hübner, 1813)</v>
          </cell>
          <cell r="B135" t="str">
            <v>Heterocera</v>
          </cell>
          <cell r="C135" t="str">
            <v>NOCTUIDAE</v>
          </cell>
          <cell r="D135" t="str">
            <v>Apamea unanimis (Hübner, 1813)</v>
          </cell>
          <cell r="E135" t="str">
            <v>Apamea unanimis</v>
          </cell>
          <cell r="F135" t="str">
            <v>La Noctuelle de l'Alpiste</v>
          </cell>
          <cell r="G135" t="str">
            <v>RR</v>
          </cell>
          <cell r="H135">
            <v>0</v>
          </cell>
          <cell r="I135" t="str">
            <v>X</v>
          </cell>
          <cell r="J135">
            <v>0</v>
          </cell>
          <cell r="K135">
            <v>0</v>
          </cell>
          <cell r="L135">
            <v>0</v>
          </cell>
          <cell r="M135">
            <v>0</v>
          </cell>
          <cell r="N135">
            <v>0</v>
          </cell>
          <cell r="O135">
            <v>0</v>
          </cell>
          <cell r="P135">
            <v>0</v>
          </cell>
          <cell r="Q135" t="str">
            <v>HP</v>
          </cell>
          <cell r="R135" t="str">
            <v>Espèces des prairies et ourlets méso-hygrophiles</v>
          </cell>
          <cell r="S135">
            <v>0</v>
          </cell>
          <cell r="T135" t="str">
            <v>faible</v>
          </cell>
          <cell r="U135">
            <v>0</v>
          </cell>
        </row>
        <row r="136">
          <cell r="A136" t="str">
            <v>Apeira syringaria</v>
          </cell>
          <cell r="B136" t="str">
            <v>Heterocera</v>
          </cell>
          <cell r="C136" t="str">
            <v>GEOMETRIDAE</v>
          </cell>
          <cell r="D136" t="str">
            <v>Apeira syringaria (Linnaeus, 1758)</v>
          </cell>
          <cell r="E136" t="str">
            <v>Apeira syringaria</v>
          </cell>
          <cell r="F136" t="str">
            <v>L'ennomos du lilas</v>
          </cell>
          <cell r="G136" t="str">
            <v>PC</v>
          </cell>
          <cell r="H136">
            <v>0</v>
          </cell>
          <cell r="I136" t="str">
            <v>X</v>
          </cell>
          <cell r="J136">
            <v>0</v>
          </cell>
          <cell r="K136">
            <v>0</v>
          </cell>
          <cell r="L136">
            <v>0</v>
          </cell>
          <cell r="M136">
            <v>0</v>
          </cell>
          <cell r="N136">
            <v>0</v>
          </cell>
          <cell r="O136">
            <v>0</v>
          </cell>
          <cell r="P136">
            <v>0</v>
          </cell>
          <cell r="Q136">
            <v>0</v>
          </cell>
          <cell r="R136" t="str">
            <v>Espèces des boisements et des lisières mésophiles</v>
          </cell>
          <cell r="S136">
            <v>0</v>
          </cell>
          <cell r="T136" t="str">
            <v>faible</v>
          </cell>
          <cell r="U136">
            <v>0</v>
          </cell>
        </row>
        <row r="137">
          <cell r="A137" t="str">
            <v>Apeira syringaria (Linnaeus, 1758)</v>
          </cell>
          <cell r="B137" t="str">
            <v>Heterocera</v>
          </cell>
          <cell r="C137" t="str">
            <v>GEOMETRIDAE</v>
          </cell>
          <cell r="D137" t="str">
            <v>Apeira syringaria (Linnaeus, 1758)</v>
          </cell>
          <cell r="E137" t="str">
            <v>Apeira syringaria</v>
          </cell>
          <cell r="F137" t="str">
            <v>L'ennomos du lilas</v>
          </cell>
          <cell r="G137" t="str">
            <v>PC</v>
          </cell>
          <cell r="H137">
            <v>0</v>
          </cell>
          <cell r="I137" t="str">
            <v>X</v>
          </cell>
          <cell r="J137">
            <v>0</v>
          </cell>
          <cell r="K137">
            <v>0</v>
          </cell>
          <cell r="L137">
            <v>0</v>
          </cell>
          <cell r="M137">
            <v>0</v>
          </cell>
          <cell r="N137">
            <v>0</v>
          </cell>
          <cell r="O137">
            <v>0</v>
          </cell>
          <cell r="P137">
            <v>0</v>
          </cell>
          <cell r="Q137">
            <v>0</v>
          </cell>
          <cell r="R137" t="str">
            <v>Espèces des boisements et des lisières mésophiles</v>
          </cell>
          <cell r="S137">
            <v>0</v>
          </cell>
          <cell r="T137" t="str">
            <v>faible</v>
          </cell>
          <cell r="U137">
            <v>0</v>
          </cell>
        </row>
        <row r="138">
          <cell r="A138" t="str">
            <v>Aplasta ononaria</v>
          </cell>
          <cell r="B138" t="str">
            <v>Heterocera</v>
          </cell>
          <cell r="C138" t="str">
            <v>GEOMETRIDAE</v>
          </cell>
          <cell r="D138" t="str">
            <v>Aplasta ononaria (Fuessly, 1783)</v>
          </cell>
          <cell r="E138" t="str">
            <v>Aplasta ononaria</v>
          </cell>
          <cell r="F138" t="str">
            <v>La Phalène de l'Arrête-Boeuf</v>
          </cell>
          <cell r="G138" t="str">
            <v>AR</v>
          </cell>
          <cell r="H138">
            <v>0</v>
          </cell>
          <cell r="I138">
            <v>0</v>
          </cell>
          <cell r="J138">
            <v>0</v>
          </cell>
          <cell r="K138">
            <v>0</v>
          </cell>
          <cell r="L138">
            <v>0</v>
          </cell>
          <cell r="M138">
            <v>0</v>
          </cell>
          <cell r="N138">
            <v>0</v>
          </cell>
          <cell r="O138">
            <v>0</v>
          </cell>
          <cell r="P138">
            <v>0</v>
          </cell>
          <cell r="Q138" t="str">
            <v>P</v>
          </cell>
          <cell r="R138" t="str">
            <v>Espèces des pelouses ouvertes xéro-thermophiles</v>
          </cell>
          <cell r="S138">
            <v>0</v>
          </cell>
          <cell r="T138" t="str">
            <v>faible</v>
          </cell>
          <cell r="U138">
            <v>0</v>
          </cell>
        </row>
        <row r="139">
          <cell r="A139" t="str">
            <v>Aplasta ononaria (Fuessly, 1783)</v>
          </cell>
          <cell r="B139" t="str">
            <v>Heterocera</v>
          </cell>
          <cell r="C139" t="str">
            <v>GEOMETRIDAE</v>
          </cell>
          <cell r="D139" t="str">
            <v>Aplasta ononaria (Fuessly, 1783)</v>
          </cell>
          <cell r="E139" t="str">
            <v>Aplasta ononaria</v>
          </cell>
          <cell r="F139" t="str">
            <v>La Phalène de l'Arrête-Boeuf</v>
          </cell>
          <cell r="G139" t="str">
            <v>AR</v>
          </cell>
          <cell r="H139">
            <v>0</v>
          </cell>
          <cell r="I139">
            <v>0</v>
          </cell>
          <cell r="J139">
            <v>0</v>
          </cell>
          <cell r="K139">
            <v>0</v>
          </cell>
          <cell r="L139">
            <v>0</v>
          </cell>
          <cell r="M139">
            <v>0</v>
          </cell>
          <cell r="N139">
            <v>0</v>
          </cell>
          <cell r="O139">
            <v>0</v>
          </cell>
          <cell r="P139">
            <v>0</v>
          </cell>
          <cell r="Q139" t="str">
            <v>P</v>
          </cell>
          <cell r="R139" t="str">
            <v>Espèces des pelouses ouvertes xéro-thermophiles</v>
          </cell>
          <cell r="S139">
            <v>0</v>
          </cell>
          <cell r="T139" t="str">
            <v>faible</v>
          </cell>
          <cell r="U139">
            <v>0</v>
          </cell>
        </row>
        <row r="140">
          <cell r="A140" t="str">
            <v>Aplocera efformata</v>
          </cell>
          <cell r="B140" t="str">
            <v>Heterocera</v>
          </cell>
          <cell r="C140" t="str">
            <v>GEOMETRIDAE</v>
          </cell>
          <cell r="D140" t="str">
            <v>Aplocera efformata (Guenée, 1858)</v>
          </cell>
          <cell r="E140" t="str">
            <v>Aplocera efformata</v>
          </cell>
          <cell r="F140" t="str">
            <v>La petite rayure</v>
          </cell>
          <cell r="G140" t="str">
            <v>PC</v>
          </cell>
          <cell r="H140">
            <v>0</v>
          </cell>
          <cell r="I140">
            <v>0</v>
          </cell>
          <cell r="J140">
            <v>0</v>
          </cell>
          <cell r="K140">
            <v>0</v>
          </cell>
          <cell r="L140">
            <v>0</v>
          </cell>
          <cell r="M140">
            <v>0</v>
          </cell>
          <cell r="N140">
            <v>0</v>
          </cell>
          <cell r="O140">
            <v>0</v>
          </cell>
          <cell r="P140">
            <v>0</v>
          </cell>
          <cell r="Q140">
            <v>0</v>
          </cell>
          <cell r="R140" t="str">
            <v>Espèces des pelouses ouvertes xéro-thermophiles</v>
          </cell>
          <cell r="S140">
            <v>0</v>
          </cell>
          <cell r="T140" t="str">
            <v>faible</v>
          </cell>
          <cell r="U140">
            <v>0</v>
          </cell>
        </row>
        <row r="141">
          <cell r="A141" t="str">
            <v>Aplocera efformata (Guenée, 1858)</v>
          </cell>
          <cell r="B141" t="str">
            <v>Heterocera</v>
          </cell>
          <cell r="C141" t="str">
            <v>GEOMETRIDAE</v>
          </cell>
          <cell r="D141" t="str">
            <v>Aplocera efformata (Guenée, 1858)</v>
          </cell>
          <cell r="E141" t="str">
            <v>Aplocera efformata</v>
          </cell>
          <cell r="F141" t="str">
            <v>La petite rayure</v>
          </cell>
          <cell r="G141" t="str">
            <v>PC</v>
          </cell>
          <cell r="H141">
            <v>0</v>
          </cell>
          <cell r="I141">
            <v>0</v>
          </cell>
          <cell r="J141">
            <v>0</v>
          </cell>
          <cell r="K141">
            <v>0</v>
          </cell>
          <cell r="L141">
            <v>0</v>
          </cell>
          <cell r="M141">
            <v>0</v>
          </cell>
          <cell r="N141">
            <v>0</v>
          </cell>
          <cell r="O141">
            <v>0</v>
          </cell>
          <cell r="P141">
            <v>0</v>
          </cell>
          <cell r="Q141">
            <v>0</v>
          </cell>
          <cell r="R141" t="str">
            <v>Espèces des pelouses ouvertes xéro-thermophiles</v>
          </cell>
          <cell r="S141">
            <v>0</v>
          </cell>
          <cell r="T141" t="str">
            <v>faible</v>
          </cell>
          <cell r="U141">
            <v>0</v>
          </cell>
        </row>
        <row r="142">
          <cell r="A142" t="str">
            <v>Aplocera plagiata</v>
          </cell>
          <cell r="B142" t="str">
            <v>Heterocera</v>
          </cell>
          <cell r="C142" t="str">
            <v>GEOMETRIDAE</v>
          </cell>
          <cell r="D142" t="str">
            <v>Aplocera plagiata (Linnaeus, 1758)</v>
          </cell>
          <cell r="E142" t="str">
            <v>Aplocera plagiata</v>
          </cell>
          <cell r="F142" t="str">
            <v>La triple raie</v>
          </cell>
          <cell r="G142" t="str">
            <v>AC</v>
          </cell>
          <cell r="H142">
            <v>0</v>
          </cell>
          <cell r="I142">
            <v>0</v>
          </cell>
          <cell r="J142">
            <v>0</v>
          </cell>
          <cell r="K142">
            <v>0</v>
          </cell>
          <cell r="L142">
            <v>0</v>
          </cell>
          <cell r="M142">
            <v>0</v>
          </cell>
          <cell r="N142">
            <v>0</v>
          </cell>
          <cell r="O142">
            <v>0</v>
          </cell>
          <cell r="P142">
            <v>0</v>
          </cell>
          <cell r="Q142">
            <v>0</v>
          </cell>
          <cell r="R142" t="str">
            <v>Espèces des pelouses et/ou prairies méso-xérophiles</v>
          </cell>
          <cell r="S142">
            <v>0</v>
          </cell>
          <cell r="T142" t="str">
            <v>faible</v>
          </cell>
          <cell r="U142">
            <v>0</v>
          </cell>
        </row>
        <row r="143">
          <cell r="A143" t="str">
            <v>Aplocera plagiata (Linnaeus, 1758)</v>
          </cell>
          <cell r="B143" t="str">
            <v>Heterocera</v>
          </cell>
          <cell r="C143" t="str">
            <v>GEOMETRIDAE</v>
          </cell>
          <cell r="D143" t="str">
            <v>Aplocera plagiata (Linnaeus, 1758)</v>
          </cell>
          <cell r="E143" t="str">
            <v>Aplocera plagiata</v>
          </cell>
          <cell r="F143" t="str">
            <v>La triple raie</v>
          </cell>
          <cell r="G143" t="str">
            <v>AC</v>
          </cell>
          <cell r="H143">
            <v>0</v>
          </cell>
          <cell r="I143">
            <v>0</v>
          </cell>
          <cell r="J143">
            <v>0</v>
          </cell>
          <cell r="K143">
            <v>0</v>
          </cell>
          <cell r="L143">
            <v>0</v>
          </cell>
          <cell r="M143">
            <v>0</v>
          </cell>
          <cell r="N143">
            <v>0</v>
          </cell>
          <cell r="O143">
            <v>0</v>
          </cell>
          <cell r="P143">
            <v>0</v>
          </cell>
          <cell r="Q143">
            <v>0</v>
          </cell>
          <cell r="R143" t="str">
            <v>Espèces des pelouses et/ou prairies méso-xérophiles</v>
          </cell>
          <cell r="S143">
            <v>0</v>
          </cell>
          <cell r="T143" t="str">
            <v>faible</v>
          </cell>
          <cell r="U143">
            <v>0</v>
          </cell>
        </row>
        <row r="144">
          <cell r="A144" t="str">
            <v>Apocheima hispidaria</v>
          </cell>
          <cell r="B144" t="str">
            <v>Heterocera</v>
          </cell>
          <cell r="C144" t="str">
            <v>GEOMETRIDAE</v>
          </cell>
          <cell r="D144" t="str">
            <v>Apocheima hispidaria (Denis &amp; Schiffermüller, 1775)</v>
          </cell>
          <cell r="E144" t="str">
            <v>Apocheima hispidaria</v>
          </cell>
          <cell r="F144" t="str">
            <v>La nyssie hispide</v>
          </cell>
          <cell r="G144" t="str">
            <v>R</v>
          </cell>
          <cell r="H144">
            <v>0</v>
          </cell>
          <cell r="I144" t="str">
            <v>X</v>
          </cell>
          <cell r="J144">
            <v>0</v>
          </cell>
          <cell r="K144">
            <v>0</v>
          </cell>
          <cell r="L144">
            <v>0</v>
          </cell>
          <cell r="M144">
            <v>0</v>
          </cell>
          <cell r="N144">
            <v>0</v>
          </cell>
          <cell r="O144">
            <v>0</v>
          </cell>
          <cell r="P144">
            <v>0</v>
          </cell>
          <cell r="Q144" t="str">
            <v>P</v>
          </cell>
          <cell r="R144" t="str">
            <v>Espèces des boisements et des lisières mésohygrophiles</v>
          </cell>
          <cell r="S144">
            <v>0</v>
          </cell>
          <cell r="T144" t="str">
            <v>faible</v>
          </cell>
          <cell r="U144">
            <v>0</v>
          </cell>
        </row>
        <row r="145">
          <cell r="A145" t="str">
            <v>Apocheima hispidaria (Denis &amp; Schiffermüller, 1775)</v>
          </cell>
          <cell r="B145" t="str">
            <v>Heterocera</v>
          </cell>
          <cell r="C145" t="str">
            <v>GEOMETRIDAE</v>
          </cell>
          <cell r="D145" t="str">
            <v>Apocheima hispidaria (Denis &amp; Schiffermüller, 1775)</v>
          </cell>
          <cell r="E145" t="str">
            <v>Apocheima hispidaria</v>
          </cell>
          <cell r="F145" t="str">
            <v>La nyssie hispide</v>
          </cell>
          <cell r="G145" t="str">
            <v>R</v>
          </cell>
          <cell r="H145">
            <v>0</v>
          </cell>
          <cell r="I145" t="str">
            <v>X</v>
          </cell>
          <cell r="J145">
            <v>0</v>
          </cell>
          <cell r="K145">
            <v>0</v>
          </cell>
          <cell r="L145">
            <v>0</v>
          </cell>
          <cell r="M145">
            <v>0</v>
          </cell>
          <cell r="N145">
            <v>0</v>
          </cell>
          <cell r="O145">
            <v>0</v>
          </cell>
          <cell r="P145">
            <v>0</v>
          </cell>
          <cell r="Q145" t="str">
            <v>P</v>
          </cell>
          <cell r="R145" t="str">
            <v>Espèces des boisements et des lisières mésohygrophiles</v>
          </cell>
          <cell r="S145">
            <v>0</v>
          </cell>
          <cell r="T145" t="str">
            <v>faible</v>
          </cell>
          <cell r="U145">
            <v>0</v>
          </cell>
        </row>
        <row r="146">
          <cell r="A146" t="str">
            <v>Apoda limacodes</v>
          </cell>
          <cell r="B146" t="str">
            <v>Heterocera</v>
          </cell>
          <cell r="C146" t="str">
            <v>LIMACODIDAE</v>
          </cell>
          <cell r="D146" t="str">
            <v>Apoda limacodes (Hufnagel, 1766)</v>
          </cell>
          <cell r="E146" t="str">
            <v>Apoda limacodes</v>
          </cell>
          <cell r="F146" t="str">
            <v>La tortue</v>
          </cell>
          <cell r="G146" t="str">
            <v>AR</v>
          </cell>
          <cell r="H146">
            <v>0</v>
          </cell>
          <cell r="I146">
            <v>0</v>
          </cell>
          <cell r="J146">
            <v>0</v>
          </cell>
          <cell r="K146">
            <v>0</v>
          </cell>
          <cell r="L146">
            <v>0</v>
          </cell>
          <cell r="M146">
            <v>0</v>
          </cell>
          <cell r="N146">
            <v>0</v>
          </cell>
          <cell r="O146">
            <v>0</v>
          </cell>
          <cell r="P146">
            <v>0</v>
          </cell>
          <cell r="Q146" t="str">
            <v>P</v>
          </cell>
          <cell r="R146" t="str">
            <v>Espèces des boisements et des lisières mésophiles</v>
          </cell>
          <cell r="S146">
            <v>0</v>
          </cell>
          <cell r="T146" t="str">
            <v>faible</v>
          </cell>
          <cell r="U146">
            <v>0</v>
          </cell>
        </row>
        <row r="147">
          <cell r="A147" t="str">
            <v>Apoda limacodes (Hufnagel, 1766)</v>
          </cell>
          <cell r="B147" t="str">
            <v>Heterocera</v>
          </cell>
          <cell r="C147" t="str">
            <v>LIMACODIDAE</v>
          </cell>
          <cell r="D147" t="str">
            <v>Apoda limacodes (Hufnagel, 1766)</v>
          </cell>
          <cell r="E147" t="str">
            <v>Apoda limacodes</v>
          </cell>
          <cell r="F147" t="str">
            <v>La tortue</v>
          </cell>
          <cell r="G147" t="str">
            <v>AR</v>
          </cell>
          <cell r="H147">
            <v>0</v>
          </cell>
          <cell r="I147">
            <v>0</v>
          </cell>
          <cell r="J147">
            <v>0</v>
          </cell>
          <cell r="K147">
            <v>0</v>
          </cell>
          <cell r="L147">
            <v>0</v>
          </cell>
          <cell r="M147">
            <v>0</v>
          </cell>
          <cell r="N147">
            <v>0</v>
          </cell>
          <cell r="O147">
            <v>0</v>
          </cell>
          <cell r="P147">
            <v>0</v>
          </cell>
          <cell r="Q147" t="str">
            <v>P</v>
          </cell>
          <cell r="R147" t="str">
            <v>Espèces des boisements et des lisières mésophiles</v>
          </cell>
          <cell r="S147">
            <v>0</v>
          </cell>
          <cell r="T147" t="str">
            <v>faible</v>
          </cell>
          <cell r="U147">
            <v>0</v>
          </cell>
        </row>
        <row r="148">
          <cell r="A148" t="str">
            <v>Aporophyla lutulenta</v>
          </cell>
          <cell r="B148" t="str">
            <v>Heterocera</v>
          </cell>
          <cell r="C148" t="str">
            <v>NOCTUIDAE</v>
          </cell>
          <cell r="D148" t="str">
            <v>Aporophyla lutulenta (Denis &amp; Schiffermüller, 1775)</v>
          </cell>
          <cell r="E148" t="str">
            <v>Aporophyla lutulenta</v>
          </cell>
          <cell r="F148" t="str">
            <v>La Noctuelle boueuse</v>
          </cell>
          <cell r="G148" t="str">
            <v>E</v>
          </cell>
          <cell r="H148">
            <v>0</v>
          </cell>
          <cell r="I148" t="str">
            <v>X</v>
          </cell>
          <cell r="J148">
            <v>0</v>
          </cell>
          <cell r="K148">
            <v>0</v>
          </cell>
          <cell r="L148">
            <v>0</v>
          </cell>
          <cell r="M148">
            <v>0</v>
          </cell>
          <cell r="N148">
            <v>0</v>
          </cell>
          <cell r="O148">
            <v>0</v>
          </cell>
          <cell r="P148">
            <v>0</v>
          </cell>
          <cell r="Q148" t="str">
            <v>HP</v>
          </cell>
          <cell r="R148" t="str">
            <v>Espèces des pelouses et/ou prairies méso-xérophiles</v>
          </cell>
          <cell r="S148">
            <v>0</v>
          </cell>
          <cell r="T148" t="str">
            <v>faible</v>
          </cell>
          <cell r="U148">
            <v>0</v>
          </cell>
        </row>
        <row r="149">
          <cell r="A149" t="str">
            <v>Aporophyla lutulenta (Denis &amp; Schiffermüller, 1775)</v>
          </cell>
          <cell r="B149" t="str">
            <v>Heterocera</v>
          </cell>
          <cell r="C149" t="str">
            <v>NOCTUIDAE</v>
          </cell>
          <cell r="D149" t="str">
            <v>Aporophyla lutulenta (Denis &amp; Schiffermüller, 1775)</v>
          </cell>
          <cell r="E149" t="str">
            <v>Aporophyla lutulenta</v>
          </cell>
          <cell r="F149" t="str">
            <v>La Noctuelle boueuse</v>
          </cell>
          <cell r="G149" t="str">
            <v>E</v>
          </cell>
          <cell r="H149">
            <v>0</v>
          </cell>
          <cell r="I149" t="str">
            <v>X</v>
          </cell>
          <cell r="J149">
            <v>0</v>
          </cell>
          <cell r="K149">
            <v>0</v>
          </cell>
          <cell r="L149">
            <v>0</v>
          </cell>
          <cell r="M149">
            <v>0</v>
          </cell>
          <cell r="N149">
            <v>0</v>
          </cell>
          <cell r="O149">
            <v>0</v>
          </cell>
          <cell r="P149">
            <v>0</v>
          </cell>
          <cell r="Q149" t="str">
            <v>HP</v>
          </cell>
          <cell r="R149" t="str">
            <v>Espèces des pelouses et/ou prairies méso-xérophiles</v>
          </cell>
          <cell r="S149">
            <v>0</v>
          </cell>
          <cell r="T149" t="str">
            <v>faible</v>
          </cell>
          <cell r="U149">
            <v>0</v>
          </cell>
        </row>
        <row r="150">
          <cell r="A150" t="str">
            <v>Aporophyla nigra</v>
          </cell>
          <cell r="B150" t="str">
            <v>Heterocera</v>
          </cell>
          <cell r="C150" t="str">
            <v>NOCTUIDAE</v>
          </cell>
          <cell r="D150" t="str">
            <v>Aporophyla nigra (Haworth, 1809)</v>
          </cell>
          <cell r="E150" t="str">
            <v>Aporophyla nigra</v>
          </cell>
          <cell r="F150" t="str">
            <v>La Noctuelle anthracite</v>
          </cell>
          <cell r="G150" t="str">
            <v>RR</v>
          </cell>
          <cell r="H150">
            <v>0</v>
          </cell>
          <cell r="I150" t="str">
            <v>X</v>
          </cell>
          <cell r="J150">
            <v>0</v>
          </cell>
          <cell r="K150">
            <v>0</v>
          </cell>
          <cell r="L150">
            <v>0</v>
          </cell>
          <cell r="M150">
            <v>0</v>
          </cell>
          <cell r="N150">
            <v>0</v>
          </cell>
          <cell r="O150">
            <v>0</v>
          </cell>
          <cell r="P150">
            <v>0</v>
          </cell>
          <cell r="Q150" t="str">
            <v>HP</v>
          </cell>
          <cell r="R150" t="str">
            <v>Espèces des pelouses et/ou prairies méso-xérophiles</v>
          </cell>
          <cell r="S150">
            <v>0</v>
          </cell>
          <cell r="T150" t="str">
            <v>faible</v>
          </cell>
          <cell r="U150">
            <v>0</v>
          </cell>
        </row>
        <row r="151">
          <cell r="A151" t="str">
            <v>Aporophyla nigra (Haworth, 1809)</v>
          </cell>
          <cell r="B151" t="str">
            <v>Heterocera</v>
          </cell>
          <cell r="C151" t="str">
            <v>NOCTUIDAE</v>
          </cell>
          <cell r="D151" t="str">
            <v>Aporophyla nigra (Haworth, 1809)</v>
          </cell>
          <cell r="E151" t="str">
            <v>Aporophyla nigra</v>
          </cell>
          <cell r="F151" t="str">
            <v>La Noctuelle anthracite</v>
          </cell>
          <cell r="G151" t="str">
            <v>RR</v>
          </cell>
          <cell r="H151">
            <v>0</v>
          </cell>
          <cell r="I151" t="str">
            <v>X</v>
          </cell>
          <cell r="J151">
            <v>0</v>
          </cell>
          <cell r="K151">
            <v>0</v>
          </cell>
          <cell r="L151">
            <v>0</v>
          </cell>
          <cell r="M151">
            <v>0</v>
          </cell>
          <cell r="N151">
            <v>0</v>
          </cell>
          <cell r="O151">
            <v>0</v>
          </cell>
          <cell r="P151">
            <v>0</v>
          </cell>
          <cell r="Q151" t="str">
            <v>HP</v>
          </cell>
          <cell r="R151" t="str">
            <v>Espèces des pelouses et/ou prairies méso-xérophiles</v>
          </cell>
          <cell r="S151">
            <v>0</v>
          </cell>
          <cell r="T151" t="str">
            <v>faible</v>
          </cell>
          <cell r="U151">
            <v>0</v>
          </cell>
        </row>
        <row r="152">
          <cell r="A152" t="str">
            <v>Apterogenum ypsillon (Denis &amp; Schiffermüller, 1775)</v>
          </cell>
          <cell r="B152" t="str">
            <v>Heterocera</v>
          </cell>
          <cell r="C152" t="str">
            <v>NOCTUIDAE</v>
          </cell>
          <cell r="D152" t="str">
            <v>Apterogenum ypsillon (Denis &amp; Schiffermüller, 1775)</v>
          </cell>
          <cell r="E152" t="str">
            <v>Apterogenum ypsillon</v>
          </cell>
          <cell r="F152" t="str">
            <v>L'Upsilon</v>
          </cell>
          <cell r="G152" t="str">
            <v>E</v>
          </cell>
          <cell r="H152">
            <v>0</v>
          </cell>
          <cell r="I152" t="str">
            <v>X</v>
          </cell>
          <cell r="J152">
            <v>0</v>
          </cell>
          <cell r="K152">
            <v>0</v>
          </cell>
          <cell r="L152">
            <v>0</v>
          </cell>
          <cell r="M152">
            <v>0</v>
          </cell>
          <cell r="N152">
            <v>0</v>
          </cell>
          <cell r="O152">
            <v>0</v>
          </cell>
          <cell r="P152">
            <v>0</v>
          </cell>
          <cell r="Q152" t="str">
            <v>HP</v>
          </cell>
          <cell r="R152" t="str">
            <v>Espèces des boisements et des lisières mésohygrophiles</v>
          </cell>
          <cell r="S152">
            <v>0</v>
          </cell>
          <cell r="T152" t="str">
            <v>faible</v>
          </cell>
          <cell r="U152">
            <v>0</v>
          </cell>
        </row>
        <row r="153">
          <cell r="A153" t="str">
            <v>Archanara dissoluta</v>
          </cell>
          <cell r="B153" t="str">
            <v>Heterocera</v>
          </cell>
          <cell r="C153" t="str">
            <v>NOCTUIDAE</v>
          </cell>
          <cell r="D153" t="str">
            <v>Archanara dissoluta (Treitschke, 1825)</v>
          </cell>
          <cell r="E153" t="str">
            <v>Archanara dissoluta</v>
          </cell>
          <cell r="F153" t="str">
            <v>La Nonagrie rubanée</v>
          </cell>
          <cell r="G153" t="str">
            <v>RR</v>
          </cell>
          <cell r="H153">
            <v>0</v>
          </cell>
          <cell r="I153" t="str">
            <v>X</v>
          </cell>
          <cell r="J153">
            <v>0</v>
          </cell>
          <cell r="K153">
            <v>0</v>
          </cell>
          <cell r="L153">
            <v>0</v>
          </cell>
          <cell r="M153">
            <v>0</v>
          </cell>
          <cell r="N153">
            <v>0</v>
          </cell>
          <cell r="O153">
            <v>0</v>
          </cell>
          <cell r="P153">
            <v>0</v>
          </cell>
          <cell r="Q153" t="str">
            <v>HP</v>
          </cell>
          <cell r="R153" t="str">
            <v>Espèces des prairies et ourlets méso-hygrophiles</v>
          </cell>
          <cell r="S153">
            <v>0</v>
          </cell>
          <cell r="T153" t="str">
            <v>faible</v>
          </cell>
          <cell r="U153">
            <v>0</v>
          </cell>
        </row>
        <row r="154">
          <cell r="A154" t="str">
            <v>Archanara dissoluta (Treitschke, 1825)</v>
          </cell>
          <cell r="B154" t="str">
            <v>Heterocera</v>
          </cell>
          <cell r="C154" t="str">
            <v>NOCTUIDAE</v>
          </cell>
          <cell r="D154" t="str">
            <v>Archanara dissoluta (Treitschke, 1825)</v>
          </cell>
          <cell r="E154" t="str">
            <v>Archanara dissoluta</v>
          </cell>
          <cell r="F154" t="str">
            <v>La Nonagrie rubanée</v>
          </cell>
          <cell r="G154" t="str">
            <v>RR</v>
          </cell>
          <cell r="H154">
            <v>0</v>
          </cell>
          <cell r="I154" t="str">
            <v>X</v>
          </cell>
          <cell r="J154">
            <v>0</v>
          </cell>
          <cell r="K154">
            <v>0</v>
          </cell>
          <cell r="L154">
            <v>0</v>
          </cell>
          <cell r="M154">
            <v>0</v>
          </cell>
          <cell r="N154">
            <v>0</v>
          </cell>
          <cell r="O154">
            <v>0</v>
          </cell>
          <cell r="P154">
            <v>0</v>
          </cell>
          <cell r="Q154" t="str">
            <v>HP</v>
          </cell>
          <cell r="R154" t="str">
            <v>Espèces des prairies et ourlets méso-hygrophiles</v>
          </cell>
          <cell r="S154">
            <v>0</v>
          </cell>
          <cell r="T154" t="str">
            <v>faible</v>
          </cell>
          <cell r="U154">
            <v>0</v>
          </cell>
        </row>
        <row r="155">
          <cell r="A155" t="str">
            <v>Archanara geminipuncta</v>
          </cell>
          <cell r="B155" t="str">
            <v>Heterocera</v>
          </cell>
          <cell r="C155" t="str">
            <v>NOCTUIDAE</v>
          </cell>
          <cell r="D155" t="str">
            <v>Archanara geminipuncta (Haworth, 1809)</v>
          </cell>
          <cell r="E155" t="str">
            <v>Archanara geminipuncta</v>
          </cell>
          <cell r="F155" t="str">
            <v>La nonagrie des marais</v>
          </cell>
          <cell r="G155" t="str">
            <v>RR</v>
          </cell>
          <cell r="H155">
            <v>0</v>
          </cell>
          <cell r="I155" t="str">
            <v>X</v>
          </cell>
          <cell r="J155">
            <v>0</v>
          </cell>
          <cell r="K155">
            <v>0</v>
          </cell>
          <cell r="L155">
            <v>0</v>
          </cell>
          <cell r="M155">
            <v>0</v>
          </cell>
          <cell r="N155">
            <v>0</v>
          </cell>
          <cell r="O155">
            <v>0</v>
          </cell>
          <cell r="P155">
            <v>0</v>
          </cell>
          <cell r="Q155" t="str">
            <v>HP</v>
          </cell>
          <cell r="R155" t="str">
            <v>Espèces des prairies et ourlets méso-hygrophiles</v>
          </cell>
          <cell r="S155">
            <v>0</v>
          </cell>
          <cell r="T155" t="str">
            <v>faible</v>
          </cell>
          <cell r="U155">
            <v>0</v>
          </cell>
        </row>
        <row r="156">
          <cell r="A156" t="str">
            <v>Archanara geminipuncta (Haworth, 1809)</v>
          </cell>
          <cell r="B156" t="str">
            <v>Heterocera</v>
          </cell>
          <cell r="C156" t="str">
            <v>NOCTUIDAE</v>
          </cell>
          <cell r="D156" t="str">
            <v>Archanara geminipuncta (Haworth, 1809)</v>
          </cell>
          <cell r="E156" t="str">
            <v>Archanara geminipuncta</v>
          </cell>
          <cell r="F156" t="str">
            <v>La nonagrie des marais</v>
          </cell>
          <cell r="G156" t="str">
            <v>RR</v>
          </cell>
          <cell r="H156">
            <v>0</v>
          </cell>
          <cell r="I156" t="str">
            <v>X</v>
          </cell>
          <cell r="J156">
            <v>0</v>
          </cell>
          <cell r="K156">
            <v>0</v>
          </cell>
          <cell r="L156">
            <v>0</v>
          </cell>
          <cell r="M156">
            <v>0</v>
          </cell>
          <cell r="N156">
            <v>0</v>
          </cell>
          <cell r="O156">
            <v>0</v>
          </cell>
          <cell r="P156">
            <v>0</v>
          </cell>
          <cell r="Q156" t="str">
            <v>HP</v>
          </cell>
          <cell r="R156" t="str">
            <v>Espèces des prairies et ourlets méso-hygrophiles</v>
          </cell>
          <cell r="S156">
            <v>0</v>
          </cell>
          <cell r="T156" t="str">
            <v>faible</v>
          </cell>
          <cell r="U156">
            <v>0</v>
          </cell>
        </row>
        <row r="157">
          <cell r="A157" t="str">
            <v>Archanara sparganii</v>
          </cell>
          <cell r="B157" t="str">
            <v>Heterocera</v>
          </cell>
          <cell r="C157" t="str">
            <v>NOCTUIDAE</v>
          </cell>
          <cell r="D157" t="str">
            <v>Globia sparganii (Esper, 1790)</v>
          </cell>
          <cell r="E157" t="str">
            <v>Archanara sparganii</v>
          </cell>
          <cell r="F157" t="str">
            <v>La noctuelle du rubanier</v>
          </cell>
          <cell r="G157" t="str">
            <v>RR</v>
          </cell>
          <cell r="H157">
            <v>0</v>
          </cell>
          <cell r="I157" t="str">
            <v>X</v>
          </cell>
          <cell r="J157">
            <v>0</v>
          </cell>
          <cell r="K157">
            <v>0</v>
          </cell>
          <cell r="L157">
            <v>0</v>
          </cell>
          <cell r="M157">
            <v>0</v>
          </cell>
          <cell r="N157">
            <v>0</v>
          </cell>
          <cell r="O157">
            <v>0</v>
          </cell>
          <cell r="P157">
            <v>0</v>
          </cell>
          <cell r="Q157" t="str">
            <v>HP</v>
          </cell>
          <cell r="R157" t="str">
            <v>Espèces des prairies et ourlets méso-hygrophiles</v>
          </cell>
          <cell r="S157">
            <v>0</v>
          </cell>
          <cell r="T157" t="str">
            <v>faible</v>
          </cell>
          <cell r="U157">
            <v>0</v>
          </cell>
        </row>
        <row r="158">
          <cell r="A158" t="str">
            <v>Archiearis notha</v>
          </cell>
          <cell r="B158" t="str">
            <v>Heterocera</v>
          </cell>
          <cell r="C158" t="str">
            <v>GEOMETRIDAE</v>
          </cell>
          <cell r="D158" t="str">
            <v>Boudinotiana notha (Hübner, 1803)</v>
          </cell>
          <cell r="E158" t="str">
            <v>Archiearis notha</v>
          </cell>
          <cell r="F158" t="str">
            <v>L'illégitime</v>
          </cell>
          <cell r="G158" t="str">
            <v>R</v>
          </cell>
          <cell r="H158">
            <v>0</v>
          </cell>
          <cell r="I158" t="str">
            <v>X</v>
          </cell>
          <cell r="J158">
            <v>0</v>
          </cell>
          <cell r="K158">
            <v>0</v>
          </cell>
          <cell r="L158">
            <v>0</v>
          </cell>
          <cell r="M158">
            <v>0</v>
          </cell>
          <cell r="N158">
            <v>0</v>
          </cell>
          <cell r="O158">
            <v>0</v>
          </cell>
          <cell r="P158">
            <v>0</v>
          </cell>
          <cell r="Q158" t="str">
            <v>P</v>
          </cell>
          <cell r="R158" t="str">
            <v>Espèces des boisements et des lisières mésohygrophiles</v>
          </cell>
          <cell r="S158">
            <v>0</v>
          </cell>
          <cell r="T158" t="str">
            <v>faible</v>
          </cell>
          <cell r="U158">
            <v>0</v>
          </cell>
        </row>
        <row r="159">
          <cell r="A159" t="str">
            <v>Archiearis parthenias</v>
          </cell>
          <cell r="B159" t="str">
            <v>Heterocera</v>
          </cell>
          <cell r="C159" t="str">
            <v>GEOMETRIDAE</v>
          </cell>
          <cell r="D159" t="str">
            <v>Archiearis parthenias (Linnaeus, 1761)</v>
          </cell>
          <cell r="E159" t="str">
            <v>Archiearis parthenias</v>
          </cell>
          <cell r="F159" t="str">
            <v>L'intruse</v>
          </cell>
          <cell r="G159" t="str">
            <v>R</v>
          </cell>
          <cell r="H159">
            <v>0</v>
          </cell>
          <cell r="I159" t="str">
            <v>X</v>
          </cell>
          <cell r="J159">
            <v>0</v>
          </cell>
          <cell r="K159">
            <v>0</v>
          </cell>
          <cell r="L159">
            <v>0</v>
          </cell>
          <cell r="M159">
            <v>0</v>
          </cell>
          <cell r="N159">
            <v>0</v>
          </cell>
          <cell r="O159">
            <v>0</v>
          </cell>
          <cell r="P159">
            <v>0</v>
          </cell>
          <cell r="Q159" t="str">
            <v>P</v>
          </cell>
          <cell r="R159" t="str">
            <v>Espèces des boisements et des lisières mésophiles</v>
          </cell>
          <cell r="S159">
            <v>0</v>
          </cell>
          <cell r="T159" t="str">
            <v>faible</v>
          </cell>
          <cell r="U159">
            <v>0</v>
          </cell>
        </row>
        <row r="160">
          <cell r="A160" t="str">
            <v>Archiearis parthenias (Linnaeus, 1761)</v>
          </cell>
          <cell r="B160" t="str">
            <v>Heterocera</v>
          </cell>
          <cell r="C160" t="str">
            <v>GEOMETRIDAE</v>
          </cell>
          <cell r="D160" t="str">
            <v>Archiearis parthenias (Linnaeus, 1761)</v>
          </cell>
          <cell r="E160" t="str">
            <v>Archiearis parthenias</v>
          </cell>
          <cell r="F160" t="str">
            <v>L'intruse</v>
          </cell>
          <cell r="G160" t="str">
            <v>R</v>
          </cell>
          <cell r="H160">
            <v>0</v>
          </cell>
          <cell r="I160" t="str">
            <v>X</v>
          </cell>
          <cell r="J160">
            <v>0</v>
          </cell>
          <cell r="K160">
            <v>0</v>
          </cell>
          <cell r="L160">
            <v>0</v>
          </cell>
          <cell r="M160">
            <v>0</v>
          </cell>
          <cell r="N160">
            <v>0</v>
          </cell>
          <cell r="O160">
            <v>0</v>
          </cell>
          <cell r="P160">
            <v>0</v>
          </cell>
          <cell r="Q160" t="str">
            <v>P</v>
          </cell>
          <cell r="R160" t="str">
            <v>Espèces des boisements et des lisières mésophiles</v>
          </cell>
          <cell r="S160">
            <v>0</v>
          </cell>
          <cell r="T160" t="str">
            <v>faible</v>
          </cell>
          <cell r="U160">
            <v>0</v>
          </cell>
        </row>
        <row r="161">
          <cell r="A161" t="str">
            <v>Arctia caja</v>
          </cell>
          <cell r="B161" t="str">
            <v>Heterocera</v>
          </cell>
          <cell r="C161" t="str">
            <v>ARCTIIDAE</v>
          </cell>
          <cell r="D161" t="str">
            <v>Arctia caja (Linnaeus, 1758)</v>
          </cell>
          <cell r="E161" t="str">
            <v>Arctia caja</v>
          </cell>
          <cell r="F161" t="str">
            <v>L'écaille martre</v>
          </cell>
          <cell r="G161" t="str">
            <v>AC</v>
          </cell>
          <cell r="H161">
            <v>0</v>
          </cell>
          <cell r="I161">
            <v>0</v>
          </cell>
          <cell r="J161">
            <v>0</v>
          </cell>
          <cell r="K161">
            <v>0</v>
          </cell>
          <cell r="L161">
            <v>0</v>
          </cell>
          <cell r="M161">
            <v>0</v>
          </cell>
          <cell r="N161">
            <v>0</v>
          </cell>
          <cell r="O161">
            <v>0</v>
          </cell>
          <cell r="P161">
            <v>0</v>
          </cell>
          <cell r="Q161">
            <v>0</v>
          </cell>
          <cell r="R161" t="str">
            <v>Espèces des prairies et ourlets méso-hygrophiles</v>
          </cell>
          <cell r="S161">
            <v>0</v>
          </cell>
          <cell r="T161" t="str">
            <v>faible</v>
          </cell>
          <cell r="U161">
            <v>0</v>
          </cell>
        </row>
        <row r="162">
          <cell r="A162" t="str">
            <v>Arctia caja (Linnaeus, 1758)</v>
          </cell>
          <cell r="B162" t="str">
            <v>Heterocera</v>
          </cell>
          <cell r="C162" t="str">
            <v>ARCTIIDAE</v>
          </cell>
          <cell r="D162" t="str">
            <v>Arctia caja (Linnaeus, 1758)</v>
          </cell>
          <cell r="E162" t="str">
            <v>Arctia caja</v>
          </cell>
          <cell r="F162" t="str">
            <v>L'écaille martre</v>
          </cell>
          <cell r="G162" t="str">
            <v>AC</v>
          </cell>
          <cell r="H162">
            <v>0</v>
          </cell>
          <cell r="I162">
            <v>0</v>
          </cell>
          <cell r="J162">
            <v>0</v>
          </cell>
          <cell r="K162">
            <v>0</v>
          </cell>
          <cell r="L162">
            <v>0</v>
          </cell>
          <cell r="M162">
            <v>0</v>
          </cell>
          <cell r="N162">
            <v>0</v>
          </cell>
          <cell r="O162">
            <v>0</v>
          </cell>
          <cell r="P162">
            <v>0</v>
          </cell>
          <cell r="Q162">
            <v>0</v>
          </cell>
          <cell r="R162" t="str">
            <v>Espèces des prairies et ourlets méso-hygrophiles</v>
          </cell>
          <cell r="S162">
            <v>0</v>
          </cell>
          <cell r="T162" t="str">
            <v>faible</v>
          </cell>
          <cell r="U162">
            <v>0</v>
          </cell>
        </row>
        <row r="163">
          <cell r="A163" t="str">
            <v>Arctia villica (Linnaeus, 1758)</v>
          </cell>
          <cell r="B163" t="str">
            <v>Heterocera</v>
          </cell>
          <cell r="C163" t="str">
            <v>ARCTIIDAE</v>
          </cell>
          <cell r="D163" t="str">
            <v>Arctia villica (Linnaeus, 1758)</v>
          </cell>
          <cell r="E163" t="str">
            <v>Arctia villica</v>
          </cell>
          <cell r="F163" t="str">
            <v>L'écaille fermière</v>
          </cell>
          <cell r="G163" t="str">
            <v>AC</v>
          </cell>
          <cell r="H163">
            <v>0</v>
          </cell>
          <cell r="I163">
            <v>0</v>
          </cell>
          <cell r="J163">
            <v>0</v>
          </cell>
          <cell r="K163">
            <v>0</v>
          </cell>
          <cell r="L163">
            <v>0</v>
          </cell>
          <cell r="M163">
            <v>0</v>
          </cell>
          <cell r="N163">
            <v>0</v>
          </cell>
          <cell r="O163">
            <v>0</v>
          </cell>
          <cell r="P163">
            <v>0</v>
          </cell>
          <cell r="Q163">
            <v>0</v>
          </cell>
          <cell r="R163" t="str">
            <v>Espèces des pelouses et/ou prairies méso-xérophiles</v>
          </cell>
          <cell r="S163">
            <v>0</v>
          </cell>
          <cell r="T163" t="str">
            <v>faible</v>
          </cell>
          <cell r="U163">
            <v>0</v>
          </cell>
        </row>
        <row r="164">
          <cell r="A164" t="str">
            <v>Arctomyscis aceris</v>
          </cell>
          <cell r="B164" t="str">
            <v>Heterocera</v>
          </cell>
          <cell r="C164" t="str">
            <v>NOCTUIDAE</v>
          </cell>
          <cell r="D164" t="str">
            <v>Acronicta aceris (Linnaeus, 1758)</v>
          </cell>
          <cell r="E164" t="str">
            <v>Arctomyscis aceris</v>
          </cell>
          <cell r="F164" t="str">
            <v>La noctuelle de l'érable</v>
          </cell>
          <cell r="G164" t="str">
            <v>AR</v>
          </cell>
          <cell r="I164">
            <v>0</v>
          </cell>
          <cell r="Q164" t="str">
            <v>P</v>
          </cell>
          <cell r="R164" t="str">
            <v>Espèces des boisements et des lisières mésophiles</v>
          </cell>
          <cell r="S164">
            <v>0</v>
          </cell>
          <cell r="T164" t="str">
            <v>faible</v>
          </cell>
          <cell r="U164">
            <v>0</v>
          </cell>
        </row>
        <row r="165">
          <cell r="A165" t="str">
            <v>Arctornis l-nigrum</v>
          </cell>
          <cell r="B165" t="str">
            <v>Heterocera</v>
          </cell>
          <cell r="C165" t="str">
            <v>LYMANTRIIDAE</v>
          </cell>
          <cell r="D165" t="str">
            <v>Arctornis l-nigrum (O. F. Müller, 1764)</v>
          </cell>
          <cell r="E165" t="str">
            <v>Arctornis l-nigrum</v>
          </cell>
          <cell r="F165" t="str">
            <v>LeL noir</v>
          </cell>
          <cell r="G165" t="str">
            <v>PC</v>
          </cell>
          <cell r="I165">
            <v>0</v>
          </cell>
          <cell r="R165" t="str">
            <v>Espèces des boisements et des lisières mésohygrophiles</v>
          </cell>
          <cell r="S165">
            <v>0</v>
          </cell>
          <cell r="T165" t="str">
            <v>faible</v>
          </cell>
          <cell r="U165">
            <v>0</v>
          </cell>
        </row>
        <row r="166">
          <cell r="A166" t="str">
            <v>Arctornis l-nigrum (O. F. Müller, 1764)</v>
          </cell>
          <cell r="B166" t="str">
            <v>Heterocera</v>
          </cell>
          <cell r="C166" t="str">
            <v>LYMANTRIIDAE</v>
          </cell>
          <cell r="D166" t="str">
            <v>Arctornis l-nigrum (O. F. Müller, 1764)</v>
          </cell>
          <cell r="E166" t="str">
            <v>Arctornis l-nigrum</v>
          </cell>
          <cell r="F166" t="str">
            <v>LeL noir</v>
          </cell>
          <cell r="G166" t="str">
            <v>PC</v>
          </cell>
          <cell r="I166">
            <v>0</v>
          </cell>
          <cell r="R166" t="str">
            <v>Espèces des boisements et des lisières mésohygrophiles</v>
          </cell>
          <cell r="S166">
            <v>0</v>
          </cell>
          <cell r="T166" t="str">
            <v>faible</v>
          </cell>
          <cell r="U166">
            <v>0</v>
          </cell>
        </row>
        <row r="167">
          <cell r="A167" t="str">
            <v>Arenostola phragmitidis</v>
          </cell>
          <cell r="B167" t="str">
            <v>Heterocera</v>
          </cell>
          <cell r="C167" t="str">
            <v>NOCTUIDAE</v>
          </cell>
          <cell r="D167" t="str">
            <v>Arenostola phragmitidis (Hübner, 1803)</v>
          </cell>
          <cell r="E167" t="str">
            <v>Arenostola phragmitidis</v>
          </cell>
          <cell r="F167" t="str">
            <v>La Noctuelle des Roselières</v>
          </cell>
          <cell r="G167" t="str">
            <v>RR</v>
          </cell>
          <cell r="I167" t="str">
            <v>X</v>
          </cell>
          <cell r="Q167" t="str">
            <v>HP</v>
          </cell>
          <cell r="R167" t="str">
            <v>Espèces des prairies et ourlets méso-hygrophiles</v>
          </cell>
          <cell r="S167">
            <v>0</v>
          </cell>
          <cell r="T167" t="str">
            <v>faible</v>
          </cell>
          <cell r="U167">
            <v>0</v>
          </cell>
        </row>
        <row r="168">
          <cell r="A168" t="str">
            <v>Arenostola phragmitidis (Hübner, 1803)</v>
          </cell>
          <cell r="B168" t="str">
            <v>Heterocera</v>
          </cell>
          <cell r="C168" t="str">
            <v>NOCTUIDAE</v>
          </cell>
          <cell r="D168" t="str">
            <v>Arenostola phragmitidis (Hübner, 1803)</v>
          </cell>
          <cell r="E168" t="str">
            <v>Arenostola phragmitidis</v>
          </cell>
          <cell r="F168" t="str">
            <v>La Noctuelle des Roselières</v>
          </cell>
          <cell r="G168" t="str">
            <v>RR</v>
          </cell>
          <cell r="I168" t="str">
            <v>X</v>
          </cell>
          <cell r="Q168" t="str">
            <v>HP</v>
          </cell>
          <cell r="R168" t="str">
            <v>Espèces des prairies et ourlets méso-hygrophiles</v>
          </cell>
          <cell r="S168">
            <v>0</v>
          </cell>
          <cell r="T168" t="str">
            <v>faible</v>
          </cell>
          <cell r="U168">
            <v>0</v>
          </cell>
        </row>
        <row r="169">
          <cell r="A169" t="str">
            <v>Aspitates gilvaria</v>
          </cell>
          <cell r="B169" t="str">
            <v>Heterocera</v>
          </cell>
          <cell r="C169" t="str">
            <v>GEOMETRIDAE</v>
          </cell>
          <cell r="D169" t="str">
            <v>Aspitates gilvaria (Denis &amp; Schiffermüller, 1775)</v>
          </cell>
          <cell r="E169" t="str">
            <v>Aspitates gilvaria</v>
          </cell>
          <cell r="F169" t="str">
            <v>L'aspilate jaunâtre</v>
          </cell>
          <cell r="G169" t="str">
            <v>PC</v>
          </cell>
          <cell r="I169">
            <v>0</v>
          </cell>
          <cell r="R169" t="str">
            <v>Espèces des pelouses et/ou prairies méso-xérophiles</v>
          </cell>
          <cell r="S169">
            <v>0</v>
          </cell>
          <cell r="T169" t="str">
            <v>faible</v>
          </cell>
          <cell r="U169">
            <v>0</v>
          </cell>
        </row>
        <row r="170">
          <cell r="A170" t="str">
            <v>Aspitates gilvaria (Denis &amp; Schiffermüller, 1775)</v>
          </cell>
          <cell r="B170" t="str">
            <v>Heterocera</v>
          </cell>
          <cell r="C170" t="str">
            <v>GEOMETRIDAE</v>
          </cell>
          <cell r="D170" t="str">
            <v>Aspitates gilvaria (Denis &amp; Schiffermüller, 1775)</v>
          </cell>
          <cell r="E170" t="str">
            <v>Aspitates gilvaria</v>
          </cell>
          <cell r="F170" t="str">
            <v>L'aspilate jaunâtre</v>
          </cell>
          <cell r="G170" t="str">
            <v>PC</v>
          </cell>
          <cell r="I170">
            <v>0</v>
          </cell>
          <cell r="R170" t="str">
            <v>Espèces des pelouses et/ou prairies méso-xérophiles</v>
          </cell>
          <cell r="S170">
            <v>0</v>
          </cell>
          <cell r="T170" t="str">
            <v>faible</v>
          </cell>
          <cell r="U170">
            <v>0</v>
          </cell>
        </row>
        <row r="171">
          <cell r="A171" t="str">
            <v>Aspitates ochrearia</v>
          </cell>
          <cell r="B171" t="str">
            <v>Heterocera</v>
          </cell>
          <cell r="C171" t="str">
            <v>GEOMETRIDAE</v>
          </cell>
          <cell r="D171" t="str">
            <v>Aspitates ochrearia (Rossi, 1794)</v>
          </cell>
          <cell r="E171" t="str">
            <v>Aspitates ochrearia</v>
          </cell>
          <cell r="F171" t="str">
            <v>L'aspilate ochracée</v>
          </cell>
          <cell r="G171" t="str">
            <v>RR</v>
          </cell>
          <cell r="I171" t="str">
            <v>X</v>
          </cell>
          <cell r="Q171" t="str">
            <v>HP</v>
          </cell>
          <cell r="R171" t="str">
            <v>Espèces des pelouses ouvertes xéro-thermophiles</v>
          </cell>
          <cell r="S171">
            <v>0</v>
          </cell>
          <cell r="T171" t="str">
            <v>faible</v>
          </cell>
          <cell r="U171">
            <v>0</v>
          </cell>
        </row>
        <row r="172">
          <cell r="A172" t="str">
            <v>Aspitates ochrearia (Rossi, 1794)</v>
          </cell>
          <cell r="B172" t="str">
            <v>Heterocera</v>
          </cell>
          <cell r="C172" t="str">
            <v>GEOMETRIDAE</v>
          </cell>
          <cell r="D172" t="str">
            <v>Aspitates ochrearia (Rossi, 1794)</v>
          </cell>
          <cell r="E172" t="str">
            <v>Aspitates ochrearia</v>
          </cell>
          <cell r="F172" t="str">
            <v>L'aspilate ochracée</v>
          </cell>
          <cell r="G172" t="str">
            <v>RR</v>
          </cell>
          <cell r="I172" t="str">
            <v>X</v>
          </cell>
          <cell r="Q172" t="str">
            <v>HP</v>
          </cell>
          <cell r="R172" t="str">
            <v>Espèces des pelouses ouvertes xéro-thermophiles</v>
          </cell>
          <cell r="S172">
            <v>0</v>
          </cell>
          <cell r="T172" t="str">
            <v>faible</v>
          </cell>
          <cell r="U172">
            <v>0</v>
          </cell>
        </row>
        <row r="173">
          <cell r="A173" t="str">
            <v>Asteroscopus sphinx (Hufnagel, 1766)</v>
          </cell>
          <cell r="B173" t="str">
            <v>Heterocera</v>
          </cell>
          <cell r="C173" t="str">
            <v>NOCTUIDAE</v>
          </cell>
          <cell r="D173" t="str">
            <v>Asteroscopus sphinx (Hufnagel, 1766)</v>
          </cell>
          <cell r="E173" t="str">
            <v>Asteroscopus sphinx</v>
          </cell>
          <cell r="F173" t="str">
            <v>La noctuellesphinx</v>
          </cell>
          <cell r="G173" t="str">
            <v>PC</v>
          </cell>
          <cell r="I173">
            <v>0</v>
          </cell>
          <cell r="R173" t="str">
            <v>Espèces des boisements et des lisières mésophiles</v>
          </cell>
          <cell r="S173">
            <v>0</v>
          </cell>
          <cell r="T173" t="str">
            <v>faible</v>
          </cell>
          <cell r="U173">
            <v>0</v>
          </cell>
        </row>
        <row r="174">
          <cell r="A174" t="str">
            <v>Asthena albulata</v>
          </cell>
          <cell r="B174" t="str">
            <v>Heterocera</v>
          </cell>
          <cell r="C174" t="str">
            <v>GEOMETRIDAE</v>
          </cell>
          <cell r="D174" t="str">
            <v>Asthena albulata (Hufnagel, 1767)</v>
          </cell>
          <cell r="E174" t="str">
            <v>Asthena albulata</v>
          </cell>
          <cell r="F174" t="str">
            <v>La phalène candide</v>
          </cell>
          <cell r="G174" t="str">
            <v>PC</v>
          </cell>
          <cell r="I174">
            <v>0</v>
          </cell>
          <cell r="R174" t="str">
            <v>Espèces des boisements et des lisières mésohygrophiles</v>
          </cell>
          <cell r="S174">
            <v>0</v>
          </cell>
          <cell r="T174" t="str">
            <v>faible</v>
          </cell>
          <cell r="U174">
            <v>0</v>
          </cell>
        </row>
        <row r="175">
          <cell r="A175" t="str">
            <v>Asthena albulata (Hufnagel, 1767)</v>
          </cell>
          <cell r="B175" t="str">
            <v>Heterocera</v>
          </cell>
          <cell r="C175" t="str">
            <v>GEOMETRIDAE</v>
          </cell>
          <cell r="D175" t="str">
            <v>Asthena albulata (Hufnagel, 1767)</v>
          </cell>
          <cell r="E175" t="str">
            <v>Asthena albulata</v>
          </cell>
          <cell r="F175" t="str">
            <v>La phalène candide</v>
          </cell>
          <cell r="G175" t="str">
            <v>PC</v>
          </cell>
          <cell r="I175">
            <v>0</v>
          </cell>
          <cell r="R175" t="str">
            <v>Espèces des boisements et des lisières mésohygrophiles</v>
          </cell>
          <cell r="S175">
            <v>0</v>
          </cell>
          <cell r="T175" t="str">
            <v>faible</v>
          </cell>
          <cell r="U175">
            <v>0</v>
          </cell>
        </row>
        <row r="176">
          <cell r="A176" t="str">
            <v>Asthena anseraria</v>
          </cell>
          <cell r="B176" t="str">
            <v>Heterocera</v>
          </cell>
          <cell r="C176" t="str">
            <v>GEOMETRIDAE</v>
          </cell>
          <cell r="D176" t="str">
            <v>Asthena anseraria (Herrich-Schäffer, 1855)</v>
          </cell>
          <cell r="E176" t="str">
            <v>Asthena anseraria</v>
          </cell>
          <cell r="F176" t="str">
            <v>La Cidarie du Cornouiller</v>
          </cell>
          <cell r="G176" t="str">
            <v>E</v>
          </cell>
          <cell r="I176" t="str">
            <v>X</v>
          </cell>
          <cell r="Q176" t="str">
            <v>HP</v>
          </cell>
          <cell r="R176" t="str">
            <v>Espèces des pelouses et/ou prairies méso-xérophiles</v>
          </cell>
          <cell r="S176">
            <v>0</v>
          </cell>
          <cell r="T176" t="str">
            <v>faible</v>
          </cell>
          <cell r="U176">
            <v>0</v>
          </cell>
        </row>
        <row r="177">
          <cell r="A177" t="str">
            <v>Asthena anseraria (Herrich-Schäffer, 1855)</v>
          </cell>
          <cell r="B177" t="str">
            <v>Heterocera</v>
          </cell>
          <cell r="C177" t="str">
            <v>GEOMETRIDAE</v>
          </cell>
          <cell r="D177" t="str">
            <v>Asthena anseraria (Herrich-Schäffer, 1855)</v>
          </cell>
          <cell r="E177" t="str">
            <v>Asthena anseraria</v>
          </cell>
          <cell r="F177" t="str">
            <v>La Cidarie du Cornouiller</v>
          </cell>
          <cell r="G177" t="str">
            <v>E</v>
          </cell>
          <cell r="I177" t="str">
            <v>X</v>
          </cell>
          <cell r="Q177" t="str">
            <v>HP</v>
          </cell>
          <cell r="R177" t="str">
            <v>Espèces des pelouses et/ou prairies méso-xérophiles</v>
          </cell>
          <cell r="S177">
            <v>0</v>
          </cell>
          <cell r="T177" t="str">
            <v>faible</v>
          </cell>
          <cell r="U177">
            <v>0</v>
          </cell>
        </row>
        <row r="178">
          <cell r="A178" t="str">
            <v>Atethmia centrago</v>
          </cell>
          <cell r="B178" t="str">
            <v>Heterocera</v>
          </cell>
          <cell r="C178" t="str">
            <v>NOCTUIDAE</v>
          </cell>
          <cell r="D178" t="str">
            <v>Atethmia centrago (Haworth, 1809)</v>
          </cell>
          <cell r="E178" t="str">
            <v>Atethmia centrago</v>
          </cell>
          <cell r="F178" t="str">
            <v>La xérampéline</v>
          </cell>
          <cell r="G178" t="str">
            <v>PC</v>
          </cell>
          <cell r="I178">
            <v>0</v>
          </cell>
          <cell r="R178" t="str">
            <v>Espèces des boisements et des lisières mésophiles</v>
          </cell>
          <cell r="S178">
            <v>0</v>
          </cell>
          <cell r="T178" t="str">
            <v>faible</v>
          </cell>
          <cell r="U178">
            <v>0</v>
          </cell>
        </row>
        <row r="179">
          <cell r="A179" t="str">
            <v>Atethmia centrago (Haworth, 1809)</v>
          </cell>
          <cell r="B179" t="str">
            <v>Heterocera</v>
          </cell>
          <cell r="C179" t="str">
            <v>NOCTUIDAE</v>
          </cell>
          <cell r="D179" t="str">
            <v>Atethmia centrago (Haworth, 1809)</v>
          </cell>
          <cell r="E179" t="str">
            <v>Atethmia centrago</v>
          </cell>
          <cell r="F179" t="str">
            <v>La xérampéline</v>
          </cell>
          <cell r="G179" t="str">
            <v>PC</v>
          </cell>
          <cell r="I179">
            <v>0</v>
          </cell>
          <cell r="R179" t="str">
            <v>Espèces des boisements et des lisières mésophiles</v>
          </cell>
          <cell r="S179">
            <v>0</v>
          </cell>
          <cell r="T179" t="str">
            <v>faible</v>
          </cell>
          <cell r="U179">
            <v>0</v>
          </cell>
        </row>
        <row r="180">
          <cell r="A180" t="str">
            <v>Atolmis rubricollis</v>
          </cell>
          <cell r="B180" t="str">
            <v>Heterocera</v>
          </cell>
          <cell r="C180" t="str">
            <v>ARCTIIDAE</v>
          </cell>
          <cell r="D180" t="str">
            <v>Atolmis rubricollis (Linnaeus, 1758)</v>
          </cell>
          <cell r="E180" t="str">
            <v>Atolmis rubricollis</v>
          </cell>
          <cell r="F180" t="str">
            <v>La veuve</v>
          </cell>
          <cell r="G180" t="str">
            <v>RR</v>
          </cell>
          <cell r="I180" t="str">
            <v>X</v>
          </cell>
          <cell r="Q180" t="str">
            <v>HP</v>
          </cell>
          <cell r="R180" t="str">
            <v>Espèces des boisements et des lisières mésohygrophiles</v>
          </cell>
          <cell r="S180">
            <v>0</v>
          </cell>
          <cell r="T180" t="str">
            <v>faible</v>
          </cell>
          <cell r="U180">
            <v>0</v>
          </cell>
        </row>
        <row r="181">
          <cell r="A181" t="str">
            <v>Atolmis rubricollis (Linnaeus, 1758)</v>
          </cell>
          <cell r="B181" t="str">
            <v>Heterocera</v>
          </cell>
          <cell r="C181" t="str">
            <v>ARCTIIDAE</v>
          </cell>
          <cell r="D181" t="str">
            <v>Atolmis rubricollis (Linnaeus, 1758)</v>
          </cell>
          <cell r="E181" t="str">
            <v>Atolmis rubricollis</v>
          </cell>
          <cell r="F181" t="str">
            <v>La veuve</v>
          </cell>
          <cell r="G181" t="str">
            <v>RR</v>
          </cell>
          <cell r="I181" t="str">
            <v>X</v>
          </cell>
          <cell r="Q181" t="str">
            <v>HP</v>
          </cell>
          <cell r="R181" t="str">
            <v>Espèces des boisements et des lisières mésohygrophiles</v>
          </cell>
          <cell r="S181">
            <v>0</v>
          </cell>
          <cell r="T181" t="str">
            <v>faible</v>
          </cell>
          <cell r="U181">
            <v>0</v>
          </cell>
        </row>
        <row r="182">
          <cell r="A182" t="str">
            <v>Autographa gamma</v>
          </cell>
          <cell r="B182" t="str">
            <v>Heterocera</v>
          </cell>
          <cell r="C182" t="str">
            <v>NOCTUIDAE</v>
          </cell>
          <cell r="D182" t="str">
            <v>Autographa gamma (Linnaeus, 1758)</v>
          </cell>
          <cell r="E182" t="str">
            <v>Autographa gamma</v>
          </cell>
          <cell r="F182" t="str">
            <v>LeLambda</v>
          </cell>
          <cell r="G182" t="str">
            <v>CC</v>
          </cell>
          <cell r="I182">
            <v>0</v>
          </cell>
          <cell r="R182" t="str">
            <v>Espèces ubiquistes</v>
          </cell>
          <cell r="S182">
            <v>0</v>
          </cell>
          <cell r="T182" t="str">
            <v>faible</v>
          </cell>
          <cell r="U182">
            <v>0</v>
          </cell>
        </row>
        <row r="183">
          <cell r="A183" t="str">
            <v>Autographa gamma (Linnaeus, 1758)</v>
          </cell>
          <cell r="B183" t="str">
            <v>Heterocera</v>
          </cell>
          <cell r="C183" t="str">
            <v>NOCTUIDAE</v>
          </cell>
          <cell r="D183" t="str">
            <v>Autographa gamma (Linnaeus, 1758)</v>
          </cell>
          <cell r="E183" t="str">
            <v>Autographa gamma</v>
          </cell>
          <cell r="F183" t="str">
            <v>LeLambda</v>
          </cell>
          <cell r="G183" t="str">
            <v>CC</v>
          </cell>
          <cell r="I183">
            <v>0</v>
          </cell>
          <cell r="R183" t="str">
            <v>Espèces ubiquistes</v>
          </cell>
          <cell r="S183">
            <v>0</v>
          </cell>
          <cell r="T183" t="str">
            <v>faible</v>
          </cell>
          <cell r="U183">
            <v>0</v>
          </cell>
        </row>
        <row r="184">
          <cell r="A184" t="str">
            <v>Autographa jota</v>
          </cell>
          <cell r="B184" t="str">
            <v>Heterocera</v>
          </cell>
          <cell r="C184" t="str">
            <v>NOCTUIDAE</v>
          </cell>
          <cell r="D184" t="str">
            <v>Autographa jota (Linnaeus, 1758)</v>
          </cell>
          <cell r="E184" t="str">
            <v>Autographa jota</v>
          </cell>
          <cell r="F184" t="str">
            <v>L'iota</v>
          </cell>
          <cell r="G184" t="str">
            <v>PC</v>
          </cell>
          <cell r="I184">
            <v>0</v>
          </cell>
          <cell r="R184" t="str">
            <v>Espèces des prairies et ourlets méso-hygrophiles</v>
          </cell>
          <cell r="S184">
            <v>0</v>
          </cell>
          <cell r="T184" t="str">
            <v>faible</v>
          </cell>
          <cell r="U184">
            <v>0</v>
          </cell>
        </row>
        <row r="185">
          <cell r="A185" t="str">
            <v>Autographa jota (Linnaeus, 1758)</v>
          </cell>
          <cell r="B185" t="str">
            <v>Heterocera</v>
          </cell>
          <cell r="C185" t="str">
            <v>NOCTUIDAE</v>
          </cell>
          <cell r="D185" t="str">
            <v>Autographa jota (Linnaeus, 1758)</v>
          </cell>
          <cell r="E185" t="str">
            <v>Autographa jota</v>
          </cell>
          <cell r="F185" t="str">
            <v>L'iota</v>
          </cell>
          <cell r="G185" t="str">
            <v>PC</v>
          </cell>
          <cell r="I185">
            <v>0</v>
          </cell>
          <cell r="R185" t="str">
            <v>Espèces des prairies et ourlets méso-hygrophiles</v>
          </cell>
          <cell r="S185">
            <v>0</v>
          </cell>
          <cell r="T185" t="str">
            <v>faible</v>
          </cell>
          <cell r="U185">
            <v>0</v>
          </cell>
        </row>
        <row r="186">
          <cell r="A186" t="str">
            <v>Autographa pulchrina</v>
          </cell>
          <cell r="B186" t="str">
            <v>Heterocera</v>
          </cell>
          <cell r="C186" t="str">
            <v>NOCTUIDAE</v>
          </cell>
          <cell r="D186" t="str">
            <v>Autographa pulchrina (Haworth, 1809)</v>
          </cell>
          <cell r="E186" t="str">
            <v>Autographa pulchrina</v>
          </cell>
          <cell r="F186" t="str">
            <v>Le v d'or</v>
          </cell>
          <cell r="G186" t="str">
            <v>AR</v>
          </cell>
          <cell r="I186">
            <v>0</v>
          </cell>
          <cell r="Q186" t="str">
            <v>P</v>
          </cell>
          <cell r="R186" t="str">
            <v>Espèces des prairies et ourlets méso-hygrophiles</v>
          </cell>
          <cell r="S186">
            <v>0</v>
          </cell>
          <cell r="T186" t="str">
            <v>faible</v>
          </cell>
          <cell r="U186">
            <v>0</v>
          </cell>
        </row>
        <row r="187">
          <cell r="A187" t="str">
            <v>Autographa pulchrina (Haworth, 1809)</v>
          </cell>
          <cell r="B187" t="str">
            <v>Heterocera</v>
          </cell>
          <cell r="C187" t="str">
            <v>NOCTUIDAE</v>
          </cell>
          <cell r="D187" t="str">
            <v>Autographa pulchrina (Haworth, 1809)</v>
          </cell>
          <cell r="E187" t="str">
            <v>Autographa pulchrina</v>
          </cell>
          <cell r="F187" t="str">
            <v>Le v d'or</v>
          </cell>
          <cell r="G187" t="str">
            <v>AR</v>
          </cell>
          <cell r="I187">
            <v>0</v>
          </cell>
          <cell r="Q187" t="str">
            <v>P</v>
          </cell>
          <cell r="R187" t="str">
            <v>Espèces des prairies et ourlets méso-hygrophiles</v>
          </cell>
          <cell r="S187">
            <v>0</v>
          </cell>
          <cell r="T187" t="str">
            <v>faible</v>
          </cell>
          <cell r="U187">
            <v>0</v>
          </cell>
        </row>
        <row r="188">
          <cell r="A188" t="str">
            <v>Axylia putris</v>
          </cell>
          <cell r="B188" t="str">
            <v>Heterocera</v>
          </cell>
          <cell r="C188" t="str">
            <v>NOCTUIDAE</v>
          </cell>
          <cell r="D188" t="str">
            <v>Axylia putris (Linnaeus, 1761)</v>
          </cell>
          <cell r="E188" t="str">
            <v>Axylia putris</v>
          </cell>
          <cell r="F188" t="str">
            <v>La noctuelle putride</v>
          </cell>
          <cell r="G188" t="str">
            <v>AC</v>
          </cell>
          <cell r="I188">
            <v>0</v>
          </cell>
          <cell r="R188" t="str">
            <v>Espèces ubiquistes</v>
          </cell>
          <cell r="S188">
            <v>0</v>
          </cell>
          <cell r="T188" t="str">
            <v>faible</v>
          </cell>
          <cell r="U188">
            <v>0</v>
          </cell>
        </row>
        <row r="189">
          <cell r="A189" t="str">
            <v>Axylia putris (Linnaeus, 1761)</v>
          </cell>
          <cell r="B189" t="str">
            <v>Heterocera</v>
          </cell>
          <cell r="C189" t="str">
            <v>NOCTUIDAE</v>
          </cell>
          <cell r="D189" t="str">
            <v>Axylia putris (Linnaeus, 1761)</v>
          </cell>
          <cell r="E189" t="str">
            <v>Axylia putris</v>
          </cell>
          <cell r="F189" t="str">
            <v>La noctuelle putride</v>
          </cell>
          <cell r="G189" t="str">
            <v>AC</v>
          </cell>
          <cell r="I189">
            <v>0</v>
          </cell>
          <cell r="R189" t="str">
            <v>Espèces ubiquistes</v>
          </cell>
          <cell r="S189">
            <v>0</v>
          </cell>
          <cell r="T189" t="str">
            <v>faible</v>
          </cell>
          <cell r="U189">
            <v>0</v>
          </cell>
        </row>
        <row r="190">
          <cell r="A190" t="str">
            <v>Bena bicolorana</v>
          </cell>
          <cell r="B190" t="str">
            <v>Heterocera</v>
          </cell>
          <cell r="C190" t="str">
            <v>NOCTUIDAE</v>
          </cell>
          <cell r="D190" t="str">
            <v>Bena bicolorana (Fuessly, 1775)</v>
          </cell>
          <cell r="E190" t="str">
            <v>Bena bicolorana</v>
          </cell>
          <cell r="F190" t="str">
            <v>La halias du chêne</v>
          </cell>
          <cell r="G190" t="str">
            <v>PC</v>
          </cell>
          <cell r="I190">
            <v>0</v>
          </cell>
          <cell r="R190" t="str">
            <v>Espèces des boisements et des lisières mésophiles</v>
          </cell>
          <cell r="S190">
            <v>0</v>
          </cell>
          <cell r="T190" t="str">
            <v>faible</v>
          </cell>
          <cell r="U190">
            <v>0</v>
          </cell>
        </row>
        <row r="191">
          <cell r="A191" t="str">
            <v>Bena bicolorana (Fuessly, 1775)</v>
          </cell>
          <cell r="B191" t="str">
            <v>Heterocera</v>
          </cell>
          <cell r="C191" t="str">
            <v>NOCTUIDAE</v>
          </cell>
          <cell r="D191" t="str">
            <v>Bena bicolorana (Fuessly, 1775)</v>
          </cell>
          <cell r="E191" t="str">
            <v>Bena bicolorana</v>
          </cell>
          <cell r="F191" t="str">
            <v>La halias du chêne</v>
          </cell>
          <cell r="G191" t="str">
            <v>PC</v>
          </cell>
          <cell r="I191">
            <v>0</v>
          </cell>
          <cell r="R191" t="str">
            <v>Espèces des boisements et des lisières mésophiles</v>
          </cell>
          <cell r="S191">
            <v>0</v>
          </cell>
          <cell r="T191" t="str">
            <v>faible</v>
          </cell>
          <cell r="U191">
            <v>0</v>
          </cell>
        </row>
        <row r="192">
          <cell r="A192" t="str">
            <v>Biston betularia</v>
          </cell>
          <cell r="B192" t="str">
            <v>Heterocera</v>
          </cell>
          <cell r="C192" t="str">
            <v>GEOMETRIDAE</v>
          </cell>
          <cell r="D192" t="str">
            <v>Biston betularia (Linnaeus, 1758)</v>
          </cell>
          <cell r="E192" t="str">
            <v>Biston betularia</v>
          </cell>
          <cell r="F192" t="str">
            <v>La phalène du bouleau</v>
          </cell>
          <cell r="G192" t="str">
            <v>AC</v>
          </cell>
          <cell r="I192">
            <v>0</v>
          </cell>
          <cell r="R192" t="str">
            <v>Espèces des boisements et des lisières mésophiles</v>
          </cell>
          <cell r="S192">
            <v>0</v>
          </cell>
          <cell r="T192" t="str">
            <v>faible</v>
          </cell>
          <cell r="U192">
            <v>0</v>
          </cell>
        </row>
        <row r="193">
          <cell r="A193" t="str">
            <v>Biston betularia (Linnaeus, 1758)</v>
          </cell>
          <cell r="B193" t="str">
            <v>Heterocera</v>
          </cell>
          <cell r="C193" t="str">
            <v>GEOMETRIDAE</v>
          </cell>
          <cell r="D193" t="str">
            <v>Biston betularia (Linnaeus, 1758)</v>
          </cell>
          <cell r="E193" t="str">
            <v>Biston betularia</v>
          </cell>
          <cell r="F193" t="str">
            <v>La phalène du bouleau</v>
          </cell>
          <cell r="G193" t="str">
            <v>AC</v>
          </cell>
          <cell r="I193">
            <v>0</v>
          </cell>
          <cell r="R193" t="str">
            <v>Espèces des boisements et des lisières mésophiles</v>
          </cell>
          <cell r="S193">
            <v>0</v>
          </cell>
          <cell r="T193" t="str">
            <v>faible</v>
          </cell>
          <cell r="U193">
            <v>0</v>
          </cell>
        </row>
        <row r="194">
          <cell r="A194" t="str">
            <v>Biston strataria</v>
          </cell>
          <cell r="B194" t="str">
            <v>Heterocera</v>
          </cell>
          <cell r="C194" t="str">
            <v>GEOMETRIDAE</v>
          </cell>
          <cell r="D194" t="str">
            <v>Biston strataria (Hufnagel, 1767)</v>
          </cell>
          <cell r="E194" t="str">
            <v>Biston strataria</v>
          </cell>
          <cell r="F194" t="str">
            <v>La marbrée</v>
          </cell>
          <cell r="G194" t="str">
            <v>AR</v>
          </cell>
          <cell r="I194">
            <v>0</v>
          </cell>
          <cell r="Q194" t="str">
            <v>P</v>
          </cell>
          <cell r="R194" t="str">
            <v>Espèces des boisements et des lisières mésophiles</v>
          </cell>
          <cell r="S194">
            <v>0</v>
          </cell>
          <cell r="T194" t="str">
            <v>faible</v>
          </cell>
          <cell r="U194">
            <v>0</v>
          </cell>
        </row>
        <row r="195">
          <cell r="A195" t="str">
            <v>Biston strataria (Hufnagel, 1767)</v>
          </cell>
          <cell r="B195" t="str">
            <v>Heterocera</v>
          </cell>
          <cell r="C195" t="str">
            <v>GEOMETRIDAE</v>
          </cell>
          <cell r="D195" t="str">
            <v>Biston strataria (Hufnagel, 1767)</v>
          </cell>
          <cell r="E195" t="str">
            <v>Biston strataria</v>
          </cell>
          <cell r="F195" t="str">
            <v>La marbrée</v>
          </cell>
          <cell r="G195" t="str">
            <v>AR</v>
          </cell>
          <cell r="I195">
            <v>0</v>
          </cell>
          <cell r="Q195" t="str">
            <v>P</v>
          </cell>
          <cell r="R195" t="str">
            <v>Espèces des boisements et des lisières mésophiles</v>
          </cell>
          <cell r="S195">
            <v>0</v>
          </cell>
          <cell r="T195" t="str">
            <v>faible</v>
          </cell>
          <cell r="U195">
            <v>0</v>
          </cell>
        </row>
        <row r="196">
          <cell r="A196" t="str">
            <v>Bomolocha crassalis (Fabricius, 1787)</v>
          </cell>
          <cell r="B196" t="str">
            <v>Heterocera</v>
          </cell>
          <cell r="C196" t="str">
            <v>NOCTUIDAE</v>
          </cell>
          <cell r="D196" t="str">
            <v>Bomolocha crassalis (Fabricius, 1787)</v>
          </cell>
          <cell r="E196" t="str">
            <v>Bomolocha crassalis</v>
          </cell>
          <cell r="F196" t="str">
            <v>La Noctuelle épaissie</v>
          </cell>
          <cell r="G196" t="str">
            <v>RR</v>
          </cell>
          <cell r="I196" t="str">
            <v>X</v>
          </cell>
          <cell r="Q196" t="str">
            <v>HP</v>
          </cell>
          <cell r="R196" t="str">
            <v>Espèces des boisements et des lisières mésohygrophiles</v>
          </cell>
          <cell r="S196">
            <v>0</v>
          </cell>
          <cell r="T196" t="str">
            <v>faible</v>
          </cell>
          <cell r="U196">
            <v>0</v>
          </cell>
        </row>
        <row r="197">
          <cell r="A197" t="str">
            <v>Boudinotiana notha (Hübner, 1803)</v>
          </cell>
          <cell r="B197" t="str">
            <v>Heterocera</v>
          </cell>
          <cell r="C197" t="str">
            <v>GEOMETRIDAE</v>
          </cell>
          <cell r="D197" t="str">
            <v>Boudinotiana notha (Hübner, 1803)</v>
          </cell>
          <cell r="E197" t="str">
            <v>Boudinotiana notha</v>
          </cell>
          <cell r="F197" t="str">
            <v>L'illégitime</v>
          </cell>
          <cell r="G197" t="str">
            <v>R</v>
          </cell>
          <cell r="I197" t="str">
            <v>X</v>
          </cell>
          <cell r="Q197" t="str">
            <v>P</v>
          </cell>
          <cell r="R197" t="str">
            <v>Espèces des boisements et des lisières mésohygrophiles</v>
          </cell>
          <cell r="S197">
            <v>0</v>
          </cell>
          <cell r="T197" t="str">
            <v>faible</v>
          </cell>
          <cell r="U197">
            <v>0</v>
          </cell>
        </row>
        <row r="198">
          <cell r="A198" t="str">
            <v>Brachionycha sphinx</v>
          </cell>
          <cell r="B198" t="str">
            <v>Heterocera</v>
          </cell>
          <cell r="C198" t="str">
            <v>NOCTUIDAE</v>
          </cell>
          <cell r="D198" t="str">
            <v>Asteroscopus sphinx (Hufnagel, 1766)</v>
          </cell>
          <cell r="E198" t="str">
            <v>Brachionycha sphinx</v>
          </cell>
          <cell r="F198" t="str">
            <v>La noctuellesphinx</v>
          </cell>
          <cell r="G198" t="str">
            <v>PC</v>
          </cell>
          <cell r="I198">
            <v>0</v>
          </cell>
          <cell r="R198" t="str">
            <v>Espèces des boisements et des lisières mésophiles</v>
          </cell>
          <cell r="S198">
            <v>0</v>
          </cell>
          <cell r="T198" t="str">
            <v>faible</v>
          </cell>
          <cell r="U198">
            <v>0</v>
          </cell>
        </row>
        <row r="199">
          <cell r="A199" t="str">
            <v>Brachylomia viminalis</v>
          </cell>
          <cell r="B199" t="str">
            <v>Heterocera</v>
          </cell>
          <cell r="C199" t="str">
            <v>NOCTUIDAE</v>
          </cell>
          <cell r="D199" t="str">
            <v>Brachylomia viminalis (Fabricius, 1776)</v>
          </cell>
          <cell r="E199" t="str">
            <v>Brachylomia viminalis</v>
          </cell>
          <cell r="F199" t="str">
            <v>La Noctuelle de l'Osier</v>
          </cell>
          <cell r="G199" t="str">
            <v>PC</v>
          </cell>
          <cell r="I199">
            <v>0</v>
          </cell>
          <cell r="R199" t="str">
            <v>Espèces des boisements et des lisières mésohygrophiles</v>
          </cell>
          <cell r="S199">
            <v>0</v>
          </cell>
          <cell r="T199" t="str">
            <v>faible</v>
          </cell>
          <cell r="U199">
            <v>0</v>
          </cell>
        </row>
        <row r="200">
          <cell r="A200" t="str">
            <v>Brachylomia viminalis (Fabricius, 1776)</v>
          </cell>
          <cell r="B200" t="str">
            <v>Heterocera</v>
          </cell>
          <cell r="C200" t="str">
            <v>NOCTUIDAE</v>
          </cell>
          <cell r="D200" t="str">
            <v>Brachylomia viminalis (Fabricius, 1776)</v>
          </cell>
          <cell r="E200" t="str">
            <v>Brachylomia viminalis</v>
          </cell>
          <cell r="F200" t="str">
            <v>La Noctuelle de l'Osier</v>
          </cell>
          <cell r="G200" t="str">
            <v>PC</v>
          </cell>
          <cell r="I200">
            <v>0</v>
          </cell>
          <cell r="R200" t="str">
            <v>Espèces des boisements et des lisières mésohygrophiles</v>
          </cell>
          <cell r="S200">
            <v>0</v>
          </cell>
          <cell r="T200" t="str">
            <v>faible</v>
          </cell>
          <cell r="U200">
            <v>0</v>
          </cell>
        </row>
        <row r="201">
          <cell r="A201" t="str">
            <v>Bryophila domestica (Hufnagel, 1766)</v>
          </cell>
          <cell r="B201" t="str">
            <v>Heterocera</v>
          </cell>
          <cell r="C201" t="str">
            <v>NOCTUIDAE</v>
          </cell>
          <cell r="D201" t="str">
            <v>Bryophila domestica (Hufnagel, 1766)</v>
          </cell>
          <cell r="E201" t="str">
            <v>Bryophila domestica</v>
          </cell>
          <cell r="F201" t="str">
            <v>La perle</v>
          </cell>
          <cell r="G201" t="str">
            <v>AR</v>
          </cell>
          <cell r="I201">
            <v>0</v>
          </cell>
          <cell r="Q201" t="str">
            <v>P</v>
          </cell>
          <cell r="R201" t="str">
            <v>Espèces des boisements et des lisières mésophiles</v>
          </cell>
          <cell r="S201">
            <v>0</v>
          </cell>
          <cell r="T201" t="str">
            <v>faible</v>
          </cell>
          <cell r="U201">
            <v>0</v>
          </cell>
        </row>
        <row r="202">
          <cell r="A202" t="str">
            <v>Bryophila raptricula (Denis &amp; Schiffermüller, 1775)</v>
          </cell>
          <cell r="B202" t="str">
            <v>Heterocera</v>
          </cell>
          <cell r="C202" t="str">
            <v>NOCTUIDAE</v>
          </cell>
          <cell r="D202" t="str">
            <v>Bryophila raptricula (Denis &amp; Schiffermüller, 1775)</v>
          </cell>
          <cell r="E202" t="str">
            <v>Bryophila raptricula</v>
          </cell>
          <cell r="F202" t="str">
            <v>La Bryophile fraisillée</v>
          </cell>
          <cell r="G202" t="str">
            <v>E</v>
          </cell>
          <cell r="I202">
            <v>0</v>
          </cell>
          <cell r="Q202" t="str">
            <v>HP</v>
          </cell>
          <cell r="R202" t="str">
            <v>Espèces des ourlets, lisières et fourrés thermophiles</v>
          </cell>
          <cell r="S202">
            <v>0</v>
          </cell>
          <cell r="T202" t="str">
            <v>faible</v>
          </cell>
          <cell r="U202">
            <v>0</v>
          </cell>
        </row>
        <row r="203">
          <cell r="A203" t="str">
            <v>Bryophila ravula (Hübner, 1813)</v>
          </cell>
          <cell r="B203" t="str">
            <v>Heterocera</v>
          </cell>
          <cell r="C203" t="str">
            <v>NOCTUIDAE</v>
          </cell>
          <cell r="D203" t="str">
            <v>Bryophila ravula (Hübner, 1813)</v>
          </cell>
          <cell r="E203" t="str">
            <v>Bryophila ravula</v>
          </cell>
          <cell r="F203" t="str">
            <v>La Bryophile lupuline</v>
          </cell>
          <cell r="G203" t="str">
            <v>E</v>
          </cell>
          <cell r="I203">
            <v>0</v>
          </cell>
          <cell r="Q203" t="str">
            <v>HP</v>
          </cell>
          <cell r="R203" t="str">
            <v>Espèces des ourlets, lisières et fourrés thermophiles</v>
          </cell>
          <cell r="S203">
            <v>0</v>
          </cell>
          <cell r="T203" t="str">
            <v>faible</v>
          </cell>
          <cell r="U203">
            <v>0</v>
          </cell>
        </row>
        <row r="204">
          <cell r="A204" t="str">
            <v>Bupalus piniaria</v>
          </cell>
          <cell r="B204" t="str">
            <v>Heterocera</v>
          </cell>
          <cell r="C204" t="str">
            <v>GEOMETRIDAE</v>
          </cell>
          <cell r="D204" t="str">
            <v>Bupalus piniaria (Linnaeus, 1758)</v>
          </cell>
          <cell r="E204" t="str">
            <v>Bupalus piniaria</v>
          </cell>
          <cell r="F204" t="str">
            <v>La fidonie du pin</v>
          </cell>
          <cell r="G204" t="str">
            <v>PC</v>
          </cell>
          <cell r="I204">
            <v>0</v>
          </cell>
          <cell r="R204" t="str">
            <v>Espèces des boisements et des lisières mésophiles</v>
          </cell>
          <cell r="S204">
            <v>0</v>
          </cell>
          <cell r="T204" t="str">
            <v>faible</v>
          </cell>
          <cell r="U204">
            <v>0</v>
          </cell>
        </row>
        <row r="205">
          <cell r="A205" t="str">
            <v>Bupalus piniaria (Linnaeus, 1758)</v>
          </cell>
          <cell r="B205" t="str">
            <v>Heterocera</v>
          </cell>
          <cell r="C205" t="str">
            <v>GEOMETRIDAE</v>
          </cell>
          <cell r="D205" t="str">
            <v>Bupalus piniaria (Linnaeus, 1758)</v>
          </cell>
          <cell r="E205" t="str">
            <v>Bupalus piniaria</v>
          </cell>
          <cell r="F205" t="str">
            <v>La fidonie du pin</v>
          </cell>
          <cell r="G205" t="str">
            <v>PC</v>
          </cell>
          <cell r="I205">
            <v>0</v>
          </cell>
          <cell r="R205" t="str">
            <v>Espèces des boisements et des lisières mésophiles</v>
          </cell>
          <cell r="S205">
            <v>0</v>
          </cell>
          <cell r="T205" t="str">
            <v>faible</v>
          </cell>
          <cell r="U205">
            <v>0</v>
          </cell>
        </row>
        <row r="206">
          <cell r="A206" t="str">
            <v>Cabera exanthemata</v>
          </cell>
          <cell r="B206" t="str">
            <v>Heterocera</v>
          </cell>
          <cell r="C206" t="str">
            <v>GEOMETRIDAE</v>
          </cell>
          <cell r="D206" t="str">
            <v>Cabera exanthemata (Scopoli, 1763)</v>
          </cell>
          <cell r="E206" t="str">
            <v>Cabera exanthemata</v>
          </cell>
          <cell r="F206" t="str">
            <v>La cabère pustulée</v>
          </cell>
          <cell r="G206" t="str">
            <v>AC</v>
          </cell>
          <cell r="I206">
            <v>0</v>
          </cell>
          <cell r="R206" t="str">
            <v>Espèces des boisements et des lisières mésohygrophiles</v>
          </cell>
          <cell r="S206">
            <v>0</v>
          </cell>
          <cell r="T206" t="str">
            <v>faible</v>
          </cell>
          <cell r="U206">
            <v>0</v>
          </cell>
        </row>
        <row r="207">
          <cell r="A207" t="str">
            <v>Cabera exanthemata (Scopoli, 1763)</v>
          </cell>
          <cell r="B207" t="str">
            <v>Heterocera</v>
          </cell>
          <cell r="C207" t="str">
            <v>GEOMETRIDAE</v>
          </cell>
          <cell r="D207" t="str">
            <v>Cabera exanthemata (Scopoli, 1763)</v>
          </cell>
          <cell r="E207" t="str">
            <v>Cabera exanthemata</v>
          </cell>
          <cell r="F207" t="str">
            <v>La cabère pustulée</v>
          </cell>
          <cell r="G207" t="str">
            <v>AC</v>
          </cell>
          <cell r="I207">
            <v>0</v>
          </cell>
          <cell r="R207" t="str">
            <v>Espèces des boisements et des lisières mésohygrophiles</v>
          </cell>
          <cell r="S207">
            <v>0</v>
          </cell>
          <cell r="T207" t="str">
            <v>faible</v>
          </cell>
          <cell r="U207">
            <v>0</v>
          </cell>
        </row>
        <row r="208">
          <cell r="A208" t="str">
            <v>Cabera pusaria</v>
          </cell>
          <cell r="B208" t="str">
            <v>Heterocera</v>
          </cell>
          <cell r="C208" t="str">
            <v>GEOMETRIDAE</v>
          </cell>
          <cell r="D208" t="str">
            <v>Cabera pusaria (Linnaeus, 1758)</v>
          </cell>
          <cell r="E208" t="str">
            <v>Cabera pusaria</v>
          </cell>
          <cell r="F208" t="str">
            <v>La cabère virginale</v>
          </cell>
          <cell r="G208" t="str">
            <v>C</v>
          </cell>
          <cell r="I208">
            <v>0</v>
          </cell>
          <cell r="R208" t="str">
            <v>Espèces des boisements et des lisières mésophiles</v>
          </cell>
          <cell r="S208">
            <v>0</v>
          </cell>
          <cell r="T208" t="str">
            <v>faible</v>
          </cell>
          <cell r="U208">
            <v>0</v>
          </cell>
        </row>
        <row r="209">
          <cell r="A209" t="str">
            <v>Cabera pusaria (Linnaeus, 1758)</v>
          </cell>
          <cell r="B209" t="str">
            <v>Heterocera</v>
          </cell>
          <cell r="C209" t="str">
            <v>GEOMETRIDAE</v>
          </cell>
          <cell r="D209" t="str">
            <v>Cabera pusaria (Linnaeus, 1758)</v>
          </cell>
          <cell r="E209" t="str">
            <v>Cabera pusaria</v>
          </cell>
          <cell r="F209" t="str">
            <v>La cabère virginale</v>
          </cell>
          <cell r="G209" t="str">
            <v>C</v>
          </cell>
          <cell r="I209">
            <v>0</v>
          </cell>
          <cell r="R209" t="str">
            <v>Espèces des boisements et des lisières mésophiles</v>
          </cell>
          <cell r="S209">
            <v>0</v>
          </cell>
          <cell r="T209" t="str">
            <v>faible</v>
          </cell>
          <cell r="U209">
            <v>0</v>
          </cell>
        </row>
        <row r="210">
          <cell r="A210" t="str">
            <v>Calamia tridens</v>
          </cell>
          <cell r="B210" t="str">
            <v>Heterocera</v>
          </cell>
          <cell r="C210" t="str">
            <v>NOCTUIDAE</v>
          </cell>
          <cell r="D210" t="str">
            <v>Calamia tridens (Hufnagel, 1766)</v>
          </cell>
          <cell r="E210" t="str">
            <v>Calamia tridens</v>
          </cell>
          <cell r="F210" t="str">
            <v>La verdurette</v>
          </cell>
          <cell r="G210" t="str">
            <v>E</v>
          </cell>
          <cell r="I210" t="str">
            <v>X</v>
          </cell>
          <cell r="Q210" t="str">
            <v>HP</v>
          </cell>
          <cell r="R210" t="str">
            <v>Espèces des boisements et des lisières mésophiles</v>
          </cell>
          <cell r="S210">
            <v>0</v>
          </cell>
          <cell r="T210" t="str">
            <v>faible</v>
          </cell>
          <cell r="U210">
            <v>0</v>
          </cell>
        </row>
        <row r="211">
          <cell r="A211" t="str">
            <v>Calamia tridens (Hufnagel, 1766)</v>
          </cell>
          <cell r="B211" t="str">
            <v>Heterocera</v>
          </cell>
          <cell r="C211" t="str">
            <v>NOCTUIDAE</v>
          </cell>
          <cell r="D211" t="str">
            <v>Calamia tridens (Hufnagel, 1766)</v>
          </cell>
          <cell r="E211" t="str">
            <v>Calamia tridens</v>
          </cell>
          <cell r="F211" t="str">
            <v>La verdurette</v>
          </cell>
          <cell r="G211" t="str">
            <v>E</v>
          </cell>
          <cell r="I211" t="str">
            <v>X</v>
          </cell>
          <cell r="Q211" t="str">
            <v>HP</v>
          </cell>
          <cell r="R211" t="str">
            <v>Espèces des boisements et des lisières mésophiles</v>
          </cell>
          <cell r="S211">
            <v>0</v>
          </cell>
          <cell r="T211" t="str">
            <v>faible</v>
          </cell>
          <cell r="U211">
            <v>0</v>
          </cell>
        </row>
        <row r="212">
          <cell r="A212" t="str">
            <v>Callimorpha dominula</v>
          </cell>
          <cell r="B212" t="str">
            <v>Heterocera</v>
          </cell>
          <cell r="C212" t="str">
            <v>ARCTIIDAE</v>
          </cell>
          <cell r="D212" t="str">
            <v>Callimorpha dominula (Linnaeus, 1758)</v>
          </cell>
          <cell r="E212" t="str">
            <v>Callimorpha dominula</v>
          </cell>
          <cell r="F212" t="str">
            <v>L'écaille marbrée</v>
          </cell>
          <cell r="G212" t="str">
            <v>AC</v>
          </cell>
          <cell r="I212">
            <v>0</v>
          </cell>
          <cell r="R212" t="str">
            <v>Espèces des prairies et ourlets méso-hygrophiles</v>
          </cell>
          <cell r="S212">
            <v>0</v>
          </cell>
          <cell r="T212" t="str">
            <v>faible</v>
          </cell>
          <cell r="U212">
            <v>0</v>
          </cell>
        </row>
        <row r="213">
          <cell r="A213" t="str">
            <v>Callimorpha dominula (Linnaeus, 1758)</v>
          </cell>
          <cell r="B213" t="str">
            <v>Heterocera</v>
          </cell>
          <cell r="C213" t="str">
            <v>ARCTIIDAE</v>
          </cell>
          <cell r="D213" t="str">
            <v>Callimorpha dominula (Linnaeus, 1758)</v>
          </cell>
          <cell r="E213" t="str">
            <v>Callimorpha dominula</v>
          </cell>
          <cell r="F213" t="str">
            <v>L'écaille marbrée</v>
          </cell>
          <cell r="G213" t="str">
            <v>AC</v>
          </cell>
          <cell r="I213">
            <v>0</v>
          </cell>
          <cell r="R213" t="str">
            <v>Espèces des prairies et ourlets méso-hygrophiles</v>
          </cell>
          <cell r="S213">
            <v>0</v>
          </cell>
          <cell r="T213" t="str">
            <v>faible</v>
          </cell>
          <cell r="U213">
            <v>0</v>
          </cell>
        </row>
        <row r="214">
          <cell r="A214" t="str">
            <v>Callistege mi</v>
          </cell>
          <cell r="B214" t="str">
            <v>Heterocera</v>
          </cell>
          <cell r="C214" t="str">
            <v>NOCTUIDAE</v>
          </cell>
          <cell r="D214" t="str">
            <v>Euclidia mi (Clerck, 1759)</v>
          </cell>
          <cell r="E214" t="str">
            <v>Callistege mi</v>
          </cell>
          <cell r="F214" t="str">
            <v>Le mi</v>
          </cell>
          <cell r="G214" t="str">
            <v>PC</v>
          </cell>
          <cell r="I214">
            <v>0</v>
          </cell>
          <cell r="R214" t="str">
            <v>Espèces des pelouses et/ou prairies méso-xérophiles</v>
          </cell>
          <cell r="S214">
            <v>0</v>
          </cell>
          <cell r="T214" t="str">
            <v>faible</v>
          </cell>
          <cell r="U214">
            <v>0</v>
          </cell>
        </row>
        <row r="215">
          <cell r="A215" t="str">
            <v>Calliteara pudibunda</v>
          </cell>
          <cell r="B215" t="str">
            <v>Heterocera</v>
          </cell>
          <cell r="C215" t="str">
            <v>LYMANTRIIDAE</v>
          </cell>
          <cell r="D215" t="str">
            <v>Calliteara pudibunda (Linnaeus, 1758)</v>
          </cell>
          <cell r="E215" t="str">
            <v>Calliteara pudibunda</v>
          </cell>
          <cell r="F215" t="str">
            <v>La patteétendue</v>
          </cell>
          <cell r="G215" t="str">
            <v>C</v>
          </cell>
          <cell r="I215">
            <v>0</v>
          </cell>
          <cell r="R215" t="str">
            <v>Espèces ubiquistes</v>
          </cell>
          <cell r="S215">
            <v>0</v>
          </cell>
          <cell r="T215" t="str">
            <v>faible</v>
          </cell>
          <cell r="U215">
            <v>0</v>
          </cell>
        </row>
        <row r="216">
          <cell r="A216" t="str">
            <v>Calliteara pudibunda (Linnaeus, 1758)</v>
          </cell>
          <cell r="B216" t="str">
            <v>Heterocera</v>
          </cell>
          <cell r="C216" t="str">
            <v>LYMANTRIIDAE</v>
          </cell>
          <cell r="D216" t="str">
            <v>Calliteara pudibunda (Linnaeus, 1758)</v>
          </cell>
          <cell r="E216" t="str">
            <v>Calliteara pudibunda</v>
          </cell>
          <cell r="F216" t="str">
            <v>La patteétendue</v>
          </cell>
          <cell r="G216" t="str">
            <v>C</v>
          </cell>
          <cell r="I216">
            <v>0</v>
          </cell>
          <cell r="R216" t="str">
            <v>Espèces ubiquistes</v>
          </cell>
          <cell r="S216">
            <v>0</v>
          </cell>
          <cell r="T216" t="str">
            <v>faible</v>
          </cell>
          <cell r="U216">
            <v>0</v>
          </cell>
        </row>
        <row r="217">
          <cell r="A217" t="str">
            <v>Callopistria juventina</v>
          </cell>
          <cell r="B217" t="str">
            <v>Heterocera</v>
          </cell>
          <cell r="C217" t="str">
            <v>NOCTUIDAE</v>
          </cell>
          <cell r="D217" t="str">
            <v>Callopistria juventina (Stoll, 1782)</v>
          </cell>
          <cell r="E217" t="str">
            <v>Callopistria juventina</v>
          </cell>
          <cell r="F217" t="str">
            <v>La Noctuelle de la Fougère</v>
          </cell>
          <cell r="G217" t="str">
            <v>AR</v>
          </cell>
          <cell r="I217" t="str">
            <v>X</v>
          </cell>
          <cell r="Q217" t="str">
            <v>P</v>
          </cell>
          <cell r="R217" t="str">
            <v>Espèce des landes</v>
          </cell>
          <cell r="S217">
            <v>0</v>
          </cell>
          <cell r="T217" t="str">
            <v>faible</v>
          </cell>
          <cell r="U217">
            <v>0</v>
          </cell>
        </row>
        <row r="218">
          <cell r="A218" t="str">
            <v>Callopistria juventina (Stoll, 1782)</v>
          </cell>
          <cell r="B218" t="str">
            <v>Heterocera</v>
          </cell>
          <cell r="C218" t="str">
            <v>NOCTUIDAE</v>
          </cell>
          <cell r="D218" t="str">
            <v>Callopistria juventina (Stoll, 1782)</v>
          </cell>
          <cell r="E218" t="str">
            <v>Callopistria juventina</v>
          </cell>
          <cell r="F218" t="str">
            <v>La Noctuelle de la Fougère</v>
          </cell>
          <cell r="G218" t="str">
            <v>AR</v>
          </cell>
          <cell r="I218" t="str">
            <v>X</v>
          </cell>
          <cell r="Q218" t="str">
            <v>P</v>
          </cell>
          <cell r="R218" t="str">
            <v>Espèce des landes</v>
          </cell>
          <cell r="S218">
            <v>0</v>
          </cell>
          <cell r="T218" t="str">
            <v>faible</v>
          </cell>
          <cell r="U218">
            <v>0</v>
          </cell>
        </row>
        <row r="219">
          <cell r="A219" t="str">
            <v>Calophasia lunula</v>
          </cell>
          <cell r="B219" t="str">
            <v>Heterocera</v>
          </cell>
          <cell r="C219" t="str">
            <v>NOCTUIDAE</v>
          </cell>
          <cell r="D219" t="str">
            <v>Calophasia lunula (Hufnagel, 1766)</v>
          </cell>
          <cell r="E219" t="str">
            <v>Calophasia lunula</v>
          </cell>
          <cell r="F219" t="str">
            <v>La Linariette</v>
          </cell>
          <cell r="G219" t="str">
            <v>R</v>
          </cell>
          <cell r="I219" t="str">
            <v>X</v>
          </cell>
          <cell r="Q219" t="str">
            <v>P</v>
          </cell>
          <cell r="R219" t="str">
            <v>Espèces des pelouses ouvertes xéro-thermophiles</v>
          </cell>
          <cell r="S219">
            <v>0</v>
          </cell>
          <cell r="T219" t="str">
            <v>faible</v>
          </cell>
          <cell r="U219">
            <v>0</v>
          </cell>
        </row>
        <row r="220">
          <cell r="A220" t="str">
            <v>Calophasia lunula (Hufnagel, 1766)</v>
          </cell>
          <cell r="B220" t="str">
            <v>Heterocera</v>
          </cell>
          <cell r="C220" t="str">
            <v>NOCTUIDAE</v>
          </cell>
          <cell r="D220" t="str">
            <v>Calophasia lunula (Hufnagel, 1766)</v>
          </cell>
          <cell r="E220" t="str">
            <v>Calophasia lunula</v>
          </cell>
          <cell r="F220" t="str">
            <v>La Linariette</v>
          </cell>
          <cell r="G220" t="str">
            <v>R</v>
          </cell>
          <cell r="I220" t="str">
            <v>X</v>
          </cell>
          <cell r="Q220" t="str">
            <v>P</v>
          </cell>
          <cell r="R220" t="str">
            <v>Espèces des pelouses ouvertes xéro-thermophiles</v>
          </cell>
          <cell r="S220">
            <v>0</v>
          </cell>
          <cell r="T220" t="str">
            <v>faible</v>
          </cell>
          <cell r="U220">
            <v>0</v>
          </cell>
        </row>
        <row r="221">
          <cell r="A221" t="str">
            <v>Campaea honoraria</v>
          </cell>
          <cell r="B221" t="str">
            <v>Heterocera</v>
          </cell>
          <cell r="C221" t="str">
            <v>GEOMETRIDAE</v>
          </cell>
          <cell r="D221" t="str">
            <v>Campaea honoraria (Denis &amp; Schiffermüller, 1775)</v>
          </cell>
          <cell r="E221" t="str">
            <v>Campaea honoraria</v>
          </cell>
          <cell r="F221" t="str">
            <v>La Phalène honorée</v>
          </cell>
          <cell r="G221" t="str">
            <v>RR</v>
          </cell>
          <cell r="I221" t="str">
            <v>X</v>
          </cell>
          <cell r="Q221" t="str">
            <v>HP</v>
          </cell>
          <cell r="R221" t="str">
            <v>Espèces des ourlets, lisières et fourrés thermophiles</v>
          </cell>
          <cell r="S221">
            <v>0</v>
          </cell>
          <cell r="T221" t="str">
            <v>faible</v>
          </cell>
          <cell r="U221">
            <v>0</v>
          </cell>
        </row>
        <row r="222">
          <cell r="A222" t="str">
            <v>Campaea honoraria (Denis &amp; Schiffermüller, 1775)</v>
          </cell>
          <cell r="B222" t="str">
            <v>Heterocera</v>
          </cell>
          <cell r="C222" t="str">
            <v>GEOMETRIDAE</v>
          </cell>
          <cell r="D222" t="str">
            <v>Campaea honoraria (Denis &amp; Schiffermüller, 1775)</v>
          </cell>
          <cell r="E222" t="str">
            <v>Campaea honoraria</v>
          </cell>
          <cell r="F222" t="str">
            <v>La Phalène honorée</v>
          </cell>
          <cell r="G222" t="str">
            <v>RR</v>
          </cell>
          <cell r="I222" t="str">
            <v>X</v>
          </cell>
          <cell r="Q222" t="str">
            <v>HP</v>
          </cell>
          <cell r="R222" t="str">
            <v>Espèces des ourlets, lisières et fourrés thermophiles</v>
          </cell>
          <cell r="S222">
            <v>0</v>
          </cell>
          <cell r="T222" t="str">
            <v>faible</v>
          </cell>
          <cell r="U222">
            <v>0</v>
          </cell>
        </row>
        <row r="223">
          <cell r="A223" t="str">
            <v>Campaea margaritaria (Linnaeus, 1761)</v>
          </cell>
          <cell r="B223" t="str">
            <v>Heterocera</v>
          </cell>
          <cell r="C223" t="str">
            <v>GEOMETRIDAE</v>
          </cell>
          <cell r="D223" t="str">
            <v>Campaea margaritaria (Linnaeus, 1761)</v>
          </cell>
          <cell r="E223" t="str">
            <v>Campaea margaritaria</v>
          </cell>
          <cell r="F223" t="str">
            <v>Le céladon</v>
          </cell>
          <cell r="G223" t="str">
            <v>AC</v>
          </cell>
          <cell r="I223">
            <v>0</v>
          </cell>
          <cell r="R223" t="str">
            <v>Espèces ubiquistes</v>
          </cell>
          <cell r="S223">
            <v>0</v>
          </cell>
          <cell r="T223" t="str">
            <v>faible</v>
          </cell>
          <cell r="U223">
            <v>0</v>
          </cell>
        </row>
        <row r="224">
          <cell r="A224" t="str">
            <v>Campaea margaritata</v>
          </cell>
          <cell r="B224" t="str">
            <v>Heterocera</v>
          </cell>
          <cell r="C224" t="str">
            <v>GEOMETRIDAE</v>
          </cell>
          <cell r="D224" t="str">
            <v>Campaea margaritaria (Linnaeus, 1761)</v>
          </cell>
          <cell r="E224" t="str">
            <v>Campaea margaritata</v>
          </cell>
          <cell r="F224" t="str">
            <v>Le céladon</v>
          </cell>
          <cell r="G224" t="str">
            <v>AC</v>
          </cell>
          <cell r="I224">
            <v>0</v>
          </cell>
          <cell r="R224" t="str">
            <v>Espèces ubiquistes</v>
          </cell>
          <cell r="S224">
            <v>0</v>
          </cell>
          <cell r="T224" t="str">
            <v>faible</v>
          </cell>
          <cell r="U224">
            <v>0</v>
          </cell>
        </row>
        <row r="225">
          <cell r="A225" t="str">
            <v>Camptogramma bilineata</v>
          </cell>
          <cell r="B225" t="str">
            <v>Heterocera</v>
          </cell>
          <cell r="C225" t="str">
            <v>GEOMETRIDAE</v>
          </cell>
          <cell r="D225" t="str">
            <v>Camptogramma bilineata (Linnaeus, 1758)</v>
          </cell>
          <cell r="E225" t="str">
            <v>Camptogramma bilineata</v>
          </cell>
          <cell r="F225" t="str">
            <v>La brocatelle d'or</v>
          </cell>
          <cell r="G225" t="str">
            <v>AC</v>
          </cell>
          <cell r="I225">
            <v>0</v>
          </cell>
          <cell r="R225" t="str">
            <v>Espèces des boisements et des lisières mésophiles</v>
          </cell>
          <cell r="S225">
            <v>0</v>
          </cell>
          <cell r="T225" t="str">
            <v>faible</v>
          </cell>
          <cell r="U225">
            <v>0</v>
          </cell>
        </row>
        <row r="226">
          <cell r="A226" t="str">
            <v>Camptogramma bilineata (Linnaeus, 1758)</v>
          </cell>
          <cell r="B226" t="str">
            <v>Heterocera</v>
          </cell>
          <cell r="C226" t="str">
            <v>GEOMETRIDAE</v>
          </cell>
          <cell r="D226" t="str">
            <v>Camptogramma bilineata (Linnaeus, 1758)</v>
          </cell>
          <cell r="E226" t="str">
            <v>Camptogramma bilineata</v>
          </cell>
          <cell r="F226" t="str">
            <v>La brocatelle d'or</v>
          </cell>
          <cell r="G226" t="str">
            <v>AC</v>
          </cell>
          <cell r="I226">
            <v>0</v>
          </cell>
          <cell r="R226" t="str">
            <v>Espèces des boisements et des lisières mésophiles</v>
          </cell>
          <cell r="S226">
            <v>0</v>
          </cell>
          <cell r="T226" t="str">
            <v>faible</v>
          </cell>
          <cell r="U226">
            <v>0</v>
          </cell>
        </row>
        <row r="227">
          <cell r="A227" t="str">
            <v>Caradrina clavipalpis (Scopoli, 1763)</v>
          </cell>
          <cell r="B227" t="str">
            <v>Heterocera</v>
          </cell>
          <cell r="C227" t="str">
            <v>NOCTUIDAE</v>
          </cell>
          <cell r="D227" t="str">
            <v>Caradrina clavipalpis (Scopoli, 1763)</v>
          </cell>
          <cell r="E227" t="str">
            <v>Caradrina clavipalpis</v>
          </cell>
          <cell r="F227" t="str">
            <v>La noctuelle des jachères</v>
          </cell>
          <cell r="G227" t="str">
            <v>PC</v>
          </cell>
          <cell r="I227">
            <v>0</v>
          </cell>
          <cell r="R227" t="str">
            <v>Espèces des prairies et ourlets mésophiles</v>
          </cell>
          <cell r="S227">
            <v>0</v>
          </cell>
          <cell r="T227" t="str">
            <v>faible</v>
          </cell>
          <cell r="U227">
            <v>0</v>
          </cell>
        </row>
        <row r="228">
          <cell r="A228" t="str">
            <v>Caradrina kadenii</v>
          </cell>
          <cell r="B228" t="str">
            <v>Heterocera</v>
          </cell>
          <cell r="C228" t="str">
            <v>NOCTUIDAE</v>
          </cell>
          <cell r="D228" t="str">
            <v>Caradrina kadenii Freyer, 1836</v>
          </cell>
          <cell r="E228" t="str">
            <v>Caradrina kadenii</v>
          </cell>
          <cell r="F228" t="str">
            <v>La Caradrine rouillée</v>
          </cell>
          <cell r="G228" t="str">
            <v>E</v>
          </cell>
          <cell r="I228" t="str">
            <v>X</v>
          </cell>
          <cell r="Q228" t="str">
            <v>HP</v>
          </cell>
          <cell r="R228" t="str">
            <v>Espèces ubiquistes</v>
          </cell>
          <cell r="S228">
            <v>0</v>
          </cell>
          <cell r="T228" t="str">
            <v>faible</v>
          </cell>
          <cell r="U228">
            <v>0</v>
          </cell>
        </row>
        <row r="229">
          <cell r="A229" t="str">
            <v>Caradrina kadenii Freyer, 1836</v>
          </cell>
          <cell r="B229" t="str">
            <v>Heterocera</v>
          </cell>
          <cell r="C229" t="str">
            <v>NOCTUIDAE</v>
          </cell>
          <cell r="D229" t="str">
            <v>Caradrina kadenii Freyer, 1836</v>
          </cell>
          <cell r="E229" t="str">
            <v>Caradrina kadenii</v>
          </cell>
          <cell r="F229" t="str">
            <v>La Caradrine rouillée</v>
          </cell>
          <cell r="G229" t="str">
            <v>E</v>
          </cell>
          <cell r="I229" t="str">
            <v>X</v>
          </cell>
          <cell r="Q229" t="str">
            <v>HP</v>
          </cell>
          <cell r="R229" t="str">
            <v>Espèces ubiquistes</v>
          </cell>
          <cell r="S229">
            <v>0</v>
          </cell>
          <cell r="T229" t="str">
            <v>faible</v>
          </cell>
          <cell r="U229">
            <v>0</v>
          </cell>
        </row>
        <row r="230">
          <cell r="A230" t="str">
            <v>Caradrina morpheus</v>
          </cell>
          <cell r="B230" t="str">
            <v>Heterocera</v>
          </cell>
          <cell r="C230" t="str">
            <v>NOCTUIDAE</v>
          </cell>
          <cell r="D230" t="str">
            <v>Caradrina morpheus (Hufnagel, 1766)</v>
          </cell>
          <cell r="E230" t="str">
            <v>Caradrina morpheus</v>
          </cell>
          <cell r="F230" t="str">
            <v>La noctuelle des haies</v>
          </cell>
          <cell r="G230" t="str">
            <v>PC</v>
          </cell>
          <cell r="I230">
            <v>0</v>
          </cell>
          <cell r="R230" t="str">
            <v>Espèces des boisements et des lisières mésohygrophiles</v>
          </cell>
          <cell r="S230">
            <v>0</v>
          </cell>
          <cell r="T230" t="str">
            <v>faible</v>
          </cell>
          <cell r="U230">
            <v>0</v>
          </cell>
        </row>
        <row r="231">
          <cell r="A231" t="str">
            <v>Caradrina morpheus (Hufnagel, 1766)</v>
          </cell>
          <cell r="B231" t="str">
            <v>Heterocera</v>
          </cell>
          <cell r="C231" t="str">
            <v>NOCTUIDAE</v>
          </cell>
          <cell r="D231" t="str">
            <v>Caradrina morpheus (Hufnagel, 1766)</v>
          </cell>
          <cell r="E231" t="str">
            <v>Caradrina morpheus</v>
          </cell>
          <cell r="F231" t="str">
            <v>La noctuelle des haies</v>
          </cell>
          <cell r="G231" t="str">
            <v>PC</v>
          </cell>
          <cell r="I231">
            <v>0</v>
          </cell>
          <cell r="R231" t="str">
            <v>Espèces des boisements et des lisières mésohygrophiles</v>
          </cell>
          <cell r="S231">
            <v>0</v>
          </cell>
          <cell r="T231" t="str">
            <v>faible</v>
          </cell>
          <cell r="U231">
            <v>0</v>
          </cell>
        </row>
        <row r="232">
          <cell r="A232" t="str">
            <v>Catarhoe cuculata</v>
          </cell>
          <cell r="B232" t="str">
            <v>Heterocera</v>
          </cell>
          <cell r="C232" t="str">
            <v>GEOMETRIDAE</v>
          </cell>
          <cell r="D232" t="str">
            <v>Catarhoe cuculata (Hufnagel, 1767)</v>
          </cell>
          <cell r="E232" t="str">
            <v>Catarhoe cuculata</v>
          </cell>
          <cell r="F232" t="str">
            <v>La cidarie sinuée</v>
          </cell>
          <cell r="G232" t="str">
            <v>RR</v>
          </cell>
          <cell r="I232" t="str">
            <v>X</v>
          </cell>
          <cell r="Q232" t="str">
            <v>HP</v>
          </cell>
          <cell r="R232" t="str">
            <v>Espèces des pelouses et/ou prairies méso-xérophiles</v>
          </cell>
          <cell r="S232">
            <v>0</v>
          </cell>
          <cell r="T232" t="str">
            <v>faible</v>
          </cell>
          <cell r="U232">
            <v>0</v>
          </cell>
        </row>
        <row r="233">
          <cell r="A233" t="str">
            <v>Catarhoe cuculata (Hufnagel, 1767)</v>
          </cell>
          <cell r="B233" t="str">
            <v>Heterocera</v>
          </cell>
          <cell r="C233" t="str">
            <v>GEOMETRIDAE</v>
          </cell>
          <cell r="D233" t="str">
            <v>Catarhoe cuculata (Hufnagel, 1767)</v>
          </cell>
          <cell r="E233" t="str">
            <v>Catarhoe cuculata</v>
          </cell>
          <cell r="F233" t="str">
            <v>La cidarie sinuée</v>
          </cell>
          <cell r="G233" t="str">
            <v>RR</v>
          </cell>
          <cell r="I233" t="str">
            <v>X</v>
          </cell>
          <cell r="Q233" t="str">
            <v>HP</v>
          </cell>
          <cell r="R233" t="str">
            <v>Espèces des pelouses et/ou prairies méso-xérophiles</v>
          </cell>
          <cell r="S233">
            <v>0</v>
          </cell>
          <cell r="T233" t="str">
            <v>faible</v>
          </cell>
          <cell r="U233">
            <v>0</v>
          </cell>
        </row>
        <row r="234">
          <cell r="A234" t="str">
            <v>Catarhoe rubidata</v>
          </cell>
          <cell r="B234" t="str">
            <v>Heterocera</v>
          </cell>
          <cell r="C234" t="str">
            <v>GEOMETRIDAE</v>
          </cell>
          <cell r="D234" t="str">
            <v>Catarhoe rubidata (Denis &amp; Schiffermüller, 1775)</v>
          </cell>
          <cell r="E234" t="str">
            <v>Catarhoe rubidata</v>
          </cell>
          <cell r="F234" t="str">
            <v>L'Eubolie roussâtre</v>
          </cell>
          <cell r="G234" t="str">
            <v>PC</v>
          </cell>
          <cell r="I234">
            <v>0</v>
          </cell>
          <cell r="R234" t="str">
            <v>Espèces des pelouses et/ou prairies méso-xérophiles</v>
          </cell>
          <cell r="S234">
            <v>0</v>
          </cell>
          <cell r="T234" t="str">
            <v>faible</v>
          </cell>
          <cell r="U234">
            <v>0</v>
          </cell>
        </row>
        <row r="235">
          <cell r="A235" t="str">
            <v>Catarhoe rubidata (Denis &amp; Schiffermüller, 1775)</v>
          </cell>
          <cell r="B235" t="str">
            <v>Heterocera</v>
          </cell>
          <cell r="C235" t="str">
            <v>GEOMETRIDAE</v>
          </cell>
          <cell r="D235" t="str">
            <v>Catarhoe rubidata (Denis &amp; Schiffermüller, 1775)</v>
          </cell>
          <cell r="E235" t="str">
            <v>Catarhoe rubidata</v>
          </cell>
          <cell r="F235" t="str">
            <v>L'Eubolie roussâtre</v>
          </cell>
          <cell r="G235" t="str">
            <v>PC</v>
          </cell>
          <cell r="I235">
            <v>0</v>
          </cell>
          <cell r="R235" t="str">
            <v>Espèces des pelouses et/ou prairies méso-xérophiles</v>
          </cell>
          <cell r="S235">
            <v>0</v>
          </cell>
          <cell r="T235" t="str">
            <v>faible</v>
          </cell>
          <cell r="U235">
            <v>0</v>
          </cell>
        </row>
        <row r="236">
          <cell r="A236" t="str">
            <v>Catephia alchymista</v>
          </cell>
          <cell r="B236" t="str">
            <v>Heterocera</v>
          </cell>
          <cell r="C236" t="str">
            <v>NOCTUIDAE</v>
          </cell>
          <cell r="D236" t="str">
            <v>Catephia alchymista (Denis &amp; Schiffermüller, 1775)</v>
          </cell>
          <cell r="E236" t="str">
            <v>Catephia alchymista</v>
          </cell>
          <cell r="F236" t="str">
            <v>L'alchimiste</v>
          </cell>
          <cell r="G236" t="str">
            <v>E</v>
          </cell>
          <cell r="I236" t="str">
            <v>X</v>
          </cell>
          <cell r="Q236" t="str">
            <v>HP</v>
          </cell>
          <cell r="R236" t="str">
            <v>Espèces des pelouses ouvertes xéro-thermophiles</v>
          </cell>
          <cell r="S236">
            <v>0</v>
          </cell>
          <cell r="T236" t="str">
            <v>faible</v>
          </cell>
          <cell r="U236">
            <v>0</v>
          </cell>
        </row>
        <row r="237">
          <cell r="A237" t="str">
            <v>Catephia alchymista (Denis &amp; Schiffermüller, 1775)</v>
          </cell>
          <cell r="B237" t="str">
            <v>Heterocera</v>
          </cell>
          <cell r="C237" t="str">
            <v>NOCTUIDAE</v>
          </cell>
          <cell r="D237" t="str">
            <v>Catephia alchymista (Denis &amp; Schiffermüller, 1775)</v>
          </cell>
          <cell r="E237" t="str">
            <v>Catephia alchymista</v>
          </cell>
          <cell r="F237" t="str">
            <v>L'alchimiste</v>
          </cell>
          <cell r="G237" t="str">
            <v>E</v>
          </cell>
          <cell r="I237" t="str">
            <v>X</v>
          </cell>
          <cell r="Q237" t="str">
            <v>HP</v>
          </cell>
          <cell r="R237" t="str">
            <v>Espèces des pelouses ouvertes xéro-thermophiles</v>
          </cell>
          <cell r="S237">
            <v>0</v>
          </cell>
          <cell r="T237" t="str">
            <v>faible</v>
          </cell>
          <cell r="U237">
            <v>0</v>
          </cell>
        </row>
        <row r="238">
          <cell r="A238" t="str">
            <v>Catocala electa</v>
          </cell>
          <cell r="B238" t="str">
            <v>Heterocera</v>
          </cell>
          <cell r="C238" t="str">
            <v>NOCTUIDAE</v>
          </cell>
          <cell r="D238" t="str">
            <v>Catocala electa (Vieweg, 1790)</v>
          </cell>
          <cell r="E238" t="str">
            <v>Catocala electa</v>
          </cell>
          <cell r="F238" t="str">
            <v>L'élue</v>
          </cell>
          <cell r="G238" t="str">
            <v>E</v>
          </cell>
          <cell r="I238" t="str">
            <v>X</v>
          </cell>
          <cell r="Q238" t="str">
            <v>HP</v>
          </cell>
          <cell r="R238" t="str">
            <v>Espèces des ourlets, lisières et fourrés thermophiles</v>
          </cell>
          <cell r="S238">
            <v>0</v>
          </cell>
          <cell r="T238" t="str">
            <v>faible</v>
          </cell>
          <cell r="U238">
            <v>0</v>
          </cell>
        </row>
        <row r="239">
          <cell r="A239" t="str">
            <v>Catocala electa (Vieweg, 1790)</v>
          </cell>
          <cell r="B239" t="str">
            <v>Heterocera</v>
          </cell>
          <cell r="C239" t="str">
            <v>NOCTUIDAE</v>
          </cell>
          <cell r="D239" t="str">
            <v>Catocala electa (Vieweg, 1790)</v>
          </cell>
          <cell r="E239" t="str">
            <v>Catocala electa</v>
          </cell>
          <cell r="F239" t="str">
            <v>L'élue</v>
          </cell>
          <cell r="G239" t="str">
            <v>E</v>
          </cell>
          <cell r="I239" t="str">
            <v>X</v>
          </cell>
          <cell r="Q239" t="str">
            <v>HP</v>
          </cell>
          <cell r="R239" t="str">
            <v>Espèces des ourlets, lisières et fourrés thermophiles</v>
          </cell>
          <cell r="S239">
            <v>0</v>
          </cell>
          <cell r="T239" t="str">
            <v>faible</v>
          </cell>
          <cell r="U239">
            <v>0</v>
          </cell>
        </row>
        <row r="240">
          <cell r="A240" t="str">
            <v>Catocala fraxini</v>
          </cell>
          <cell r="B240" t="str">
            <v>Heterocera</v>
          </cell>
          <cell r="C240" t="str">
            <v>NOCTUIDAE</v>
          </cell>
          <cell r="D240" t="str">
            <v>Catocala fraxini (Linnaeus, 1758)</v>
          </cell>
          <cell r="E240" t="str">
            <v>Catocala fraxini</v>
          </cell>
          <cell r="F240" t="str">
            <v>La lichénée bleue</v>
          </cell>
          <cell r="G240" t="str">
            <v>R</v>
          </cell>
          <cell r="I240" t="str">
            <v>X</v>
          </cell>
          <cell r="Q240" t="str">
            <v>P</v>
          </cell>
          <cell r="R240" t="str">
            <v>Espèces des boisements et des lisières mésohygrophiles</v>
          </cell>
          <cell r="S240">
            <v>0</v>
          </cell>
          <cell r="T240" t="str">
            <v>faible</v>
          </cell>
          <cell r="U240">
            <v>0</v>
          </cell>
        </row>
        <row r="241">
          <cell r="A241" t="str">
            <v>Catocala fraxini (Linnaeus, 1758)</v>
          </cell>
          <cell r="B241" t="str">
            <v>Heterocera</v>
          </cell>
          <cell r="C241" t="str">
            <v>NOCTUIDAE</v>
          </cell>
          <cell r="D241" t="str">
            <v>Catocala fraxini (Linnaeus, 1758)</v>
          </cell>
          <cell r="E241" t="str">
            <v>Catocala fraxini</v>
          </cell>
          <cell r="F241" t="str">
            <v>La lichénée bleue</v>
          </cell>
          <cell r="G241" t="str">
            <v>R</v>
          </cell>
          <cell r="I241" t="str">
            <v>X</v>
          </cell>
          <cell r="Q241" t="str">
            <v>P</v>
          </cell>
          <cell r="R241" t="str">
            <v>Espèces des boisements et des lisières mésohygrophiles</v>
          </cell>
          <cell r="S241">
            <v>0</v>
          </cell>
          <cell r="T241" t="str">
            <v>faible</v>
          </cell>
          <cell r="U241">
            <v>0</v>
          </cell>
        </row>
        <row r="242">
          <cell r="A242" t="str">
            <v>Catocala nupta</v>
          </cell>
          <cell r="B242" t="str">
            <v>Heterocera</v>
          </cell>
          <cell r="C242" t="str">
            <v>NOCTUIDAE</v>
          </cell>
          <cell r="D242" t="str">
            <v>Catocala nupta (Linnaeus, 1767)</v>
          </cell>
          <cell r="E242" t="str">
            <v>Catocala nupta</v>
          </cell>
          <cell r="F242" t="str">
            <v>La mariée</v>
          </cell>
          <cell r="G242" t="str">
            <v>PC</v>
          </cell>
          <cell r="I242">
            <v>0</v>
          </cell>
          <cell r="R242" t="str">
            <v>Espèces des boisements et des lisières mésophiles</v>
          </cell>
          <cell r="S242">
            <v>0</v>
          </cell>
          <cell r="T242" t="str">
            <v>faible</v>
          </cell>
          <cell r="U242">
            <v>0</v>
          </cell>
        </row>
        <row r="243">
          <cell r="A243" t="str">
            <v>Catocala nupta (Linnaeus, 1767)</v>
          </cell>
          <cell r="B243" t="str">
            <v>Heterocera</v>
          </cell>
          <cell r="C243" t="str">
            <v>NOCTUIDAE</v>
          </cell>
          <cell r="D243" t="str">
            <v>Catocala nupta (Linnaeus, 1767)</v>
          </cell>
          <cell r="E243" t="str">
            <v>Catocala nupta</v>
          </cell>
          <cell r="F243" t="str">
            <v>La mariée</v>
          </cell>
          <cell r="G243" t="str">
            <v>PC</v>
          </cell>
          <cell r="I243">
            <v>0</v>
          </cell>
          <cell r="R243" t="str">
            <v>Espèces des boisements et des lisières mésophiles</v>
          </cell>
          <cell r="S243">
            <v>0</v>
          </cell>
          <cell r="T243" t="str">
            <v>faible</v>
          </cell>
          <cell r="U243">
            <v>0</v>
          </cell>
        </row>
        <row r="244">
          <cell r="A244" t="str">
            <v>Catocala promissa</v>
          </cell>
          <cell r="B244" t="str">
            <v>Heterocera</v>
          </cell>
          <cell r="C244" t="str">
            <v>NOCTUIDAE</v>
          </cell>
          <cell r="D244" t="str">
            <v>Catocala promissa (Denis &amp; Schiffermüller, 1775)</v>
          </cell>
          <cell r="E244" t="str">
            <v>Catocala promissa</v>
          </cell>
          <cell r="F244" t="str">
            <v>La promise</v>
          </cell>
          <cell r="G244" t="str">
            <v>E</v>
          </cell>
          <cell r="I244" t="str">
            <v>X</v>
          </cell>
          <cell r="Q244" t="str">
            <v>HP</v>
          </cell>
          <cell r="R244" t="str">
            <v>Espèces des ourlets, lisières et fourrés thermophiles</v>
          </cell>
          <cell r="S244">
            <v>0</v>
          </cell>
          <cell r="T244" t="str">
            <v>faible</v>
          </cell>
          <cell r="U244">
            <v>0</v>
          </cell>
        </row>
        <row r="245">
          <cell r="A245" t="str">
            <v>Catocala promissa (Denis &amp; Schiffermüller, 1775)</v>
          </cell>
          <cell r="B245" t="str">
            <v>Heterocera</v>
          </cell>
          <cell r="C245" t="str">
            <v>NOCTUIDAE</v>
          </cell>
          <cell r="D245" t="str">
            <v>Catocala promissa (Denis &amp; Schiffermüller, 1775)</v>
          </cell>
          <cell r="E245" t="str">
            <v>Catocala promissa</v>
          </cell>
          <cell r="F245" t="str">
            <v>La promise</v>
          </cell>
          <cell r="G245" t="str">
            <v>E</v>
          </cell>
          <cell r="I245" t="str">
            <v>X</v>
          </cell>
          <cell r="Q245" t="str">
            <v>HP</v>
          </cell>
          <cell r="R245" t="str">
            <v>Espèces des ourlets, lisières et fourrés thermophiles</v>
          </cell>
          <cell r="S245">
            <v>0</v>
          </cell>
          <cell r="T245" t="str">
            <v>faible</v>
          </cell>
          <cell r="U245">
            <v>0</v>
          </cell>
        </row>
        <row r="246">
          <cell r="A246" t="str">
            <v>Catocala sponsa</v>
          </cell>
          <cell r="B246" t="str">
            <v>Heterocera</v>
          </cell>
          <cell r="C246" t="str">
            <v>NOCTUIDAE</v>
          </cell>
          <cell r="D246" t="str">
            <v>Catocala sponsa (Linnaeus, 1767)</v>
          </cell>
          <cell r="E246" t="str">
            <v>Catocala sponsa</v>
          </cell>
          <cell r="F246" t="str">
            <v>La fiancée</v>
          </cell>
          <cell r="G246" t="str">
            <v>RR</v>
          </cell>
          <cell r="I246" t="str">
            <v>X</v>
          </cell>
          <cell r="Q246" t="str">
            <v>HP</v>
          </cell>
          <cell r="R246" t="str">
            <v>Espèces des ourlets, lisières et fourrés thermophiles</v>
          </cell>
          <cell r="S246">
            <v>0</v>
          </cell>
          <cell r="T246" t="str">
            <v>faible</v>
          </cell>
          <cell r="U246">
            <v>0</v>
          </cell>
        </row>
        <row r="247">
          <cell r="A247" t="str">
            <v>Catocala sponsa (Linnaeus, 1767)</v>
          </cell>
          <cell r="B247" t="str">
            <v>Heterocera</v>
          </cell>
          <cell r="C247" t="str">
            <v>NOCTUIDAE</v>
          </cell>
          <cell r="D247" t="str">
            <v>Catocala sponsa (Linnaeus, 1767)</v>
          </cell>
          <cell r="E247" t="str">
            <v>Catocala sponsa</v>
          </cell>
          <cell r="F247" t="str">
            <v>La fiancée</v>
          </cell>
          <cell r="G247" t="str">
            <v>RR</v>
          </cell>
          <cell r="I247" t="str">
            <v>X</v>
          </cell>
          <cell r="Q247" t="str">
            <v>HP</v>
          </cell>
          <cell r="R247" t="str">
            <v>Espèces des ourlets, lisières et fourrés thermophiles</v>
          </cell>
          <cell r="S247">
            <v>0</v>
          </cell>
          <cell r="T247" t="str">
            <v>faible</v>
          </cell>
          <cell r="U247">
            <v>0</v>
          </cell>
        </row>
        <row r="248">
          <cell r="A248" t="str">
            <v>Celaena leucostigma</v>
          </cell>
          <cell r="B248" t="str">
            <v>Heterocera</v>
          </cell>
          <cell r="C248" t="str">
            <v>NOCTUIDAE</v>
          </cell>
          <cell r="D248" t="str">
            <v>Helotropha leucostigma (Hübner, 1808)</v>
          </cell>
          <cell r="E248" t="str">
            <v>Celaena leucostigma</v>
          </cell>
          <cell r="F248" t="str">
            <v>La Noctuelle de l'Iris</v>
          </cell>
          <cell r="G248" t="str">
            <v>RR</v>
          </cell>
          <cell r="I248" t="str">
            <v>X</v>
          </cell>
          <cell r="Q248" t="str">
            <v>HP</v>
          </cell>
          <cell r="R248" t="str">
            <v>Espèces des prairies et ourlets méso-hygrophiles</v>
          </cell>
          <cell r="S248">
            <v>0</v>
          </cell>
          <cell r="T248" t="str">
            <v>faible</v>
          </cell>
          <cell r="U248">
            <v>0</v>
          </cell>
        </row>
        <row r="249">
          <cell r="A249" t="str">
            <v>Cepphis advenaria</v>
          </cell>
          <cell r="B249" t="str">
            <v>Heterocera</v>
          </cell>
          <cell r="C249" t="str">
            <v>GEOMETRIDAE</v>
          </cell>
          <cell r="D249" t="str">
            <v>Cepphis advenaria (Hübner, 1790)</v>
          </cell>
          <cell r="E249" t="str">
            <v>Cepphis advenaria</v>
          </cell>
          <cell r="F249" t="str">
            <v>L'épione étrangère</v>
          </cell>
          <cell r="G249" t="str">
            <v>AR</v>
          </cell>
          <cell r="I249">
            <v>0</v>
          </cell>
          <cell r="Q249" t="str">
            <v>P</v>
          </cell>
          <cell r="R249" t="str">
            <v>Espèces des boisements et des lisières mésohygrophiles</v>
          </cell>
          <cell r="S249">
            <v>0</v>
          </cell>
          <cell r="T249" t="str">
            <v>faible</v>
          </cell>
          <cell r="U249">
            <v>0</v>
          </cell>
        </row>
        <row r="250">
          <cell r="A250" t="str">
            <v>Cepphis advenaria (Hübner, 1790)</v>
          </cell>
          <cell r="B250" t="str">
            <v>Heterocera</v>
          </cell>
          <cell r="C250" t="str">
            <v>GEOMETRIDAE</v>
          </cell>
          <cell r="D250" t="str">
            <v>Cepphis advenaria (Hübner, 1790)</v>
          </cell>
          <cell r="E250" t="str">
            <v>Cepphis advenaria</v>
          </cell>
          <cell r="F250" t="str">
            <v>L'épione étrangère</v>
          </cell>
          <cell r="G250" t="str">
            <v>AR</v>
          </cell>
          <cell r="I250">
            <v>0</v>
          </cell>
          <cell r="Q250" t="str">
            <v>P</v>
          </cell>
          <cell r="R250" t="str">
            <v>Espèces des boisements et des lisières mésohygrophiles</v>
          </cell>
          <cell r="S250">
            <v>0</v>
          </cell>
          <cell r="T250" t="str">
            <v>faible</v>
          </cell>
          <cell r="U250">
            <v>0</v>
          </cell>
        </row>
        <row r="251">
          <cell r="A251" t="str">
            <v>Ceramica pisi</v>
          </cell>
          <cell r="B251" t="str">
            <v>Heterocera</v>
          </cell>
          <cell r="C251" t="str">
            <v>NOCTUIDAE</v>
          </cell>
          <cell r="D251" t="str">
            <v>Ceramica pisi (Linnaeus, 1758)</v>
          </cell>
          <cell r="E251" t="str">
            <v>Ceramica pisi</v>
          </cell>
          <cell r="F251" t="str">
            <v>La noctuelle des pois</v>
          </cell>
          <cell r="G251" t="str">
            <v>PC</v>
          </cell>
          <cell r="I251">
            <v>0</v>
          </cell>
          <cell r="R251" t="str">
            <v>Espèces des prairies et ourlets méso-hygrophiles</v>
          </cell>
          <cell r="S251">
            <v>0</v>
          </cell>
          <cell r="T251" t="str">
            <v>faible</v>
          </cell>
          <cell r="U251">
            <v>0</v>
          </cell>
        </row>
        <row r="252">
          <cell r="A252" t="str">
            <v>Ceramica pisi (Linnaeus, 1758)</v>
          </cell>
          <cell r="B252" t="str">
            <v>Heterocera</v>
          </cell>
          <cell r="C252" t="str">
            <v>NOCTUIDAE</v>
          </cell>
          <cell r="D252" t="str">
            <v>Ceramica pisi (Linnaeus, 1758)</v>
          </cell>
          <cell r="E252" t="str">
            <v>Ceramica pisi</v>
          </cell>
          <cell r="F252" t="str">
            <v>La noctuelle des pois</v>
          </cell>
          <cell r="G252" t="str">
            <v>PC</v>
          </cell>
          <cell r="I252">
            <v>0</v>
          </cell>
          <cell r="R252" t="str">
            <v>Espèces des prairies et ourlets méso-hygrophiles</v>
          </cell>
          <cell r="S252">
            <v>0</v>
          </cell>
          <cell r="T252" t="str">
            <v>faible</v>
          </cell>
          <cell r="U252">
            <v>0</v>
          </cell>
        </row>
        <row r="253">
          <cell r="A253" t="str">
            <v>Cerastis leucographa</v>
          </cell>
          <cell r="B253" t="str">
            <v>Heterocera</v>
          </cell>
          <cell r="C253" t="str">
            <v>NOCTUIDAE</v>
          </cell>
          <cell r="D253" t="str">
            <v>Cerastis leucographa (Denis &amp; Schiffermüller, 1775)</v>
          </cell>
          <cell r="E253" t="str">
            <v>Cerastis leucographa</v>
          </cell>
          <cell r="F253" t="str">
            <v>La Noctuelle leucographe</v>
          </cell>
          <cell r="G253" t="str">
            <v>R</v>
          </cell>
          <cell r="I253" t="str">
            <v>X</v>
          </cell>
          <cell r="Q253" t="str">
            <v>P</v>
          </cell>
          <cell r="R253" t="str">
            <v>Espèces des boisements et des lisières mésohygrophiles</v>
          </cell>
          <cell r="S253">
            <v>0</v>
          </cell>
          <cell r="T253" t="str">
            <v>faible</v>
          </cell>
          <cell r="U253">
            <v>0</v>
          </cell>
        </row>
        <row r="254">
          <cell r="A254" t="str">
            <v>Cerastis leucographa (Denis &amp; Schiffermüller, 1775)</v>
          </cell>
          <cell r="B254" t="str">
            <v>Heterocera</v>
          </cell>
          <cell r="C254" t="str">
            <v>NOCTUIDAE</v>
          </cell>
          <cell r="D254" t="str">
            <v>Cerastis leucographa (Denis &amp; Schiffermüller, 1775)</v>
          </cell>
          <cell r="E254" t="str">
            <v>Cerastis leucographa</v>
          </cell>
          <cell r="F254" t="str">
            <v>La Noctuelle leucographe</v>
          </cell>
          <cell r="G254" t="str">
            <v>R</v>
          </cell>
          <cell r="I254" t="str">
            <v>X</v>
          </cell>
          <cell r="Q254" t="str">
            <v>P</v>
          </cell>
          <cell r="R254" t="str">
            <v>Espèces des boisements et des lisières mésohygrophiles</v>
          </cell>
          <cell r="S254">
            <v>0</v>
          </cell>
          <cell r="T254" t="str">
            <v>faible</v>
          </cell>
          <cell r="U254">
            <v>0</v>
          </cell>
        </row>
        <row r="255">
          <cell r="A255" t="str">
            <v>Cerastis rubricosa</v>
          </cell>
          <cell r="B255" t="str">
            <v>Heterocera</v>
          </cell>
          <cell r="C255" t="str">
            <v>NOCTUIDAE</v>
          </cell>
          <cell r="D255" t="str">
            <v>Cerastis rubricosa (Denis &amp; Schiffermüller, 1775)</v>
          </cell>
          <cell r="E255" t="str">
            <v>Cerastis rubricosa</v>
          </cell>
          <cell r="F255" t="str">
            <v>La Noctuelle rubiconde</v>
          </cell>
          <cell r="G255" t="str">
            <v>PC</v>
          </cell>
          <cell r="I255">
            <v>0</v>
          </cell>
          <cell r="R255" t="str">
            <v>Espèces des boisements et des lisières mésohygrophiles</v>
          </cell>
          <cell r="S255">
            <v>0</v>
          </cell>
          <cell r="T255" t="str">
            <v>faible</v>
          </cell>
          <cell r="U255">
            <v>0</v>
          </cell>
        </row>
        <row r="256">
          <cell r="A256" t="str">
            <v>Cerastis rubricosa (Denis &amp; Schiffermüller, 1775)</v>
          </cell>
          <cell r="B256" t="str">
            <v>Heterocera</v>
          </cell>
          <cell r="C256" t="str">
            <v>NOCTUIDAE</v>
          </cell>
          <cell r="D256" t="str">
            <v>Cerastis rubricosa (Denis &amp; Schiffermüller, 1775)</v>
          </cell>
          <cell r="E256" t="str">
            <v>Cerastis rubricosa</v>
          </cell>
          <cell r="F256" t="str">
            <v>La Noctuelle rubiconde</v>
          </cell>
          <cell r="G256" t="str">
            <v>PC</v>
          </cell>
          <cell r="I256">
            <v>0</v>
          </cell>
          <cell r="R256" t="str">
            <v>Espèces des boisements et des lisières mésohygrophiles</v>
          </cell>
          <cell r="S256">
            <v>0</v>
          </cell>
          <cell r="T256" t="str">
            <v>faible</v>
          </cell>
          <cell r="U256">
            <v>0</v>
          </cell>
        </row>
        <row r="257">
          <cell r="A257" t="str">
            <v>Cerura erminea</v>
          </cell>
          <cell r="B257" t="str">
            <v>Heterocera</v>
          </cell>
          <cell r="C257" t="str">
            <v>NOTODONTIDAE</v>
          </cell>
          <cell r="D257" t="str">
            <v>Cerura erminea (Esper, 1783)</v>
          </cell>
          <cell r="E257" t="str">
            <v>Cerura erminea</v>
          </cell>
          <cell r="F257" t="str">
            <v>L'hermine</v>
          </cell>
          <cell r="G257" t="str">
            <v>AR</v>
          </cell>
          <cell r="I257" t="str">
            <v>X</v>
          </cell>
          <cell r="Q257" t="str">
            <v>P</v>
          </cell>
          <cell r="R257" t="str">
            <v>Espèces des boisements et des lisières mésohygrophiles</v>
          </cell>
          <cell r="S257">
            <v>0</v>
          </cell>
          <cell r="T257" t="str">
            <v>faible</v>
          </cell>
          <cell r="U257">
            <v>0</v>
          </cell>
        </row>
        <row r="258">
          <cell r="A258" t="str">
            <v>Cerura erminea (Esper, 1783)</v>
          </cell>
          <cell r="B258" t="str">
            <v>Heterocera</v>
          </cell>
          <cell r="C258" t="str">
            <v>NOTODONTIDAE</v>
          </cell>
          <cell r="D258" t="str">
            <v>Cerura erminea (Esper, 1783)</v>
          </cell>
          <cell r="E258" t="str">
            <v>Cerura erminea</v>
          </cell>
          <cell r="F258" t="str">
            <v>L'hermine</v>
          </cell>
          <cell r="G258" t="str">
            <v>AR</v>
          </cell>
          <cell r="I258" t="str">
            <v>X</v>
          </cell>
          <cell r="Q258" t="str">
            <v>P</v>
          </cell>
          <cell r="R258" t="str">
            <v>Espèces des boisements et des lisières mésohygrophiles</v>
          </cell>
          <cell r="S258">
            <v>0</v>
          </cell>
          <cell r="T258" t="str">
            <v>faible</v>
          </cell>
          <cell r="U258">
            <v>0</v>
          </cell>
        </row>
        <row r="259">
          <cell r="A259" t="str">
            <v>Cerura vinula</v>
          </cell>
          <cell r="B259" t="str">
            <v>Heterocera</v>
          </cell>
          <cell r="C259" t="str">
            <v>NOTODONTIDAE</v>
          </cell>
          <cell r="D259" t="str">
            <v>Cerura vinula (Linnaeus, 1758)</v>
          </cell>
          <cell r="E259" t="str">
            <v>Cerura vinula</v>
          </cell>
          <cell r="F259" t="str">
            <v>La queue fourchue</v>
          </cell>
          <cell r="G259" t="str">
            <v>R</v>
          </cell>
          <cell r="I259" t="str">
            <v>X</v>
          </cell>
          <cell r="Q259" t="str">
            <v>P</v>
          </cell>
          <cell r="R259" t="str">
            <v>Espèces des boisements et des lisières mésohygrophiles</v>
          </cell>
          <cell r="S259">
            <v>0</v>
          </cell>
          <cell r="T259" t="str">
            <v>faible</v>
          </cell>
          <cell r="U259">
            <v>0</v>
          </cell>
        </row>
        <row r="260">
          <cell r="A260" t="str">
            <v>Cerura vinula (Linnaeus, 1758)</v>
          </cell>
          <cell r="B260" t="str">
            <v>Heterocera</v>
          </cell>
          <cell r="C260" t="str">
            <v>NOTODONTIDAE</v>
          </cell>
          <cell r="D260" t="str">
            <v>Cerura vinula (Linnaeus, 1758)</v>
          </cell>
          <cell r="E260" t="str">
            <v>Cerura vinula</v>
          </cell>
          <cell r="F260" t="str">
            <v>La queue fourchue</v>
          </cell>
          <cell r="G260" t="str">
            <v>R</v>
          </cell>
          <cell r="I260" t="str">
            <v>X</v>
          </cell>
          <cell r="Q260" t="str">
            <v>P</v>
          </cell>
          <cell r="R260" t="str">
            <v>Espèces des boisements et des lisières mésohygrophiles</v>
          </cell>
          <cell r="S260">
            <v>0</v>
          </cell>
          <cell r="T260" t="str">
            <v>faible</v>
          </cell>
          <cell r="U260">
            <v>0</v>
          </cell>
        </row>
        <row r="261">
          <cell r="A261" t="str">
            <v>Charanyca trigrammica</v>
          </cell>
          <cell r="B261" t="str">
            <v>Heterocera</v>
          </cell>
          <cell r="C261" t="str">
            <v>NOCTUIDAE</v>
          </cell>
          <cell r="D261" t="str">
            <v>Charanyca trigrammica (Hufnagel, 1766)</v>
          </cell>
          <cell r="E261" t="str">
            <v>Charanyca trigrammica</v>
          </cell>
          <cell r="F261" t="str">
            <v>L'évidente</v>
          </cell>
          <cell r="G261" t="str">
            <v>PC</v>
          </cell>
          <cell r="I261" t="str">
            <v>X</v>
          </cell>
          <cell r="R261" t="str">
            <v>Espèces des prairies et ourlets mésophiles</v>
          </cell>
          <cell r="S261">
            <v>0</v>
          </cell>
          <cell r="T261" t="str">
            <v>faible</v>
          </cell>
          <cell r="U261">
            <v>0</v>
          </cell>
        </row>
        <row r="262">
          <cell r="A262" t="str">
            <v>Charanyca trigrammica (Hufnagel, 1766)</v>
          </cell>
          <cell r="B262" t="str">
            <v>Heterocera</v>
          </cell>
          <cell r="C262" t="str">
            <v>NOCTUIDAE</v>
          </cell>
          <cell r="D262" t="str">
            <v>Charanyca trigrammica (Hufnagel, 1766)</v>
          </cell>
          <cell r="E262" t="str">
            <v>Charanyca trigrammica</v>
          </cell>
          <cell r="F262" t="str">
            <v>L'évidente</v>
          </cell>
          <cell r="G262" t="str">
            <v>PC</v>
          </cell>
          <cell r="I262" t="str">
            <v>X</v>
          </cell>
          <cell r="R262" t="str">
            <v>Espèces des prairies et ourlets mésophiles</v>
          </cell>
          <cell r="S262">
            <v>0</v>
          </cell>
          <cell r="T262" t="str">
            <v>faible</v>
          </cell>
          <cell r="U262">
            <v>0</v>
          </cell>
        </row>
        <row r="263">
          <cell r="A263" t="str">
            <v>Charissa mucidaria</v>
          </cell>
          <cell r="B263" t="str">
            <v>Heterocera</v>
          </cell>
          <cell r="C263" t="str">
            <v>GEOMETRIDAE</v>
          </cell>
          <cell r="D263" t="str">
            <v>Charissa mucidaria (Hübner, 1799)</v>
          </cell>
          <cell r="E263" t="str">
            <v>Charissa mucidaria</v>
          </cell>
          <cell r="F263" t="str">
            <v>La Gnophos moisie</v>
          </cell>
          <cell r="G263" t="str">
            <v>E</v>
          </cell>
          <cell r="I263" t="str">
            <v>X</v>
          </cell>
          <cell r="Q263" t="str">
            <v>HP</v>
          </cell>
          <cell r="R263" t="str">
            <v>Espèces des pelouses ouvertes xéro-thermophiles</v>
          </cell>
          <cell r="S263">
            <v>0</v>
          </cell>
          <cell r="T263" t="str">
            <v>faible</v>
          </cell>
          <cell r="U263">
            <v>0</v>
          </cell>
        </row>
        <row r="264">
          <cell r="A264" t="str">
            <v>Charissa mucidaria (Hübner, 1799)</v>
          </cell>
          <cell r="B264" t="str">
            <v>Heterocera</v>
          </cell>
          <cell r="C264" t="str">
            <v>GEOMETRIDAE</v>
          </cell>
          <cell r="D264" t="str">
            <v>Charissa mucidaria (Hübner, 1799)</v>
          </cell>
          <cell r="E264" t="str">
            <v>Charissa mucidaria</v>
          </cell>
          <cell r="F264" t="str">
            <v>La Gnophos moisie</v>
          </cell>
          <cell r="G264" t="str">
            <v>E</v>
          </cell>
          <cell r="I264" t="str">
            <v>X</v>
          </cell>
          <cell r="Q264" t="str">
            <v>HP</v>
          </cell>
          <cell r="R264" t="str">
            <v>Espèces des pelouses ouvertes xéro-thermophiles</v>
          </cell>
          <cell r="S264">
            <v>0</v>
          </cell>
          <cell r="T264" t="str">
            <v>faible</v>
          </cell>
          <cell r="U264">
            <v>0</v>
          </cell>
        </row>
        <row r="265">
          <cell r="A265" t="str">
            <v>Charissa obscurata (Denis &amp; Schiffermüller, 1775)</v>
          </cell>
          <cell r="B265" t="str">
            <v>Heterocera</v>
          </cell>
          <cell r="C265" t="str">
            <v>GEOMETRIDAE</v>
          </cell>
          <cell r="D265" t="str">
            <v>Charissa obscurata (Denis &amp; Schiffermüller, 1775)</v>
          </cell>
          <cell r="E265" t="str">
            <v>Charissa obscurata</v>
          </cell>
          <cell r="F265" t="str">
            <v>La gnophos obscure</v>
          </cell>
          <cell r="G265" t="str">
            <v>RR</v>
          </cell>
          <cell r="I265" t="str">
            <v>X</v>
          </cell>
          <cell r="Q265" t="str">
            <v>HP</v>
          </cell>
          <cell r="R265" t="str">
            <v>Espèces des pelouses ouvertes xéro-thermophiles</v>
          </cell>
          <cell r="S265">
            <v>0</v>
          </cell>
          <cell r="T265" t="str">
            <v>faible</v>
          </cell>
          <cell r="U265">
            <v>0</v>
          </cell>
        </row>
        <row r="266">
          <cell r="A266" t="str">
            <v>Charissa obscuratus</v>
          </cell>
          <cell r="B266" t="str">
            <v>Heterocera</v>
          </cell>
          <cell r="C266" t="str">
            <v>GEOMETRIDAE</v>
          </cell>
          <cell r="D266" t="str">
            <v>Charissa obscurata (Denis &amp; Schiffermüller, 1775)</v>
          </cell>
          <cell r="E266" t="str">
            <v>Charissa obscuratus</v>
          </cell>
          <cell r="F266" t="str">
            <v>La gnophos obscure</v>
          </cell>
          <cell r="G266" t="str">
            <v>RR</v>
          </cell>
          <cell r="I266" t="str">
            <v>X</v>
          </cell>
          <cell r="Q266" t="str">
            <v>HP</v>
          </cell>
          <cell r="R266" t="str">
            <v>Espèces des pelouses ouvertes xéro-thermophiles</v>
          </cell>
          <cell r="S266">
            <v>0</v>
          </cell>
          <cell r="T266" t="str">
            <v>faible</v>
          </cell>
          <cell r="U266">
            <v>0</v>
          </cell>
        </row>
        <row r="267">
          <cell r="A267" t="str">
            <v>Charissa variegata (Duponchel, 1830)</v>
          </cell>
          <cell r="B267" t="str">
            <v>Heterocera</v>
          </cell>
          <cell r="C267" t="str">
            <v>GEOMETRIDAE</v>
          </cell>
          <cell r="D267" t="str">
            <v>Charissa variegata (Duponchel, 1830)</v>
          </cell>
          <cell r="E267" t="str">
            <v>Charissa variegata</v>
          </cell>
          <cell r="F267" t="str">
            <v>La Gnophos bigarrée</v>
          </cell>
          <cell r="G267" t="str">
            <v>E</v>
          </cell>
          <cell r="I267" t="str">
            <v>X</v>
          </cell>
          <cell r="Q267" t="str">
            <v>HP</v>
          </cell>
          <cell r="R267" t="str">
            <v>Espèces des pelouses ouvertes xéro-thermophiles</v>
          </cell>
          <cell r="S267">
            <v>0</v>
          </cell>
          <cell r="T267" t="str">
            <v>faible</v>
          </cell>
          <cell r="U267">
            <v>0</v>
          </cell>
        </row>
        <row r="268">
          <cell r="A268" t="str">
            <v>Charissa variegatus</v>
          </cell>
          <cell r="B268" t="str">
            <v>Heterocera</v>
          </cell>
          <cell r="C268" t="str">
            <v>GEOMETRIDAE</v>
          </cell>
          <cell r="D268" t="str">
            <v>Charissa variegata (Duponchel, 1830)</v>
          </cell>
          <cell r="E268" t="str">
            <v>Charissa variegatus</v>
          </cell>
          <cell r="F268" t="str">
            <v>La Gnophos bigarrée</v>
          </cell>
          <cell r="G268" t="str">
            <v>E</v>
          </cell>
          <cell r="I268" t="str">
            <v>X</v>
          </cell>
          <cell r="Q268" t="str">
            <v>HP</v>
          </cell>
          <cell r="R268" t="str">
            <v>Espèces des pelouses ouvertes xéro-thermophiles</v>
          </cell>
          <cell r="S268">
            <v>0</v>
          </cell>
          <cell r="T268" t="str">
            <v>faible</v>
          </cell>
          <cell r="U268">
            <v>0</v>
          </cell>
        </row>
        <row r="269">
          <cell r="A269" t="str">
            <v>Chelis maculosa</v>
          </cell>
          <cell r="B269" t="str">
            <v>Heterocera</v>
          </cell>
          <cell r="C269" t="str">
            <v>ARCTIIDAE</v>
          </cell>
          <cell r="D269" t="str">
            <v>Chelis maculosa (Denis &amp; Schiffermüller, 1775)</v>
          </cell>
          <cell r="E269" t="str">
            <v>Chelis maculosa</v>
          </cell>
          <cell r="F269" t="str">
            <v>L'écaille maculée</v>
          </cell>
          <cell r="G269" t="str">
            <v>RR</v>
          </cell>
          <cell r="I269" t="str">
            <v>X</v>
          </cell>
          <cell r="Q269" t="str">
            <v>HP</v>
          </cell>
          <cell r="R269" t="str">
            <v>Espèces des pelouses ouvertes xéro-thermophiles</v>
          </cell>
          <cell r="S269">
            <v>0</v>
          </cell>
          <cell r="T269" t="str">
            <v>faible</v>
          </cell>
          <cell r="U269">
            <v>0</v>
          </cell>
        </row>
        <row r="270">
          <cell r="A270" t="str">
            <v>Chelis maculosa (Denis &amp; Schiffermüller, 1775)</v>
          </cell>
          <cell r="B270" t="str">
            <v>Heterocera</v>
          </cell>
          <cell r="C270" t="str">
            <v>ARCTIIDAE</v>
          </cell>
          <cell r="D270" t="str">
            <v>Chelis maculosa (Denis &amp; Schiffermüller, 1775)</v>
          </cell>
          <cell r="E270" t="str">
            <v>Chelis maculosa</v>
          </cell>
          <cell r="F270" t="str">
            <v>L'écaille maculée</v>
          </cell>
          <cell r="G270" t="str">
            <v>RR</v>
          </cell>
          <cell r="I270" t="str">
            <v>X</v>
          </cell>
          <cell r="Q270" t="str">
            <v>HP</v>
          </cell>
          <cell r="R270" t="str">
            <v>Espèces des pelouses ouvertes xéro-thermophiles</v>
          </cell>
          <cell r="S270">
            <v>0</v>
          </cell>
          <cell r="T270" t="str">
            <v>faible</v>
          </cell>
          <cell r="U270">
            <v>0</v>
          </cell>
        </row>
        <row r="271">
          <cell r="A271" t="str">
            <v>Chesias legatella</v>
          </cell>
          <cell r="B271" t="str">
            <v>Heterocera</v>
          </cell>
          <cell r="C271" t="str">
            <v>GEOMETRIDAE</v>
          </cell>
          <cell r="D271" t="str">
            <v>Chesias legatella (Denis &amp; Schiffermüller, 1775)</v>
          </cell>
          <cell r="E271" t="str">
            <v>Chesias legatella</v>
          </cell>
          <cell r="F271" t="str">
            <v>La phalène du genêt</v>
          </cell>
          <cell r="G271" t="str">
            <v>AR</v>
          </cell>
          <cell r="I271">
            <v>0</v>
          </cell>
          <cell r="Q271" t="str">
            <v>P</v>
          </cell>
          <cell r="R271" t="str">
            <v>Espèce des landes</v>
          </cell>
          <cell r="S271">
            <v>0</v>
          </cell>
          <cell r="T271" t="str">
            <v>faible</v>
          </cell>
          <cell r="U271">
            <v>0</v>
          </cell>
        </row>
        <row r="272">
          <cell r="A272" t="str">
            <v>Chesias legatella (Denis &amp; Schiffermüller, 1775)</v>
          </cell>
          <cell r="B272" t="str">
            <v>Heterocera</v>
          </cell>
          <cell r="C272" t="str">
            <v>GEOMETRIDAE</v>
          </cell>
          <cell r="D272" t="str">
            <v>Chesias legatella (Denis &amp; Schiffermüller, 1775)</v>
          </cell>
          <cell r="E272" t="str">
            <v>Chesias legatella</v>
          </cell>
          <cell r="F272" t="str">
            <v>La phalène du genêt</v>
          </cell>
          <cell r="G272" t="str">
            <v>AR</v>
          </cell>
          <cell r="I272">
            <v>0</v>
          </cell>
          <cell r="Q272" t="str">
            <v>P</v>
          </cell>
          <cell r="R272" t="str">
            <v>Espèce des landes</v>
          </cell>
          <cell r="S272">
            <v>0</v>
          </cell>
          <cell r="T272" t="str">
            <v>faible</v>
          </cell>
          <cell r="U272">
            <v>0</v>
          </cell>
        </row>
        <row r="273">
          <cell r="A273" t="str">
            <v>Chesias rufata</v>
          </cell>
          <cell r="B273" t="str">
            <v>Heterocera</v>
          </cell>
          <cell r="C273" t="str">
            <v>GEOMETRIDAE</v>
          </cell>
          <cell r="D273" t="str">
            <v>Chesias rufata (Fabricius, 1775)</v>
          </cell>
          <cell r="E273" t="str">
            <v>Chesias rufata</v>
          </cell>
          <cell r="F273" t="str">
            <v>La rousse</v>
          </cell>
          <cell r="G273" t="str">
            <v>AR</v>
          </cell>
          <cell r="I273">
            <v>0</v>
          </cell>
          <cell r="Q273" t="str">
            <v>P</v>
          </cell>
          <cell r="R273" t="str">
            <v>Espèce des landes</v>
          </cell>
          <cell r="S273">
            <v>0</v>
          </cell>
          <cell r="T273" t="str">
            <v>faible</v>
          </cell>
          <cell r="U273">
            <v>0</v>
          </cell>
        </row>
        <row r="274">
          <cell r="A274" t="str">
            <v>Chesias rufata (Fabricius, 1775)</v>
          </cell>
          <cell r="B274" t="str">
            <v>Heterocera</v>
          </cell>
          <cell r="C274" t="str">
            <v>GEOMETRIDAE</v>
          </cell>
          <cell r="D274" t="str">
            <v>Chesias rufata (Fabricius, 1775)</v>
          </cell>
          <cell r="E274" t="str">
            <v>Chesias rufata</v>
          </cell>
          <cell r="F274" t="str">
            <v>La rousse</v>
          </cell>
          <cell r="G274" t="str">
            <v>AR</v>
          </cell>
          <cell r="I274">
            <v>0</v>
          </cell>
          <cell r="Q274" t="str">
            <v>P</v>
          </cell>
          <cell r="R274" t="str">
            <v>Espèce des landes</v>
          </cell>
          <cell r="S274">
            <v>0</v>
          </cell>
          <cell r="T274" t="str">
            <v>faible</v>
          </cell>
          <cell r="U274">
            <v>0</v>
          </cell>
        </row>
        <row r="275">
          <cell r="A275" t="str">
            <v>Chiasmia clathrata</v>
          </cell>
          <cell r="B275" t="str">
            <v>Heterocera</v>
          </cell>
          <cell r="C275" t="str">
            <v>GEOMETRIDAE</v>
          </cell>
          <cell r="D275" t="str">
            <v>Chiasmia clathrata (Linnaeus, 1758)</v>
          </cell>
          <cell r="E275" t="str">
            <v>Chiasmia clathrata</v>
          </cell>
          <cell r="F275" t="str">
            <v>La géomètre à barreaux</v>
          </cell>
          <cell r="G275" t="str">
            <v>C</v>
          </cell>
          <cell r="I275">
            <v>0</v>
          </cell>
          <cell r="R275" t="str">
            <v>Espèces des prairies et ourlets mésophiles</v>
          </cell>
          <cell r="S275">
            <v>0</v>
          </cell>
          <cell r="T275" t="str">
            <v>faible</v>
          </cell>
          <cell r="U275">
            <v>0</v>
          </cell>
        </row>
        <row r="276">
          <cell r="A276" t="str">
            <v>Chiasmia clathrata (Linnaeus, 1758)</v>
          </cell>
          <cell r="B276" t="str">
            <v>Heterocera</v>
          </cell>
          <cell r="C276" t="str">
            <v>GEOMETRIDAE</v>
          </cell>
          <cell r="D276" t="str">
            <v>Chiasmia clathrata (Linnaeus, 1758)</v>
          </cell>
          <cell r="E276" t="str">
            <v>Chiasmia clathrata</v>
          </cell>
          <cell r="F276" t="str">
            <v>La géomètre à barreaux</v>
          </cell>
          <cell r="G276" t="str">
            <v>C</v>
          </cell>
          <cell r="I276">
            <v>0</v>
          </cell>
          <cell r="R276" t="str">
            <v>Espèces des prairies et ourlets mésophiles</v>
          </cell>
          <cell r="S276">
            <v>0</v>
          </cell>
          <cell r="T276" t="str">
            <v>faible</v>
          </cell>
          <cell r="U276">
            <v>0</v>
          </cell>
        </row>
        <row r="277">
          <cell r="A277" t="str">
            <v>Chilodes maritima (Tauscher, 1806)</v>
          </cell>
          <cell r="B277" t="str">
            <v>Heterocera</v>
          </cell>
          <cell r="C277" t="str">
            <v>NOCTUIDAE</v>
          </cell>
          <cell r="D277" t="str">
            <v>Chilodes maritima (Tauscher, 1806)</v>
          </cell>
          <cell r="E277" t="str">
            <v>Chilodes maritima</v>
          </cell>
          <cell r="F277" t="str">
            <v>La Nonagrie du Phragmite</v>
          </cell>
          <cell r="G277" t="str">
            <v>RR</v>
          </cell>
          <cell r="I277" t="str">
            <v>X</v>
          </cell>
          <cell r="Q277" t="str">
            <v>HP</v>
          </cell>
          <cell r="R277" t="str">
            <v>Espèces des prairies et ourlets méso-hygrophiles</v>
          </cell>
          <cell r="S277">
            <v>0</v>
          </cell>
          <cell r="T277" t="str">
            <v>faible</v>
          </cell>
          <cell r="U277">
            <v>0</v>
          </cell>
        </row>
        <row r="278">
          <cell r="A278" t="str">
            <v>Chilodes maritimus</v>
          </cell>
          <cell r="B278" t="str">
            <v>Heterocera</v>
          </cell>
          <cell r="C278" t="str">
            <v>NOCTUIDAE</v>
          </cell>
          <cell r="D278" t="str">
            <v>Chilodes maritima (Tauscher, 1806)</v>
          </cell>
          <cell r="E278" t="str">
            <v>Chilodes maritimus</v>
          </cell>
          <cell r="F278" t="str">
            <v>La Nonagrie du Phragmite</v>
          </cell>
          <cell r="G278" t="str">
            <v>RR</v>
          </cell>
          <cell r="I278" t="str">
            <v>X</v>
          </cell>
          <cell r="Q278" t="str">
            <v>HP</v>
          </cell>
          <cell r="R278" t="str">
            <v>Espèces des prairies et ourlets méso-hygrophiles</v>
          </cell>
          <cell r="S278">
            <v>0</v>
          </cell>
          <cell r="T278" t="str">
            <v>faible</v>
          </cell>
          <cell r="U278">
            <v>0</v>
          </cell>
        </row>
        <row r="279">
          <cell r="A279" t="str">
            <v>Chloantha hyperici (Denis &amp; Schiffermüller, 1775)</v>
          </cell>
          <cell r="B279" t="str">
            <v>Heterocera</v>
          </cell>
          <cell r="C279" t="str">
            <v>NOCTUIDAE</v>
          </cell>
          <cell r="D279" t="str">
            <v>Chloantha hyperici (Denis &amp; Schiffermüller, 1775)</v>
          </cell>
          <cell r="E279" t="str">
            <v>Chloantha hyperici</v>
          </cell>
          <cell r="F279" t="str">
            <v>La Noctuelle du Millepertuis</v>
          </cell>
          <cell r="G279" t="str">
            <v>E</v>
          </cell>
          <cell r="I279" t="str">
            <v>X</v>
          </cell>
          <cell r="Q279" t="str">
            <v>HP</v>
          </cell>
          <cell r="R279" t="str">
            <v>Espèces des pelouses ouvertes xéro-thermophiles</v>
          </cell>
          <cell r="S279">
            <v>0</v>
          </cell>
          <cell r="T279" t="str">
            <v>faible</v>
          </cell>
          <cell r="U279">
            <v>0</v>
          </cell>
        </row>
        <row r="280">
          <cell r="A280" t="str">
            <v>Chlorissa viridata</v>
          </cell>
          <cell r="B280" t="str">
            <v>Heterocera</v>
          </cell>
          <cell r="C280" t="str">
            <v>GEOMETRIDAE</v>
          </cell>
          <cell r="D280" t="str">
            <v>Chlorissa viridata (Linnaeus, 1758)</v>
          </cell>
          <cell r="E280" t="str">
            <v>Chlorissa viridata</v>
          </cell>
          <cell r="F280" t="str">
            <v>La phalène verte des callunes</v>
          </cell>
          <cell r="G280" t="str">
            <v>RR</v>
          </cell>
          <cell r="I280" t="str">
            <v>X</v>
          </cell>
          <cell r="Q280" t="str">
            <v>HP</v>
          </cell>
          <cell r="R280" t="str">
            <v>Espèce des landes</v>
          </cell>
          <cell r="S280">
            <v>0</v>
          </cell>
          <cell r="T280" t="str">
            <v>faible</v>
          </cell>
          <cell r="U280">
            <v>0</v>
          </cell>
        </row>
        <row r="281">
          <cell r="A281" t="str">
            <v>Chlorissa viridata (Linnaeus, 1758)</v>
          </cell>
          <cell r="B281" t="str">
            <v>Heterocera</v>
          </cell>
          <cell r="C281" t="str">
            <v>GEOMETRIDAE</v>
          </cell>
          <cell r="D281" t="str">
            <v>Chlorissa viridata (Linnaeus, 1758)</v>
          </cell>
          <cell r="E281" t="str">
            <v>Chlorissa viridata</v>
          </cell>
          <cell r="F281" t="str">
            <v>La phalène verte des callunes</v>
          </cell>
          <cell r="G281" t="str">
            <v>RR</v>
          </cell>
          <cell r="I281" t="str">
            <v>X</v>
          </cell>
          <cell r="Q281" t="str">
            <v>HP</v>
          </cell>
          <cell r="R281" t="str">
            <v>Espèce des landes</v>
          </cell>
          <cell r="S281">
            <v>0</v>
          </cell>
          <cell r="T281" t="str">
            <v>faible</v>
          </cell>
          <cell r="U281">
            <v>0</v>
          </cell>
        </row>
        <row r="282">
          <cell r="A282" t="str">
            <v>Chloroclysta citrata</v>
          </cell>
          <cell r="B282" t="str">
            <v>Heterocera</v>
          </cell>
          <cell r="C282" t="str">
            <v>GEOMETRIDAE</v>
          </cell>
          <cell r="D282" t="str">
            <v>Dysstroma citrata (Linnaeus, 1761)</v>
          </cell>
          <cell r="E282" t="str">
            <v>Chloroclysta citrata</v>
          </cell>
          <cell r="F282" t="str">
            <v>La cidarie de la myrtille</v>
          </cell>
          <cell r="G282" t="str">
            <v>E</v>
          </cell>
          <cell r="I282">
            <v>0</v>
          </cell>
          <cell r="Q282" t="str">
            <v>HP</v>
          </cell>
          <cell r="R282" t="str">
            <v>Espèces des boisements et des lisières mésohygrophiles</v>
          </cell>
          <cell r="S282">
            <v>0</v>
          </cell>
          <cell r="T282" t="str">
            <v>faible</v>
          </cell>
          <cell r="U282">
            <v>0</v>
          </cell>
        </row>
        <row r="283">
          <cell r="A283" t="str">
            <v>Chloroclysta miata</v>
          </cell>
          <cell r="B283" t="str">
            <v>Heterocera</v>
          </cell>
          <cell r="C283" t="str">
            <v>GEOMETRIDAE</v>
          </cell>
          <cell r="D283" t="str">
            <v>Chloroclysta miata (Linnaeus, 1758)</v>
          </cell>
          <cell r="E283" t="str">
            <v>Chloroclysta miata</v>
          </cell>
          <cell r="F283" t="str">
            <v>La Cidarie fasciée</v>
          </cell>
          <cell r="G283" t="str">
            <v>E</v>
          </cell>
          <cell r="I283" t="str">
            <v>X</v>
          </cell>
          <cell r="Q283" t="str">
            <v>HP</v>
          </cell>
          <cell r="R283" t="str">
            <v>Espèces des boisements et des lisières mésohygrophiles</v>
          </cell>
          <cell r="S283">
            <v>0</v>
          </cell>
          <cell r="T283" t="str">
            <v>faible</v>
          </cell>
          <cell r="U283">
            <v>0</v>
          </cell>
        </row>
        <row r="284">
          <cell r="A284" t="str">
            <v>Chloroclysta miata (Linnaeus, 1758)</v>
          </cell>
          <cell r="B284" t="str">
            <v>Heterocera</v>
          </cell>
          <cell r="C284" t="str">
            <v>GEOMETRIDAE</v>
          </cell>
          <cell r="D284" t="str">
            <v>Chloroclysta miata (Linnaeus, 1758)</v>
          </cell>
          <cell r="E284" t="str">
            <v>Chloroclysta miata</v>
          </cell>
          <cell r="F284" t="str">
            <v>La Cidarie fasciée</v>
          </cell>
          <cell r="G284" t="str">
            <v>E</v>
          </cell>
          <cell r="I284" t="str">
            <v>X</v>
          </cell>
          <cell r="Q284" t="str">
            <v>HP</v>
          </cell>
          <cell r="R284" t="str">
            <v>Espèces des boisements et des lisières mésohygrophiles</v>
          </cell>
          <cell r="S284">
            <v>0</v>
          </cell>
          <cell r="T284" t="str">
            <v>faible</v>
          </cell>
          <cell r="U284">
            <v>0</v>
          </cell>
        </row>
        <row r="285">
          <cell r="A285" t="str">
            <v>Chloroclysta siterata</v>
          </cell>
          <cell r="B285" t="str">
            <v>Heterocera</v>
          </cell>
          <cell r="C285" t="str">
            <v>GEOMETRIDAE</v>
          </cell>
          <cell r="D285" t="str">
            <v>Chloroclysta siterata (Hufnagel, 1767)</v>
          </cell>
          <cell r="E285" t="str">
            <v>Chloroclysta siterata</v>
          </cell>
          <cell r="F285" t="str">
            <v>La Cidarie à bandes vertes</v>
          </cell>
          <cell r="G285" t="str">
            <v>AR</v>
          </cell>
          <cell r="I285">
            <v>0</v>
          </cell>
          <cell r="Q285" t="str">
            <v>P</v>
          </cell>
          <cell r="R285" t="str">
            <v>Espèces des boisements et des lisières mésophiles</v>
          </cell>
          <cell r="S285">
            <v>0</v>
          </cell>
          <cell r="T285" t="str">
            <v>faible</v>
          </cell>
          <cell r="U285">
            <v>0</v>
          </cell>
        </row>
        <row r="286">
          <cell r="A286" t="str">
            <v>Chloroclysta siterata (Hufnagel, 1767)</v>
          </cell>
          <cell r="B286" t="str">
            <v>Heterocera</v>
          </cell>
          <cell r="C286" t="str">
            <v>GEOMETRIDAE</v>
          </cell>
          <cell r="D286" t="str">
            <v>Chloroclysta siterata (Hufnagel, 1767)</v>
          </cell>
          <cell r="E286" t="str">
            <v>Chloroclysta siterata</v>
          </cell>
          <cell r="F286" t="str">
            <v>La Cidarie à bandes vertes</v>
          </cell>
          <cell r="G286" t="str">
            <v>AR</v>
          </cell>
          <cell r="I286">
            <v>0</v>
          </cell>
          <cell r="Q286" t="str">
            <v>P</v>
          </cell>
          <cell r="R286" t="str">
            <v>Espèces des boisements et des lisières mésophiles</v>
          </cell>
          <cell r="S286">
            <v>0</v>
          </cell>
          <cell r="T286" t="str">
            <v>faible</v>
          </cell>
          <cell r="U286">
            <v>0</v>
          </cell>
        </row>
        <row r="287">
          <cell r="A287" t="str">
            <v>Chloroclysta truncata</v>
          </cell>
          <cell r="B287" t="str">
            <v>Heterocera</v>
          </cell>
          <cell r="C287" t="str">
            <v>GEOMETRIDAE</v>
          </cell>
          <cell r="D287" t="str">
            <v>Dysstroma truncata (Hufnagel, 1767)</v>
          </cell>
          <cell r="E287" t="str">
            <v>Chloroclysta truncata</v>
          </cell>
          <cell r="F287" t="str">
            <v>La cidarie roussâtre</v>
          </cell>
          <cell r="G287" t="str">
            <v>AC</v>
          </cell>
          <cell r="I287">
            <v>0</v>
          </cell>
          <cell r="R287" t="str">
            <v>Espèces ubiquistes</v>
          </cell>
          <cell r="S287">
            <v>0</v>
          </cell>
          <cell r="T287" t="str">
            <v>faible</v>
          </cell>
          <cell r="U287">
            <v>0</v>
          </cell>
        </row>
        <row r="288">
          <cell r="A288" t="str">
            <v>Chloroclystis rectantugulata</v>
          </cell>
          <cell r="B288" t="str">
            <v>Heterocera</v>
          </cell>
          <cell r="C288" t="str">
            <v>GEOMETRIDAE</v>
          </cell>
          <cell r="D288" t="str">
            <v>Pasiphila rectangulata (Linnaeus, 1758)</v>
          </cell>
          <cell r="E288" t="str">
            <v>Chloroclystis rectantugulata</v>
          </cell>
          <cell r="F288" t="str">
            <v>L'eupithécie rectangulaire</v>
          </cell>
          <cell r="G288" t="str">
            <v>PC</v>
          </cell>
          <cell r="I288">
            <v>0</v>
          </cell>
          <cell r="R288" t="str">
            <v>Espèces ubiquistes</v>
          </cell>
          <cell r="S288">
            <v>0</v>
          </cell>
          <cell r="T288" t="str">
            <v>faible</v>
          </cell>
          <cell r="U288">
            <v>0</v>
          </cell>
        </row>
        <row r="289">
          <cell r="A289" t="str">
            <v>Chloroclystis v-ata</v>
          </cell>
          <cell r="B289" t="str">
            <v>Heterocera</v>
          </cell>
          <cell r="C289" t="str">
            <v>GEOMETRIDAE</v>
          </cell>
          <cell r="D289" t="str">
            <v>Chloroclystis v-ata (Haworth, 1809)</v>
          </cell>
          <cell r="E289" t="str">
            <v>Chloroclystis v-ata</v>
          </cell>
          <cell r="F289" t="str">
            <v>L'Eupithécie couronnée</v>
          </cell>
          <cell r="G289" t="str">
            <v>PC</v>
          </cell>
          <cell r="I289">
            <v>0</v>
          </cell>
          <cell r="R289" t="str">
            <v>Espèces ubiquistes</v>
          </cell>
          <cell r="S289">
            <v>0</v>
          </cell>
          <cell r="T289" t="str">
            <v>faible</v>
          </cell>
          <cell r="U289">
            <v>0</v>
          </cell>
        </row>
        <row r="290">
          <cell r="A290" t="str">
            <v>Chloroclystis v-ata (Haworth, 1809)</v>
          </cell>
          <cell r="B290" t="str">
            <v>Heterocera</v>
          </cell>
          <cell r="C290" t="str">
            <v>GEOMETRIDAE</v>
          </cell>
          <cell r="D290" t="str">
            <v>Chloroclystis v-ata (Haworth, 1809)</v>
          </cell>
          <cell r="E290" t="str">
            <v>Chloroclystis v-ata</v>
          </cell>
          <cell r="F290" t="str">
            <v>L'Eupithécie couronnée</v>
          </cell>
          <cell r="G290" t="str">
            <v>PC</v>
          </cell>
          <cell r="I290">
            <v>0</v>
          </cell>
          <cell r="R290" t="str">
            <v>Espèces ubiquistes</v>
          </cell>
          <cell r="S290">
            <v>0</v>
          </cell>
          <cell r="T290" t="str">
            <v>faible</v>
          </cell>
          <cell r="U290">
            <v>0</v>
          </cell>
        </row>
        <row r="291">
          <cell r="A291" t="str">
            <v>Chortodes minima</v>
          </cell>
          <cell r="B291" t="str">
            <v>Heterocera</v>
          </cell>
          <cell r="C291" t="str">
            <v>NOCTUIDAE</v>
          </cell>
          <cell r="D291" t="str">
            <v>Photedes minima (Haworth, 1809)</v>
          </cell>
          <cell r="E291" t="str">
            <v>Chortodes minima</v>
          </cell>
          <cell r="F291" t="str">
            <v>La Nonagrie des Canches</v>
          </cell>
          <cell r="G291" t="str">
            <v>R</v>
          </cell>
          <cell r="I291">
            <v>0</v>
          </cell>
          <cell r="Q291" t="str">
            <v>P</v>
          </cell>
          <cell r="R291" t="str">
            <v>Espèces des prairies et ourlets méso-hygrophiles</v>
          </cell>
          <cell r="S291">
            <v>0</v>
          </cell>
          <cell r="T291" t="str">
            <v>faible</v>
          </cell>
          <cell r="U291">
            <v>0</v>
          </cell>
        </row>
        <row r="292">
          <cell r="A292" t="str">
            <v>Cidaria fulvata</v>
          </cell>
          <cell r="B292" t="str">
            <v>Heterocera</v>
          </cell>
          <cell r="C292" t="str">
            <v>GEOMETRIDAE</v>
          </cell>
          <cell r="D292" t="str">
            <v>Cidaria fulvata (J. R. Forster, 1771)</v>
          </cell>
          <cell r="E292" t="str">
            <v>Cidaria fulvata</v>
          </cell>
          <cell r="F292" t="str">
            <v>La cidarie fauve</v>
          </cell>
          <cell r="G292" t="str">
            <v>AC</v>
          </cell>
          <cell r="I292">
            <v>0</v>
          </cell>
          <cell r="R292" t="str">
            <v>Espèces des boisements et des lisières mésophiles</v>
          </cell>
          <cell r="S292">
            <v>0</v>
          </cell>
          <cell r="T292" t="str">
            <v>faible</v>
          </cell>
          <cell r="U292">
            <v>0</v>
          </cell>
        </row>
        <row r="293">
          <cell r="A293" t="str">
            <v>Cidaria fulvata (J. R. Forster, 1771)</v>
          </cell>
          <cell r="B293" t="str">
            <v>Heterocera</v>
          </cell>
          <cell r="C293" t="str">
            <v>GEOMETRIDAE</v>
          </cell>
          <cell r="D293" t="str">
            <v>Cidaria fulvata (J. R. Forster, 1771)</v>
          </cell>
          <cell r="E293" t="str">
            <v>Cidaria fulvata</v>
          </cell>
          <cell r="F293" t="str">
            <v>La cidarie fauve</v>
          </cell>
          <cell r="G293" t="str">
            <v>AC</v>
          </cell>
          <cell r="I293">
            <v>0</v>
          </cell>
          <cell r="R293" t="str">
            <v>Espèces des boisements et des lisières mésophiles</v>
          </cell>
          <cell r="S293">
            <v>0</v>
          </cell>
          <cell r="T293" t="str">
            <v>faible</v>
          </cell>
          <cell r="U293">
            <v>0</v>
          </cell>
        </row>
        <row r="294">
          <cell r="A294" t="str">
            <v>Cilix glaucata</v>
          </cell>
          <cell r="B294" t="str">
            <v>Heterocera</v>
          </cell>
          <cell r="C294" t="str">
            <v>DREPANIDAE</v>
          </cell>
          <cell r="D294" t="str">
            <v>Cilix glaucata (Scopoli, 1763)</v>
          </cell>
          <cell r="E294" t="str">
            <v>Cilix glaucata</v>
          </cell>
          <cell r="F294" t="str">
            <v>La petiteépine</v>
          </cell>
          <cell r="G294" t="str">
            <v>AC</v>
          </cell>
          <cell r="I294">
            <v>0</v>
          </cell>
          <cell r="R294" t="str">
            <v>Espèces des boisements et des lisières mésophiles</v>
          </cell>
          <cell r="S294">
            <v>0</v>
          </cell>
          <cell r="T294" t="str">
            <v>faible</v>
          </cell>
          <cell r="U294">
            <v>0</v>
          </cell>
        </row>
        <row r="295">
          <cell r="A295" t="str">
            <v>Cilix glaucata (Scopoli, 1763)</v>
          </cell>
          <cell r="B295" t="str">
            <v>Heterocera</v>
          </cell>
          <cell r="C295" t="str">
            <v>DREPANIDAE</v>
          </cell>
          <cell r="D295" t="str">
            <v>Cilix glaucata (Scopoli, 1763)</v>
          </cell>
          <cell r="E295" t="str">
            <v>Cilix glaucata</v>
          </cell>
          <cell r="F295" t="str">
            <v>La petiteépine</v>
          </cell>
          <cell r="G295" t="str">
            <v>AC</v>
          </cell>
          <cell r="I295">
            <v>0</v>
          </cell>
          <cell r="R295" t="str">
            <v>Espèces des boisements et des lisières mésophiles</v>
          </cell>
          <cell r="S295">
            <v>0</v>
          </cell>
          <cell r="T295" t="str">
            <v>faible</v>
          </cell>
          <cell r="U295">
            <v>0</v>
          </cell>
        </row>
        <row r="296">
          <cell r="A296" t="str">
            <v>Cleora cinctaria</v>
          </cell>
          <cell r="B296" t="str">
            <v>Heterocera</v>
          </cell>
          <cell r="C296" t="str">
            <v>GEOMETRIDAE</v>
          </cell>
          <cell r="D296" t="str">
            <v>Cleora cinctaria (Denis &amp; Schiffermüller, 1775)</v>
          </cell>
          <cell r="E296" t="str">
            <v>Cleora cinctaria</v>
          </cell>
          <cell r="F296" t="str">
            <v>La boarmie ceinte</v>
          </cell>
          <cell r="G296" t="str">
            <v>R</v>
          </cell>
          <cell r="I296" t="str">
            <v>X</v>
          </cell>
          <cell r="Q296" t="str">
            <v>P</v>
          </cell>
          <cell r="R296" t="str">
            <v>Espèces des boisements et des lisières mésohygrophiles</v>
          </cell>
          <cell r="S296">
            <v>0</v>
          </cell>
          <cell r="T296" t="str">
            <v>faible</v>
          </cell>
          <cell r="U296">
            <v>0</v>
          </cell>
        </row>
        <row r="297">
          <cell r="A297" t="str">
            <v>Cleora cinctaria (Denis &amp; Schiffermüller, 1775)</v>
          </cell>
          <cell r="B297" t="str">
            <v>Heterocera</v>
          </cell>
          <cell r="C297" t="str">
            <v>GEOMETRIDAE</v>
          </cell>
          <cell r="D297" t="str">
            <v>Cleora cinctaria (Denis &amp; Schiffermüller, 1775)</v>
          </cell>
          <cell r="E297" t="str">
            <v>Cleora cinctaria</v>
          </cell>
          <cell r="F297" t="str">
            <v>La boarmie ceinte</v>
          </cell>
          <cell r="G297" t="str">
            <v>R</v>
          </cell>
          <cell r="I297" t="str">
            <v>X</v>
          </cell>
          <cell r="Q297" t="str">
            <v>P</v>
          </cell>
          <cell r="R297" t="str">
            <v>Espèces des boisements et des lisières mésohygrophiles</v>
          </cell>
          <cell r="S297">
            <v>0</v>
          </cell>
          <cell r="T297" t="str">
            <v>faible</v>
          </cell>
          <cell r="U297">
            <v>0</v>
          </cell>
        </row>
        <row r="298">
          <cell r="A298" t="str">
            <v>Cleorodes lichenaria</v>
          </cell>
          <cell r="B298" t="str">
            <v>Heterocera</v>
          </cell>
          <cell r="C298" t="str">
            <v>GEOMETRIDAE</v>
          </cell>
          <cell r="D298" t="str">
            <v>Cleorodes lichenaria (Hufnagel, 1767)</v>
          </cell>
          <cell r="E298" t="str">
            <v>Cleorodes lichenaria</v>
          </cell>
          <cell r="F298" t="str">
            <v>La boarmie des lichens</v>
          </cell>
          <cell r="G298" t="str">
            <v>E</v>
          </cell>
          <cell r="I298" t="str">
            <v>X</v>
          </cell>
          <cell r="Q298" t="str">
            <v>HP</v>
          </cell>
          <cell r="R298" t="str">
            <v>Espèces des boisements et des lisières mésohygrophiles</v>
          </cell>
          <cell r="S298">
            <v>0</v>
          </cell>
          <cell r="T298" t="str">
            <v>faible</v>
          </cell>
          <cell r="U298">
            <v>0</v>
          </cell>
        </row>
        <row r="299">
          <cell r="A299" t="str">
            <v>Cleorodes lichenaria (Hufnagel, 1767)</v>
          </cell>
          <cell r="B299" t="str">
            <v>Heterocera</v>
          </cell>
          <cell r="C299" t="str">
            <v>GEOMETRIDAE</v>
          </cell>
          <cell r="D299" t="str">
            <v>Cleorodes lichenaria (Hufnagel, 1767)</v>
          </cell>
          <cell r="E299" t="str">
            <v>Cleorodes lichenaria</v>
          </cell>
          <cell r="F299" t="str">
            <v>La boarmie des lichens</v>
          </cell>
          <cell r="G299" t="str">
            <v>E</v>
          </cell>
          <cell r="I299" t="str">
            <v>X</v>
          </cell>
          <cell r="Q299" t="str">
            <v>HP</v>
          </cell>
          <cell r="R299" t="str">
            <v>Espèces des boisements et des lisières mésohygrophiles</v>
          </cell>
          <cell r="S299">
            <v>0</v>
          </cell>
          <cell r="T299" t="str">
            <v>faible</v>
          </cell>
          <cell r="U299">
            <v>0</v>
          </cell>
        </row>
        <row r="300">
          <cell r="A300" t="str">
            <v>Clostera anachoreta</v>
          </cell>
          <cell r="B300" t="str">
            <v>Heterocera</v>
          </cell>
          <cell r="C300" t="str">
            <v>NOTODONTIDAE</v>
          </cell>
          <cell r="D300" t="str">
            <v>Clostera anachoreta (Denis &amp; Schiffermüller, 1775)</v>
          </cell>
          <cell r="E300" t="str">
            <v>Clostera anachoreta</v>
          </cell>
          <cell r="F300" t="str">
            <v>L'anachorète</v>
          </cell>
          <cell r="G300" t="str">
            <v>AR</v>
          </cell>
          <cell r="I300" t="str">
            <v>X</v>
          </cell>
          <cell r="Q300" t="str">
            <v>P</v>
          </cell>
          <cell r="R300" t="str">
            <v>Espèces des boisements et des lisières mésophiles</v>
          </cell>
          <cell r="S300">
            <v>0</v>
          </cell>
          <cell r="T300" t="str">
            <v>faible</v>
          </cell>
          <cell r="U300">
            <v>0</v>
          </cell>
        </row>
        <row r="301">
          <cell r="A301" t="str">
            <v>Clostera anachoreta (Denis &amp; Schiffermüller, 1775)</v>
          </cell>
          <cell r="B301" t="str">
            <v>Heterocera</v>
          </cell>
          <cell r="C301" t="str">
            <v>NOTODONTIDAE</v>
          </cell>
          <cell r="D301" t="str">
            <v>Clostera anachoreta (Denis &amp; Schiffermüller, 1775)</v>
          </cell>
          <cell r="E301" t="str">
            <v>Clostera anachoreta</v>
          </cell>
          <cell r="F301" t="str">
            <v>L'anachorète</v>
          </cell>
          <cell r="G301" t="str">
            <v>AR</v>
          </cell>
          <cell r="I301" t="str">
            <v>X</v>
          </cell>
          <cell r="Q301" t="str">
            <v>P</v>
          </cell>
          <cell r="R301" t="str">
            <v>Espèces des boisements et des lisières mésophiles</v>
          </cell>
          <cell r="S301">
            <v>0</v>
          </cell>
          <cell r="T301" t="str">
            <v>faible</v>
          </cell>
          <cell r="U301">
            <v>0</v>
          </cell>
        </row>
        <row r="302">
          <cell r="A302" t="str">
            <v>Clostera curtula</v>
          </cell>
          <cell r="B302" t="str">
            <v>Heterocera</v>
          </cell>
          <cell r="C302" t="str">
            <v>NOTODONTIDAE</v>
          </cell>
          <cell r="D302" t="str">
            <v>Clostera curtula (Linnaeus, 1758)</v>
          </cell>
          <cell r="E302" t="str">
            <v>Clostera curtula</v>
          </cell>
          <cell r="F302" t="str">
            <v>Le courtaud</v>
          </cell>
          <cell r="G302" t="str">
            <v>PC</v>
          </cell>
          <cell r="I302">
            <v>0</v>
          </cell>
          <cell r="R302" t="str">
            <v>Espèces des boisements et des lisières mésohygrophiles</v>
          </cell>
          <cell r="S302">
            <v>0</v>
          </cell>
          <cell r="T302" t="str">
            <v>faible</v>
          </cell>
          <cell r="U302">
            <v>0</v>
          </cell>
        </row>
        <row r="303">
          <cell r="A303" t="str">
            <v>Clostera curtula (Linnaeus, 1758)</v>
          </cell>
          <cell r="B303" t="str">
            <v>Heterocera</v>
          </cell>
          <cell r="C303" t="str">
            <v>NOTODONTIDAE</v>
          </cell>
          <cell r="D303" t="str">
            <v>Clostera curtula (Linnaeus, 1758)</v>
          </cell>
          <cell r="E303" t="str">
            <v>Clostera curtula</v>
          </cell>
          <cell r="F303" t="str">
            <v>Le courtaud</v>
          </cell>
          <cell r="G303" t="str">
            <v>PC</v>
          </cell>
          <cell r="I303">
            <v>0</v>
          </cell>
          <cell r="R303" t="str">
            <v>Espèces des boisements et des lisières mésohygrophiles</v>
          </cell>
          <cell r="S303">
            <v>0</v>
          </cell>
          <cell r="T303" t="str">
            <v>faible</v>
          </cell>
          <cell r="U303">
            <v>0</v>
          </cell>
        </row>
        <row r="304">
          <cell r="A304" t="str">
            <v>Clostera pigra</v>
          </cell>
          <cell r="B304" t="str">
            <v>Heterocera</v>
          </cell>
          <cell r="C304" t="str">
            <v>NOTODONTIDAE</v>
          </cell>
          <cell r="D304" t="str">
            <v>Clostera pigra (Hufnagel, 1766)</v>
          </cell>
          <cell r="E304" t="str">
            <v>Clostera pigra</v>
          </cell>
          <cell r="F304" t="str">
            <v>La recluse</v>
          </cell>
          <cell r="G304" t="str">
            <v>AR</v>
          </cell>
          <cell r="I304" t="str">
            <v>X</v>
          </cell>
          <cell r="Q304" t="str">
            <v>P</v>
          </cell>
          <cell r="R304" t="str">
            <v>Espèces des boisements et des lisières mésohygrophiles</v>
          </cell>
          <cell r="S304">
            <v>0</v>
          </cell>
          <cell r="T304" t="str">
            <v>faible</v>
          </cell>
          <cell r="U304">
            <v>0</v>
          </cell>
        </row>
        <row r="305">
          <cell r="A305" t="str">
            <v>Clostera pigra (Hufnagel, 1766)</v>
          </cell>
          <cell r="B305" t="str">
            <v>Heterocera</v>
          </cell>
          <cell r="C305" t="str">
            <v>NOTODONTIDAE</v>
          </cell>
          <cell r="D305" t="str">
            <v>Clostera pigra (Hufnagel, 1766)</v>
          </cell>
          <cell r="E305" t="str">
            <v>Clostera pigra</v>
          </cell>
          <cell r="F305" t="str">
            <v>La recluse</v>
          </cell>
          <cell r="G305" t="str">
            <v>AR</v>
          </cell>
          <cell r="I305" t="str">
            <v>X</v>
          </cell>
          <cell r="Q305" t="str">
            <v>P</v>
          </cell>
          <cell r="R305" t="str">
            <v>Espèces des boisements et des lisières mésohygrophiles</v>
          </cell>
          <cell r="S305">
            <v>0</v>
          </cell>
          <cell r="T305" t="str">
            <v>faible</v>
          </cell>
          <cell r="U305">
            <v>0</v>
          </cell>
        </row>
        <row r="306">
          <cell r="A306" t="str">
            <v>Coenobia rufa</v>
          </cell>
          <cell r="B306" t="str">
            <v>Heterocera</v>
          </cell>
          <cell r="C306" t="str">
            <v>NOCTUIDAE</v>
          </cell>
          <cell r="D306" t="str">
            <v>Coenobia rufa (Haworth, 1809)</v>
          </cell>
          <cell r="E306" t="str">
            <v>Coenobia rufa</v>
          </cell>
          <cell r="F306" t="str">
            <v>La Nonagrie rougeâtre</v>
          </cell>
          <cell r="G306" t="str">
            <v>E</v>
          </cell>
          <cell r="I306" t="str">
            <v>X</v>
          </cell>
          <cell r="Q306" t="str">
            <v>HP</v>
          </cell>
          <cell r="R306" t="str">
            <v>Espèces des prairies et ourlets méso-hygrophiles</v>
          </cell>
          <cell r="S306">
            <v>0</v>
          </cell>
          <cell r="T306" t="str">
            <v>faible</v>
          </cell>
          <cell r="U306">
            <v>0</v>
          </cell>
        </row>
        <row r="307">
          <cell r="A307" t="str">
            <v>Coenobia rufa (Haworth, 1809)</v>
          </cell>
          <cell r="B307" t="str">
            <v>Heterocera</v>
          </cell>
          <cell r="C307" t="str">
            <v>NOCTUIDAE</v>
          </cell>
          <cell r="D307" t="str">
            <v>Coenobia rufa (Haworth, 1809)</v>
          </cell>
          <cell r="E307" t="str">
            <v>Coenobia rufa</v>
          </cell>
          <cell r="F307" t="str">
            <v>La Nonagrie rougeâtre</v>
          </cell>
          <cell r="G307" t="str">
            <v>E</v>
          </cell>
          <cell r="I307" t="str">
            <v>X</v>
          </cell>
          <cell r="Q307" t="str">
            <v>HP</v>
          </cell>
          <cell r="R307" t="str">
            <v>Espèces des prairies et ourlets méso-hygrophiles</v>
          </cell>
          <cell r="S307">
            <v>0</v>
          </cell>
          <cell r="T307" t="str">
            <v>faible</v>
          </cell>
          <cell r="U307">
            <v>0</v>
          </cell>
        </row>
        <row r="308">
          <cell r="A308" t="str">
            <v>Colobochyla salicalis</v>
          </cell>
          <cell r="B308" t="str">
            <v>Heterocera</v>
          </cell>
          <cell r="C308" t="str">
            <v>NOCTUIDAE</v>
          </cell>
          <cell r="D308" t="str">
            <v>Colobochyla salicalis (Denis &amp; Schiffermüller, 1775)</v>
          </cell>
          <cell r="E308" t="str">
            <v>Colobochyla salicalis</v>
          </cell>
          <cell r="F308" t="str">
            <v>La madope du saule</v>
          </cell>
          <cell r="G308" t="str">
            <v>E</v>
          </cell>
          <cell r="I308" t="str">
            <v>X</v>
          </cell>
          <cell r="Q308" t="str">
            <v>HP</v>
          </cell>
          <cell r="R308" t="str">
            <v>Espèces des boisements et des lisières mésohygrophiles</v>
          </cell>
          <cell r="S308">
            <v>0</v>
          </cell>
          <cell r="T308" t="str">
            <v>faible</v>
          </cell>
          <cell r="U308">
            <v>0</v>
          </cell>
        </row>
        <row r="309">
          <cell r="A309" t="str">
            <v>Colobochyla salicalis (Denis &amp; Schiffermüller, 1775)</v>
          </cell>
          <cell r="B309" t="str">
            <v>Heterocera</v>
          </cell>
          <cell r="C309" t="str">
            <v>NOCTUIDAE</v>
          </cell>
          <cell r="D309" t="str">
            <v>Colobochyla salicalis (Denis &amp; Schiffermüller, 1775)</v>
          </cell>
          <cell r="E309" t="str">
            <v>Colobochyla salicalis</v>
          </cell>
          <cell r="F309" t="str">
            <v>La madope du saule</v>
          </cell>
          <cell r="G309" t="str">
            <v>E</v>
          </cell>
          <cell r="I309" t="str">
            <v>X</v>
          </cell>
          <cell r="Q309" t="str">
            <v>HP</v>
          </cell>
          <cell r="R309" t="str">
            <v>Espèces des boisements et des lisières mésohygrophiles</v>
          </cell>
          <cell r="S309">
            <v>0</v>
          </cell>
          <cell r="T309" t="str">
            <v>faible</v>
          </cell>
          <cell r="U309">
            <v>0</v>
          </cell>
        </row>
        <row r="310">
          <cell r="A310" t="str">
            <v>Colocasia coryli</v>
          </cell>
          <cell r="B310" t="str">
            <v>Heterocera</v>
          </cell>
          <cell r="C310" t="str">
            <v>NOCTUIDAE</v>
          </cell>
          <cell r="D310" t="str">
            <v>Colocasia coryli (Linnaeus, 1758)</v>
          </cell>
          <cell r="E310" t="str">
            <v>Colocasia coryli</v>
          </cell>
          <cell r="F310" t="str">
            <v>La noctuelle du coudrier</v>
          </cell>
          <cell r="G310" t="str">
            <v>AR</v>
          </cell>
          <cell r="I310">
            <v>0</v>
          </cell>
          <cell r="Q310" t="str">
            <v>P</v>
          </cell>
          <cell r="R310" t="str">
            <v>Espèces des boisements et des lisières mésophiles</v>
          </cell>
          <cell r="S310">
            <v>0</v>
          </cell>
          <cell r="T310" t="str">
            <v>faible</v>
          </cell>
          <cell r="U310">
            <v>0</v>
          </cell>
        </row>
        <row r="311">
          <cell r="A311" t="str">
            <v>Colocasia coryli (Linnaeus, 1758)</v>
          </cell>
          <cell r="B311" t="str">
            <v>Heterocera</v>
          </cell>
          <cell r="C311" t="str">
            <v>NOCTUIDAE</v>
          </cell>
          <cell r="D311" t="str">
            <v>Colocasia coryli (Linnaeus, 1758)</v>
          </cell>
          <cell r="E311" t="str">
            <v>Colocasia coryli</v>
          </cell>
          <cell r="F311" t="str">
            <v>La noctuelle du coudrier</v>
          </cell>
          <cell r="G311" t="str">
            <v>AR</v>
          </cell>
          <cell r="I311">
            <v>0</v>
          </cell>
          <cell r="Q311" t="str">
            <v>P</v>
          </cell>
          <cell r="R311" t="str">
            <v>Espèces des boisements et des lisières mésophiles</v>
          </cell>
          <cell r="S311">
            <v>0</v>
          </cell>
          <cell r="T311" t="str">
            <v>faible</v>
          </cell>
          <cell r="U311">
            <v>0</v>
          </cell>
        </row>
        <row r="312">
          <cell r="A312" t="str">
            <v>Colostygia multistrigaria</v>
          </cell>
          <cell r="B312" t="str">
            <v>Heterocera</v>
          </cell>
          <cell r="C312" t="str">
            <v>GEOMETRIDAE</v>
          </cell>
          <cell r="D312" t="str">
            <v>Colostygia multistrigaria (Haworth, 1809)</v>
          </cell>
          <cell r="E312" t="str">
            <v>Colostygia multistrigaria</v>
          </cell>
          <cell r="F312" t="str">
            <v>La Cidarie pointillée</v>
          </cell>
          <cell r="G312" t="str">
            <v>E</v>
          </cell>
          <cell r="I312" t="str">
            <v>X</v>
          </cell>
          <cell r="Q312" t="str">
            <v>HP</v>
          </cell>
          <cell r="R312" t="str">
            <v>Espèces des pelouses ouvertes xéro-thermophiles</v>
          </cell>
          <cell r="S312">
            <v>0</v>
          </cell>
          <cell r="T312" t="str">
            <v>faible</v>
          </cell>
          <cell r="U312">
            <v>0</v>
          </cell>
        </row>
        <row r="313">
          <cell r="A313" t="str">
            <v>Colostygia multistrigaria (Haworth, 1809)</v>
          </cell>
          <cell r="B313" t="str">
            <v>Heterocera</v>
          </cell>
          <cell r="C313" t="str">
            <v>GEOMETRIDAE</v>
          </cell>
          <cell r="D313" t="str">
            <v>Colostygia multistrigaria (Haworth, 1809)</v>
          </cell>
          <cell r="E313" t="str">
            <v>Colostygia multistrigaria</v>
          </cell>
          <cell r="F313" t="str">
            <v>La Cidarie pointillée</v>
          </cell>
          <cell r="G313" t="str">
            <v>E</v>
          </cell>
          <cell r="I313" t="str">
            <v>X</v>
          </cell>
          <cell r="Q313" t="str">
            <v>HP</v>
          </cell>
          <cell r="R313" t="str">
            <v>Espèces des pelouses ouvertes xéro-thermophiles</v>
          </cell>
          <cell r="S313">
            <v>0</v>
          </cell>
          <cell r="T313" t="str">
            <v>faible</v>
          </cell>
          <cell r="U313">
            <v>0</v>
          </cell>
        </row>
        <row r="314">
          <cell r="A314" t="str">
            <v>Colostygia pectinataria</v>
          </cell>
          <cell r="B314" t="str">
            <v>Heterocera</v>
          </cell>
          <cell r="C314" t="str">
            <v>GEOMETRIDAE</v>
          </cell>
          <cell r="D314" t="str">
            <v>Colostygia pectinataria (Knoch, 1781)</v>
          </cell>
          <cell r="E314" t="str">
            <v>Colostygia pectinataria</v>
          </cell>
          <cell r="F314" t="str">
            <v>La cidarie verdâtre</v>
          </cell>
          <cell r="G314" t="str">
            <v>AC</v>
          </cell>
          <cell r="I314">
            <v>0</v>
          </cell>
          <cell r="R314" t="str">
            <v>Espèces ubiquistes</v>
          </cell>
          <cell r="S314">
            <v>0</v>
          </cell>
          <cell r="T314" t="str">
            <v>faible</v>
          </cell>
          <cell r="U314">
            <v>0</v>
          </cell>
        </row>
        <row r="315">
          <cell r="A315" t="str">
            <v>Colostygia pectinataria (Knoch, 1781)</v>
          </cell>
          <cell r="B315" t="str">
            <v>Heterocera</v>
          </cell>
          <cell r="C315" t="str">
            <v>GEOMETRIDAE</v>
          </cell>
          <cell r="D315" t="str">
            <v>Colostygia pectinataria (Knoch, 1781)</v>
          </cell>
          <cell r="E315" t="str">
            <v>Colostygia pectinataria</v>
          </cell>
          <cell r="F315" t="str">
            <v>La cidarie verdâtre</v>
          </cell>
          <cell r="G315" t="str">
            <v>AC</v>
          </cell>
          <cell r="I315">
            <v>0</v>
          </cell>
          <cell r="R315" t="str">
            <v>Espèces ubiquistes</v>
          </cell>
          <cell r="S315">
            <v>0</v>
          </cell>
          <cell r="T315" t="str">
            <v>faible</v>
          </cell>
          <cell r="U315">
            <v>0</v>
          </cell>
        </row>
        <row r="316">
          <cell r="A316" t="str">
            <v>Colotois pennaria</v>
          </cell>
          <cell r="B316" t="str">
            <v>Heterocera</v>
          </cell>
          <cell r="C316" t="str">
            <v>GEOMETRIDAE</v>
          </cell>
          <cell r="D316" t="str">
            <v>Colotois pennaria (Linnaeus, 1761)</v>
          </cell>
          <cell r="E316" t="str">
            <v>Colotois pennaria</v>
          </cell>
          <cell r="F316" t="str">
            <v>L'himèreplume</v>
          </cell>
          <cell r="G316" t="str">
            <v>PC</v>
          </cell>
          <cell r="I316">
            <v>0</v>
          </cell>
          <cell r="R316" t="str">
            <v>Espèces ubiquistes</v>
          </cell>
          <cell r="S316">
            <v>0</v>
          </cell>
          <cell r="T316" t="str">
            <v>faible</v>
          </cell>
          <cell r="U316">
            <v>0</v>
          </cell>
        </row>
        <row r="317">
          <cell r="A317" t="str">
            <v>Colotois pennaria (Linnaeus, 1761)</v>
          </cell>
          <cell r="B317" t="str">
            <v>Heterocera</v>
          </cell>
          <cell r="C317" t="str">
            <v>GEOMETRIDAE</v>
          </cell>
          <cell r="D317" t="str">
            <v>Colotois pennaria (Linnaeus, 1761)</v>
          </cell>
          <cell r="E317" t="str">
            <v>Colotois pennaria</v>
          </cell>
          <cell r="F317" t="str">
            <v>L'himèreplume</v>
          </cell>
          <cell r="G317" t="str">
            <v>PC</v>
          </cell>
          <cell r="I317">
            <v>0</v>
          </cell>
          <cell r="R317" t="str">
            <v>Espèces ubiquistes</v>
          </cell>
          <cell r="S317">
            <v>0</v>
          </cell>
          <cell r="T317" t="str">
            <v>faible</v>
          </cell>
          <cell r="U317">
            <v>0</v>
          </cell>
        </row>
        <row r="318">
          <cell r="A318" t="str">
            <v>Comibaena bajularia</v>
          </cell>
          <cell r="B318" t="str">
            <v>Heterocera</v>
          </cell>
          <cell r="C318" t="str">
            <v>GEOMETRIDAE</v>
          </cell>
          <cell r="D318" t="str">
            <v>Comibaena bajularia (Denis &amp; Schiffermüller, 1775)</v>
          </cell>
          <cell r="E318" t="str">
            <v>Comibaena bajularia</v>
          </cell>
          <cell r="F318" t="str">
            <v>Le verdelet</v>
          </cell>
          <cell r="G318" t="str">
            <v>AR</v>
          </cell>
          <cell r="I318">
            <v>0</v>
          </cell>
          <cell r="Q318" t="str">
            <v>P</v>
          </cell>
          <cell r="R318" t="str">
            <v>Espèces des boisements et des lisières mésophiles</v>
          </cell>
          <cell r="S318">
            <v>0</v>
          </cell>
          <cell r="T318" t="str">
            <v>faible</v>
          </cell>
          <cell r="U318">
            <v>0</v>
          </cell>
        </row>
        <row r="319">
          <cell r="A319" t="str">
            <v>Comibaena bajularia (Denis &amp; Schiffermüller, 1775)</v>
          </cell>
          <cell r="B319" t="str">
            <v>Heterocera</v>
          </cell>
          <cell r="C319" t="str">
            <v>GEOMETRIDAE</v>
          </cell>
          <cell r="D319" t="str">
            <v>Comibaena bajularia (Denis &amp; Schiffermüller, 1775)</v>
          </cell>
          <cell r="E319" t="str">
            <v>Comibaena bajularia</v>
          </cell>
          <cell r="F319" t="str">
            <v>Le verdelet</v>
          </cell>
          <cell r="G319" t="str">
            <v>AR</v>
          </cell>
          <cell r="I319">
            <v>0</v>
          </cell>
          <cell r="Q319" t="str">
            <v>P</v>
          </cell>
          <cell r="R319" t="str">
            <v>Espèces des boisements et des lisières mésophiles</v>
          </cell>
          <cell r="S319">
            <v>0</v>
          </cell>
          <cell r="T319" t="str">
            <v>faible</v>
          </cell>
          <cell r="U319">
            <v>0</v>
          </cell>
        </row>
        <row r="320">
          <cell r="A320" t="str">
            <v>Conistra erythrocephala</v>
          </cell>
          <cell r="B320" t="str">
            <v>Heterocera</v>
          </cell>
          <cell r="C320" t="str">
            <v>NOCTUIDAE</v>
          </cell>
          <cell r="D320" t="str">
            <v>Conistra erythrocephala (Denis &amp; Schiffermüller, 1775)</v>
          </cell>
          <cell r="E320" t="str">
            <v>Conistra erythrocephala</v>
          </cell>
          <cell r="F320" t="str">
            <v>L'hyacinthe</v>
          </cell>
          <cell r="G320" t="str">
            <v>AR</v>
          </cell>
          <cell r="I320">
            <v>0</v>
          </cell>
          <cell r="Q320" t="str">
            <v>P</v>
          </cell>
          <cell r="R320" t="str">
            <v>Espèces des boisements et des lisières mésophiles</v>
          </cell>
          <cell r="S320">
            <v>0</v>
          </cell>
          <cell r="T320" t="str">
            <v>faible</v>
          </cell>
          <cell r="U320">
            <v>0</v>
          </cell>
        </row>
        <row r="321">
          <cell r="A321" t="str">
            <v>Conistra erythrocephala (Denis &amp; Schiffermüller, 1775)</v>
          </cell>
          <cell r="B321" t="str">
            <v>Heterocera</v>
          </cell>
          <cell r="C321" t="str">
            <v>NOCTUIDAE</v>
          </cell>
          <cell r="D321" t="str">
            <v>Conistra erythrocephala (Denis &amp; Schiffermüller, 1775)</v>
          </cell>
          <cell r="E321" t="str">
            <v>Conistra erythrocephala</v>
          </cell>
          <cell r="F321" t="str">
            <v>L'hyacinthe</v>
          </cell>
          <cell r="G321" t="str">
            <v>AR</v>
          </cell>
          <cell r="I321">
            <v>0</v>
          </cell>
          <cell r="Q321" t="str">
            <v>P</v>
          </cell>
          <cell r="R321" t="str">
            <v>Espèces des boisements et des lisières mésophiles</v>
          </cell>
          <cell r="S321">
            <v>0</v>
          </cell>
          <cell r="T321" t="str">
            <v>faible</v>
          </cell>
          <cell r="U321">
            <v>0</v>
          </cell>
        </row>
        <row r="322">
          <cell r="A322" t="str">
            <v>Conistra ligula</v>
          </cell>
          <cell r="B322" t="str">
            <v>Heterocera</v>
          </cell>
          <cell r="C322" t="str">
            <v>NOCTUIDAE</v>
          </cell>
          <cell r="D322" t="str">
            <v>Conistra ligula (Esper, 1791)</v>
          </cell>
          <cell r="E322" t="str">
            <v>Conistra ligula</v>
          </cell>
          <cell r="F322" t="str">
            <v>L'Orrhodie ligulée</v>
          </cell>
          <cell r="G322" t="str">
            <v>R</v>
          </cell>
          <cell r="I322" t="str">
            <v>X</v>
          </cell>
          <cell r="Q322" t="str">
            <v>P</v>
          </cell>
          <cell r="R322" t="str">
            <v>Espèces des boisements et des lisières mésophiles</v>
          </cell>
          <cell r="S322">
            <v>0</v>
          </cell>
          <cell r="T322" t="str">
            <v>faible</v>
          </cell>
          <cell r="U322">
            <v>0</v>
          </cell>
        </row>
        <row r="323">
          <cell r="A323" t="str">
            <v>Conistra ligula (Esper, 1791)</v>
          </cell>
          <cell r="B323" t="str">
            <v>Heterocera</v>
          </cell>
          <cell r="C323" t="str">
            <v>NOCTUIDAE</v>
          </cell>
          <cell r="D323" t="str">
            <v>Conistra ligula (Esper, 1791)</v>
          </cell>
          <cell r="E323" t="str">
            <v>Conistra ligula</v>
          </cell>
          <cell r="F323" t="str">
            <v>L'Orrhodie ligulée</v>
          </cell>
          <cell r="G323" t="str">
            <v>R</v>
          </cell>
          <cell r="I323" t="str">
            <v>X</v>
          </cell>
          <cell r="Q323" t="str">
            <v>P</v>
          </cell>
          <cell r="R323" t="str">
            <v>Espèces des boisements et des lisières mésophiles</v>
          </cell>
          <cell r="S323">
            <v>0</v>
          </cell>
          <cell r="T323" t="str">
            <v>faible</v>
          </cell>
          <cell r="U323">
            <v>0</v>
          </cell>
        </row>
        <row r="324">
          <cell r="A324" t="str">
            <v>Conistra rubiginea</v>
          </cell>
          <cell r="B324" t="str">
            <v>Heterocera</v>
          </cell>
          <cell r="C324" t="str">
            <v>NOCTUIDAE</v>
          </cell>
          <cell r="D324" t="str">
            <v>Conistra rubiginea (Denis &amp; Schiffermüller, 1775)</v>
          </cell>
          <cell r="E324" t="str">
            <v>Conistra rubiginea</v>
          </cell>
          <cell r="F324" t="str">
            <v>La tigrée</v>
          </cell>
          <cell r="G324" t="str">
            <v>PC</v>
          </cell>
          <cell r="I324">
            <v>0</v>
          </cell>
          <cell r="R324" t="str">
            <v>Espèces des boisements et des lisières mésophiles</v>
          </cell>
          <cell r="S324">
            <v>0</v>
          </cell>
          <cell r="T324" t="str">
            <v>faible</v>
          </cell>
          <cell r="U324">
            <v>0</v>
          </cell>
        </row>
        <row r="325">
          <cell r="A325" t="str">
            <v>Conistra rubiginea (Denis &amp; Schiffermüller, 1775)</v>
          </cell>
          <cell r="B325" t="str">
            <v>Heterocera</v>
          </cell>
          <cell r="C325" t="str">
            <v>NOCTUIDAE</v>
          </cell>
          <cell r="D325" t="str">
            <v>Conistra rubiginea (Denis &amp; Schiffermüller, 1775)</v>
          </cell>
          <cell r="E325" t="str">
            <v>Conistra rubiginea</v>
          </cell>
          <cell r="F325" t="str">
            <v>La tigrée</v>
          </cell>
          <cell r="G325" t="str">
            <v>PC</v>
          </cell>
          <cell r="I325">
            <v>0</v>
          </cell>
          <cell r="R325" t="str">
            <v>Espèces des boisements et des lisières mésophiles</v>
          </cell>
          <cell r="S325">
            <v>0</v>
          </cell>
          <cell r="T325" t="str">
            <v>faible</v>
          </cell>
          <cell r="U325">
            <v>0</v>
          </cell>
        </row>
        <row r="326">
          <cell r="A326" t="str">
            <v>Conistra rubiginosa</v>
          </cell>
          <cell r="B326" t="str">
            <v>Heterocera</v>
          </cell>
          <cell r="C326" t="str">
            <v>NOCTUIDAE</v>
          </cell>
          <cell r="D326" t="str">
            <v>Conistra rubiginosa (Scopoli, 1763)</v>
          </cell>
          <cell r="E326" t="str">
            <v>Conistra rubiginosa</v>
          </cell>
          <cell r="F326" t="str">
            <v>L'isolée</v>
          </cell>
          <cell r="G326" t="str">
            <v>AR</v>
          </cell>
          <cell r="I326">
            <v>0</v>
          </cell>
          <cell r="Q326" t="str">
            <v>P</v>
          </cell>
          <cell r="R326" t="str">
            <v>Espèces des boisements et des lisières mésophiles</v>
          </cell>
          <cell r="S326">
            <v>0</v>
          </cell>
          <cell r="T326" t="str">
            <v>faible</v>
          </cell>
          <cell r="U326">
            <v>0</v>
          </cell>
        </row>
        <row r="327">
          <cell r="A327" t="str">
            <v>Conistra rubiginosa (Scopoli, 1763)</v>
          </cell>
          <cell r="B327" t="str">
            <v>Heterocera</v>
          </cell>
          <cell r="C327" t="str">
            <v>NOCTUIDAE</v>
          </cell>
          <cell r="D327" t="str">
            <v>Conistra rubiginosa (Scopoli, 1763)</v>
          </cell>
          <cell r="E327" t="str">
            <v>Conistra rubiginosa</v>
          </cell>
          <cell r="F327" t="str">
            <v>L'isolée</v>
          </cell>
          <cell r="G327" t="str">
            <v>AR</v>
          </cell>
          <cell r="I327">
            <v>0</v>
          </cell>
          <cell r="Q327" t="str">
            <v>P</v>
          </cell>
          <cell r="R327" t="str">
            <v>Espèces des boisements et des lisières mésophiles</v>
          </cell>
          <cell r="S327">
            <v>0</v>
          </cell>
          <cell r="T327" t="str">
            <v>faible</v>
          </cell>
          <cell r="U327">
            <v>0</v>
          </cell>
        </row>
        <row r="328">
          <cell r="A328" t="str">
            <v>Conistra vaccinii</v>
          </cell>
          <cell r="B328" t="str">
            <v>Heterocera</v>
          </cell>
          <cell r="C328" t="str">
            <v>NOCTUIDAE</v>
          </cell>
          <cell r="D328" t="str">
            <v>Conistra vaccinii (Linnaeus, 1761)</v>
          </cell>
          <cell r="E328" t="str">
            <v>Conistra vaccinii</v>
          </cell>
          <cell r="F328" t="str">
            <v>La robuste</v>
          </cell>
          <cell r="G328" t="str">
            <v>AC</v>
          </cell>
          <cell r="I328">
            <v>0</v>
          </cell>
          <cell r="R328" t="str">
            <v>Espèces ubiquistes</v>
          </cell>
          <cell r="S328">
            <v>0</v>
          </cell>
          <cell r="T328" t="str">
            <v>faible</v>
          </cell>
          <cell r="U328">
            <v>0</v>
          </cell>
        </row>
        <row r="329">
          <cell r="A329" t="str">
            <v>Conistra vaccinii (Linnaeus, 1761)</v>
          </cell>
          <cell r="B329" t="str">
            <v>Heterocera</v>
          </cell>
          <cell r="C329" t="str">
            <v>NOCTUIDAE</v>
          </cell>
          <cell r="D329" t="str">
            <v>Conistra vaccinii (Linnaeus, 1761)</v>
          </cell>
          <cell r="E329" t="str">
            <v>Conistra vaccinii</v>
          </cell>
          <cell r="F329" t="str">
            <v>La robuste</v>
          </cell>
          <cell r="G329" t="str">
            <v>AC</v>
          </cell>
          <cell r="I329">
            <v>0</v>
          </cell>
          <cell r="R329" t="str">
            <v>Espèces ubiquistes</v>
          </cell>
          <cell r="S329">
            <v>0</v>
          </cell>
          <cell r="T329" t="str">
            <v>faible</v>
          </cell>
          <cell r="U329">
            <v>0</v>
          </cell>
        </row>
        <row r="330">
          <cell r="A330" t="str">
            <v>Coscinia cribraria</v>
          </cell>
          <cell r="B330" t="str">
            <v>Heterocera</v>
          </cell>
          <cell r="C330" t="str">
            <v>ARCTIIDAE</v>
          </cell>
          <cell r="D330" t="str">
            <v>Coscinia cribraria (Linnaeus, 1758)</v>
          </cell>
          <cell r="E330" t="str">
            <v>Coscinia cribraria</v>
          </cell>
          <cell r="F330" t="str">
            <v>Le crible</v>
          </cell>
          <cell r="G330" t="str">
            <v>AR</v>
          </cell>
          <cell r="I330">
            <v>0</v>
          </cell>
          <cell r="Q330" t="str">
            <v>P</v>
          </cell>
          <cell r="R330" t="str">
            <v>Espèces des pelouses ouvertes xéro-thermophiles</v>
          </cell>
          <cell r="S330">
            <v>0</v>
          </cell>
          <cell r="T330" t="str">
            <v>faible</v>
          </cell>
          <cell r="U330">
            <v>0</v>
          </cell>
        </row>
        <row r="331">
          <cell r="A331" t="str">
            <v>Coscinia cribraria (Linnaeus, 1758)</v>
          </cell>
          <cell r="B331" t="str">
            <v>Heterocera</v>
          </cell>
          <cell r="C331" t="str">
            <v>ARCTIIDAE</v>
          </cell>
          <cell r="D331" t="str">
            <v>Coscinia cribraria (Linnaeus, 1758)</v>
          </cell>
          <cell r="E331" t="str">
            <v>Coscinia cribraria</v>
          </cell>
          <cell r="F331" t="str">
            <v>Le crible</v>
          </cell>
          <cell r="G331" t="str">
            <v>AR</v>
          </cell>
          <cell r="I331">
            <v>0</v>
          </cell>
          <cell r="Q331" t="str">
            <v>P</v>
          </cell>
          <cell r="R331" t="str">
            <v>Espèces des pelouses ouvertes xéro-thermophiles</v>
          </cell>
          <cell r="S331">
            <v>0</v>
          </cell>
          <cell r="T331" t="str">
            <v>faible</v>
          </cell>
          <cell r="U331">
            <v>0</v>
          </cell>
        </row>
        <row r="332">
          <cell r="A332" t="str">
            <v>Cosmia affinis</v>
          </cell>
          <cell r="B332" t="str">
            <v>Heterocera</v>
          </cell>
          <cell r="C332" t="str">
            <v>NOCTUIDAE</v>
          </cell>
          <cell r="D332" t="str">
            <v>Cosmia affinis (Linnaeus, 1767)</v>
          </cell>
          <cell r="E332" t="str">
            <v>Cosmia affinis</v>
          </cell>
          <cell r="F332" t="str">
            <v>La Cosmie Baie</v>
          </cell>
          <cell r="G332" t="str">
            <v>PC</v>
          </cell>
          <cell r="I332">
            <v>0</v>
          </cell>
          <cell r="R332" t="str">
            <v>Espèces des boisements et des lisières mésohygrophiles</v>
          </cell>
          <cell r="S332">
            <v>0</v>
          </cell>
          <cell r="T332" t="str">
            <v>faible</v>
          </cell>
          <cell r="U332">
            <v>0</v>
          </cell>
        </row>
        <row r="333">
          <cell r="A333" t="str">
            <v>Cosmia affinis (Linnaeus, 1767)</v>
          </cell>
          <cell r="B333" t="str">
            <v>Heterocera</v>
          </cell>
          <cell r="C333" t="str">
            <v>NOCTUIDAE</v>
          </cell>
          <cell r="D333" t="str">
            <v>Cosmia affinis (Linnaeus, 1767)</v>
          </cell>
          <cell r="E333" t="str">
            <v>Cosmia affinis</v>
          </cell>
          <cell r="F333" t="str">
            <v>La Cosmie Baie</v>
          </cell>
          <cell r="G333" t="str">
            <v>PC</v>
          </cell>
          <cell r="I333">
            <v>0</v>
          </cell>
          <cell r="R333" t="str">
            <v>Espèces des boisements et des lisières mésohygrophiles</v>
          </cell>
          <cell r="S333">
            <v>0</v>
          </cell>
          <cell r="T333" t="str">
            <v>faible</v>
          </cell>
          <cell r="U333">
            <v>0</v>
          </cell>
        </row>
        <row r="334">
          <cell r="A334" t="str">
            <v xml:space="preserve">Cosmia diffinis </v>
          </cell>
          <cell r="B334" t="str">
            <v>Heterocera</v>
          </cell>
          <cell r="C334" t="str">
            <v>NOCTUIDAE</v>
          </cell>
          <cell r="D334" t="str">
            <v>Cosmia diffinis (Linnaeus, 1767)</v>
          </cell>
          <cell r="E334" t="str">
            <v xml:space="preserve">Cosmia diffinis </v>
          </cell>
          <cell r="F334" t="str">
            <v>Le Nacarat</v>
          </cell>
          <cell r="G334" t="str">
            <v>E</v>
          </cell>
          <cell r="I334" t="str">
            <v>X</v>
          </cell>
          <cell r="Q334" t="str">
            <v>HP</v>
          </cell>
          <cell r="R334" t="str">
            <v>Espèces des boisements et des lisières mésophiles</v>
          </cell>
          <cell r="S334">
            <v>0</v>
          </cell>
          <cell r="T334" t="str">
            <v>faible</v>
          </cell>
          <cell r="U334">
            <v>0</v>
          </cell>
        </row>
        <row r="335">
          <cell r="A335" t="str">
            <v>Cosmia diffinis (Linnaeus, 1767)</v>
          </cell>
          <cell r="B335" t="str">
            <v>Heterocera</v>
          </cell>
          <cell r="C335" t="str">
            <v>NOCTUIDAE</v>
          </cell>
          <cell r="D335" t="str">
            <v>Cosmia diffinis (Linnaeus, 1767)</v>
          </cell>
          <cell r="E335" t="str">
            <v xml:space="preserve">Cosmia diffinis </v>
          </cell>
          <cell r="F335" t="str">
            <v>Le Nacarat</v>
          </cell>
          <cell r="G335" t="str">
            <v>E</v>
          </cell>
          <cell r="I335" t="str">
            <v>X</v>
          </cell>
          <cell r="Q335" t="str">
            <v>HP</v>
          </cell>
          <cell r="R335" t="str">
            <v>Espèces des boisements et des lisières mésophiles</v>
          </cell>
          <cell r="S335">
            <v>0</v>
          </cell>
          <cell r="T335" t="str">
            <v>faible</v>
          </cell>
          <cell r="U335">
            <v>0</v>
          </cell>
        </row>
        <row r="336">
          <cell r="A336" t="str">
            <v>Cosmia pyralina</v>
          </cell>
          <cell r="B336" t="str">
            <v>Heterocera</v>
          </cell>
          <cell r="C336" t="str">
            <v>NOCTUIDAE</v>
          </cell>
          <cell r="D336" t="str">
            <v>Cosmia pyralina (Denis &amp; Schiffermüller, 1775)</v>
          </cell>
          <cell r="E336" t="str">
            <v>Cosmia pyralina</v>
          </cell>
          <cell r="F336" t="str">
            <v>La pyraline</v>
          </cell>
          <cell r="G336" t="str">
            <v>PC</v>
          </cell>
          <cell r="I336">
            <v>0</v>
          </cell>
          <cell r="R336" t="str">
            <v>Espèces des boisements et des lisières mésophiles</v>
          </cell>
          <cell r="S336">
            <v>0</v>
          </cell>
          <cell r="T336" t="str">
            <v>faible</v>
          </cell>
          <cell r="U336">
            <v>0</v>
          </cell>
        </row>
        <row r="337">
          <cell r="A337" t="str">
            <v>Cosmia pyralina (Denis &amp; Schiffermüller, 1775)</v>
          </cell>
          <cell r="B337" t="str">
            <v>Heterocera</v>
          </cell>
          <cell r="C337" t="str">
            <v>NOCTUIDAE</v>
          </cell>
          <cell r="D337" t="str">
            <v>Cosmia pyralina (Denis &amp; Schiffermüller, 1775)</v>
          </cell>
          <cell r="E337" t="str">
            <v>Cosmia pyralina</v>
          </cell>
          <cell r="F337" t="str">
            <v>La pyraline</v>
          </cell>
          <cell r="G337" t="str">
            <v>PC</v>
          </cell>
          <cell r="I337">
            <v>0</v>
          </cell>
          <cell r="R337" t="str">
            <v>Espèces des boisements et des lisières mésophiles</v>
          </cell>
          <cell r="S337">
            <v>0</v>
          </cell>
          <cell r="T337" t="str">
            <v>faible</v>
          </cell>
          <cell r="U337">
            <v>0</v>
          </cell>
        </row>
        <row r="338">
          <cell r="A338" t="str">
            <v>Cosmia trapezina</v>
          </cell>
          <cell r="B338" t="str">
            <v>Heterocera</v>
          </cell>
          <cell r="C338" t="str">
            <v>NOCTUIDAE</v>
          </cell>
          <cell r="D338" t="str">
            <v>Cosmia trapezina (Linnaeus, 1758)</v>
          </cell>
          <cell r="E338" t="str">
            <v>Cosmia trapezina</v>
          </cell>
          <cell r="F338" t="str">
            <v>Le trapèze</v>
          </cell>
          <cell r="G338" t="str">
            <v>PC</v>
          </cell>
          <cell r="I338">
            <v>0</v>
          </cell>
          <cell r="R338" t="str">
            <v>Espèces des boisements et des lisières mésophiles</v>
          </cell>
          <cell r="S338">
            <v>0</v>
          </cell>
          <cell r="T338" t="str">
            <v>faible</v>
          </cell>
          <cell r="U338">
            <v>0</v>
          </cell>
        </row>
        <row r="339">
          <cell r="A339" t="str">
            <v>Cosmia trapezina (Linnaeus, 1758)</v>
          </cell>
          <cell r="B339" t="str">
            <v>Heterocera</v>
          </cell>
          <cell r="C339" t="str">
            <v>NOCTUIDAE</v>
          </cell>
          <cell r="D339" t="str">
            <v>Cosmia trapezina (Linnaeus, 1758)</v>
          </cell>
          <cell r="E339" t="str">
            <v>Cosmia trapezina</v>
          </cell>
          <cell r="F339" t="str">
            <v>Le trapèze</v>
          </cell>
          <cell r="G339" t="str">
            <v>PC</v>
          </cell>
          <cell r="I339">
            <v>0</v>
          </cell>
          <cell r="R339" t="str">
            <v>Espèces des boisements et des lisières mésophiles</v>
          </cell>
          <cell r="S339">
            <v>0</v>
          </cell>
          <cell r="T339" t="str">
            <v>faible</v>
          </cell>
          <cell r="U339">
            <v>0</v>
          </cell>
        </row>
        <row r="340">
          <cell r="A340" t="str">
            <v>Cosmorhoe ocellata</v>
          </cell>
          <cell r="B340" t="str">
            <v>Heterocera</v>
          </cell>
          <cell r="C340" t="str">
            <v>GEOMETRIDAE</v>
          </cell>
          <cell r="D340" t="str">
            <v>Cosmorhoe ocellata (Linnaeus, 1758)</v>
          </cell>
          <cell r="E340" t="str">
            <v>Cosmorhoe ocellata</v>
          </cell>
          <cell r="F340" t="str">
            <v>Le lynx ; la phalène ocellée</v>
          </cell>
          <cell r="G340" t="str">
            <v>AC</v>
          </cell>
          <cell r="I340">
            <v>0</v>
          </cell>
          <cell r="R340" t="str">
            <v>Espèces des boisements et des lisières mésophiles</v>
          </cell>
          <cell r="S340">
            <v>0</v>
          </cell>
          <cell r="T340" t="str">
            <v>faible</v>
          </cell>
          <cell r="U340">
            <v>0</v>
          </cell>
        </row>
        <row r="341">
          <cell r="A341" t="str">
            <v>Cosmorhoe ocellata (Linnaeus, 1758)</v>
          </cell>
          <cell r="B341" t="str">
            <v>Heterocera</v>
          </cell>
          <cell r="C341" t="str">
            <v>GEOMETRIDAE</v>
          </cell>
          <cell r="D341" t="str">
            <v>Cosmorhoe ocellata (Linnaeus, 1758)</v>
          </cell>
          <cell r="E341" t="str">
            <v>Cosmorhoe ocellata</v>
          </cell>
          <cell r="F341" t="str">
            <v>Le lynx ; la phalène ocellée</v>
          </cell>
          <cell r="G341" t="str">
            <v>AC</v>
          </cell>
          <cell r="I341">
            <v>0</v>
          </cell>
          <cell r="R341" t="str">
            <v>Espèces des boisements et des lisières mésophiles</v>
          </cell>
          <cell r="S341">
            <v>0</v>
          </cell>
          <cell r="T341" t="str">
            <v>faible</v>
          </cell>
          <cell r="U341">
            <v>0</v>
          </cell>
        </row>
        <row r="342">
          <cell r="A342" t="str">
            <v>Cossus cossus</v>
          </cell>
          <cell r="B342" t="str">
            <v>Heterocera</v>
          </cell>
          <cell r="C342" t="str">
            <v>COSSIDAE</v>
          </cell>
          <cell r="D342" t="str">
            <v>Cossus cossus (Linnaeus, 1758)</v>
          </cell>
          <cell r="E342" t="str">
            <v>Cossus cossus</v>
          </cell>
          <cell r="F342" t="str">
            <v>Le cossus gâte-bois</v>
          </cell>
          <cell r="G342" t="str">
            <v>R</v>
          </cell>
          <cell r="I342" t="str">
            <v>X</v>
          </cell>
          <cell r="Q342" t="str">
            <v>P</v>
          </cell>
          <cell r="R342" t="str">
            <v>Espèces des boisements et des lisières mésohygrophiles</v>
          </cell>
          <cell r="S342">
            <v>0</v>
          </cell>
          <cell r="T342" t="str">
            <v>faible</v>
          </cell>
          <cell r="U342">
            <v>0</v>
          </cell>
        </row>
        <row r="343">
          <cell r="A343" t="str">
            <v>Cossus cossus (Linnaeus, 1758)</v>
          </cell>
          <cell r="B343" t="str">
            <v>Heterocera</v>
          </cell>
          <cell r="C343" t="str">
            <v>COSSIDAE</v>
          </cell>
          <cell r="D343" t="str">
            <v>Cossus cossus (Linnaeus, 1758)</v>
          </cell>
          <cell r="E343" t="str">
            <v>Cossus cossus</v>
          </cell>
          <cell r="F343" t="str">
            <v>Le cossus gâte-bois</v>
          </cell>
          <cell r="G343" t="str">
            <v>R</v>
          </cell>
          <cell r="I343" t="str">
            <v>X</v>
          </cell>
          <cell r="Q343" t="str">
            <v>P</v>
          </cell>
          <cell r="R343" t="str">
            <v>Espèces des boisements et des lisières mésohygrophiles</v>
          </cell>
          <cell r="S343">
            <v>0</v>
          </cell>
          <cell r="T343" t="str">
            <v>faible</v>
          </cell>
          <cell r="U343">
            <v>0</v>
          </cell>
        </row>
        <row r="344">
          <cell r="A344" t="str">
            <v>Craniophora ligustri</v>
          </cell>
          <cell r="B344" t="str">
            <v>Heterocera</v>
          </cell>
          <cell r="C344" t="str">
            <v>NOCTUIDAE</v>
          </cell>
          <cell r="D344" t="str">
            <v>Craniophora ligustri (Denis &amp; Schiffermüller, 1775)</v>
          </cell>
          <cell r="E344" t="str">
            <v>Craniophora ligustri</v>
          </cell>
          <cell r="F344" t="str">
            <v>La noctuelle du troène</v>
          </cell>
          <cell r="G344" t="str">
            <v>AC</v>
          </cell>
          <cell r="I344">
            <v>0</v>
          </cell>
          <cell r="R344" t="str">
            <v>Espèces ubiquistes</v>
          </cell>
          <cell r="S344">
            <v>0</v>
          </cell>
          <cell r="T344" t="str">
            <v>faible</v>
          </cell>
          <cell r="U344">
            <v>0</v>
          </cell>
        </row>
        <row r="345">
          <cell r="A345" t="str">
            <v>Craniophora ligustri (Denis &amp; Schiffermüller, 1775)</v>
          </cell>
          <cell r="B345" t="str">
            <v>Heterocera</v>
          </cell>
          <cell r="C345" t="str">
            <v>NOCTUIDAE</v>
          </cell>
          <cell r="D345" t="str">
            <v>Craniophora ligustri (Denis &amp; Schiffermüller, 1775)</v>
          </cell>
          <cell r="E345" t="str">
            <v>Craniophora ligustri</v>
          </cell>
          <cell r="F345" t="str">
            <v>La noctuelle du troène</v>
          </cell>
          <cell r="G345" t="str">
            <v>AC</v>
          </cell>
          <cell r="I345">
            <v>0</v>
          </cell>
          <cell r="R345" t="str">
            <v>Espèces ubiquistes</v>
          </cell>
          <cell r="S345">
            <v>0</v>
          </cell>
          <cell r="T345" t="str">
            <v>faible</v>
          </cell>
          <cell r="U345">
            <v>0</v>
          </cell>
        </row>
        <row r="346">
          <cell r="A346" t="str">
            <v>Crocallis elinguaria</v>
          </cell>
          <cell r="B346" t="str">
            <v>Heterocera</v>
          </cell>
          <cell r="C346" t="str">
            <v>GEOMETRIDAE</v>
          </cell>
          <cell r="D346" t="str">
            <v>Crocallis elinguaria (Linnaeus, 1758)</v>
          </cell>
          <cell r="E346" t="str">
            <v>Crocallis elinguaria</v>
          </cell>
          <cell r="F346" t="str">
            <v>La phalène de la mancienne</v>
          </cell>
          <cell r="G346" t="str">
            <v>AR</v>
          </cell>
          <cell r="I346">
            <v>0</v>
          </cell>
          <cell r="Q346" t="str">
            <v>P</v>
          </cell>
          <cell r="R346" t="str">
            <v>Espèces des boisements et des lisières mésophiles</v>
          </cell>
          <cell r="S346">
            <v>0</v>
          </cell>
          <cell r="T346" t="str">
            <v>faible</v>
          </cell>
          <cell r="U346">
            <v>0</v>
          </cell>
        </row>
        <row r="347">
          <cell r="A347" t="str">
            <v>Crocallis elinguaria (Linnaeus, 1758)</v>
          </cell>
          <cell r="B347" t="str">
            <v>Heterocera</v>
          </cell>
          <cell r="C347" t="str">
            <v>GEOMETRIDAE</v>
          </cell>
          <cell r="D347" t="str">
            <v>Crocallis elinguaria (Linnaeus, 1758)</v>
          </cell>
          <cell r="E347" t="str">
            <v>Crocallis elinguaria</v>
          </cell>
          <cell r="F347" t="str">
            <v>La phalène de la mancienne</v>
          </cell>
          <cell r="G347" t="str">
            <v>AR</v>
          </cell>
          <cell r="I347">
            <v>0</v>
          </cell>
          <cell r="Q347" t="str">
            <v>P</v>
          </cell>
          <cell r="R347" t="str">
            <v>Espèces des boisements et des lisières mésophiles</v>
          </cell>
          <cell r="S347">
            <v>0</v>
          </cell>
          <cell r="T347" t="str">
            <v>faible</v>
          </cell>
          <cell r="U347">
            <v>0</v>
          </cell>
        </row>
        <row r="348">
          <cell r="A348" t="str">
            <v>Crocallis tusciaria</v>
          </cell>
          <cell r="B348" t="str">
            <v>Heterocera</v>
          </cell>
          <cell r="C348" t="str">
            <v>GEOMETRIDAE</v>
          </cell>
          <cell r="D348" t="str">
            <v>Crocallis tusciaria (Borkhausen, 1793)</v>
          </cell>
          <cell r="E348" t="str">
            <v>Crocallis tusciaria</v>
          </cell>
          <cell r="F348" t="str">
            <v>La Crocalle du Prunellier</v>
          </cell>
          <cell r="G348" t="str">
            <v>RR</v>
          </cell>
          <cell r="I348" t="str">
            <v>X</v>
          </cell>
          <cell r="Q348" t="str">
            <v>HP</v>
          </cell>
          <cell r="R348" t="str">
            <v>Espèces des ourlets, lisières et fourrés thermophiles</v>
          </cell>
          <cell r="S348">
            <v>0</v>
          </cell>
          <cell r="T348" t="str">
            <v>faible</v>
          </cell>
          <cell r="U348">
            <v>0</v>
          </cell>
        </row>
        <row r="349">
          <cell r="A349" t="str">
            <v>Crocallis tusciaria (Borkhausen, 1793)</v>
          </cell>
          <cell r="B349" t="str">
            <v>Heterocera</v>
          </cell>
          <cell r="C349" t="str">
            <v>GEOMETRIDAE</v>
          </cell>
          <cell r="D349" t="str">
            <v>Crocallis tusciaria (Borkhausen, 1793)</v>
          </cell>
          <cell r="E349" t="str">
            <v>Crocallis tusciaria</v>
          </cell>
          <cell r="F349" t="str">
            <v>La Crocalle du Prunellier</v>
          </cell>
          <cell r="G349" t="str">
            <v>RR</v>
          </cell>
          <cell r="I349" t="str">
            <v>X</v>
          </cell>
          <cell r="Q349" t="str">
            <v>HP</v>
          </cell>
          <cell r="R349" t="str">
            <v>Espèces des ourlets, lisières et fourrés thermophiles</v>
          </cell>
          <cell r="S349">
            <v>0</v>
          </cell>
          <cell r="T349" t="str">
            <v>faible</v>
          </cell>
          <cell r="U349">
            <v>0</v>
          </cell>
        </row>
        <row r="350">
          <cell r="A350" t="str">
            <v>Cryopega aerugaria</v>
          </cell>
          <cell r="B350" t="str">
            <v>Heterocera</v>
          </cell>
          <cell r="C350" t="str">
            <v>GEOMETRIDAE</v>
          </cell>
          <cell r="D350" t="str">
            <v>Agriopis bajaria (Denis &amp; Schiffermüller, 1775)</v>
          </cell>
          <cell r="E350" t="str">
            <v>Cryopega aerugaria</v>
          </cell>
          <cell r="F350" t="str">
            <v>L'Hibernie messagère</v>
          </cell>
          <cell r="G350" t="str">
            <v>E</v>
          </cell>
          <cell r="I350">
            <v>0</v>
          </cell>
          <cell r="Q350" t="str">
            <v>HP</v>
          </cell>
          <cell r="R350" t="str">
            <v>Espèces des ourlets, lisières et fourrés thermophiles</v>
          </cell>
          <cell r="S350">
            <v>0</v>
          </cell>
          <cell r="T350" t="str">
            <v>faible</v>
          </cell>
          <cell r="U350">
            <v>0</v>
          </cell>
        </row>
        <row r="351">
          <cell r="A351" t="str">
            <v>Cryphia algae</v>
          </cell>
          <cell r="B351" t="str">
            <v>Heterocera</v>
          </cell>
          <cell r="C351" t="str">
            <v>NOCTUIDAE</v>
          </cell>
          <cell r="D351" t="str">
            <v>Cryphia algae (Fabricius, 1775)</v>
          </cell>
          <cell r="E351" t="str">
            <v>Cryphia algae</v>
          </cell>
          <cell r="F351" t="str">
            <v>La Bryophile vert-mousse</v>
          </cell>
          <cell r="G351" t="str">
            <v>R</v>
          </cell>
          <cell r="I351" t="str">
            <v>X</v>
          </cell>
          <cell r="Q351" t="str">
            <v>P</v>
          </cell>
          <cell r="R351" t="str">
            <v>Espèces des boisements et des lisières mésophiles</v>
          </cell>
          <cell r="S351">
            <v>0</v>
          </cell>
          <cell r="T351" t="str">
            <v>faible</v>
          </cell>
          <cell r="U351">
            <v>0</v>
          </cell>
        </row>
        <row r="352">
          <cell r="A352" t="str">
            <v>Cryphia algae (Fabricius, 1775)</v>
          </cell>
          <cell r="B352" t="str">
            <v>Heterocera</v>
          </cell>
          <cell r="C352" t="str">
            <v>NOCTUIDAE</v>
          </cell>
          <cell r="D352" t="str">
            <v>Cryphia algae (Fabricius, 1775)</v>
          </cell>
          <cell r="E352" t="str">
            <v>Cryphia algae</v>
          </cell>
          <cell r="F352" t="str">
            <v>La Bryophile vert-mousse</v>
          </cell>
          <cell r="G352" t="str">
            <v>R</v>
          </cell>
          <cell r="I352" t="str">
            <v>X</v>
          </cell>
          <cell r="Q352" t="str">
            <v>P</v>
          </cell>
          <cell r="R352" t="str">
            <v>Espèces des boisements et des lisières mésophiles</v>
          </cell>
          <cell r="S352">
            <v>0</v>
          </cell>
          <cell r="T352" t="str">
            <v>faible</v>
          </cell>
          <cell r="U352">
            <v>0</v>
          </cell>
        </row>
        <row r="353">
          <cell r="A353" t="str">
            <v>Cryphia domestica</v>
          </cell>
          <cell r="B353" t="str">
            <v>Heterocera</v>
          </cell>
          <cell r="C353" t="str">
            <v>NOCTUIDAE</v>
          </cell>
          <cell r="D353" t="str">
            <v>Bryophila domestica (Hufnagel, 1766)</v>
          </cell>
          <cell r="E353" t="str">
            <v>Cryphia domestica</v>
          </cell>
          <cell r="F353" t="str">
            <v>La perle</v>
          </cell>
          <cell r="G353" t="str">
            <v>AR</v>
          </cell>
          <cell r="I353">
            <v>0</v>
          </cell>
          <cell r="Q353" t="str">
            <v>P</v>
          </cell>
          <cell r="R353" t="str">
            <v>Espèces des boisements et des lisières mésophiles</v>
          </cell>
          <cell r="S353">
            <v>0</v>
          </cell>
          <cell r="T353" t="str">
            <v>faible</v>
          </cell>
          <cell r="U353">
            <v>0</v>
          </cell>
        </row>
        <row r="354">
          <cell r="A354" t="str">
            <v>Cryphia muralis</v>
          </cell>
          <cell r="B354" t="str">
            <v>Heterocera</v>
          </cell>
          <cell r="C354" t="str">
            <v>NOCTUIDAE</v>
          </cell>
          <cell r="D354" t="str">
            <v>Nyctobrya muralis (Forster, 1771)</v>
          </cell>
          <cell r="E354" t="str">
            <v>Cryphia muralis</v>
          </cell>
          <cell r="F354" t="str">
            <v>La rupestre</v>
          </cell>
          <cell r="G354" t="str">
            <v>AR</v>
          </cell>
          <cell r="I354">
            <v>0</v>
          </cell>
          <cell r="Q354" t="str">
            <v>P</v>
          </cell>
          <cell r="R354" t="str">
            <v>Espèces des boisements et des lisières mésophiles</v>
          </cell>
          <cell r="S354">
            <v>0</v>
          </cell>
          <cell r="T354" t="str">
            <v>faible</v>
          </cell>
          <cell r="U354">
            <v>0</v>
          </cell>
        </row>
        <row r="355">
          <cell r="A355" t="str">
            <v>Cryphia raptricula</v>
          </cell>
          <cell r="B355" t="str">
            <v>Heterocera</v>
          </cell>
          <cell r="C355" t="str">
            <v>NOCTUIDAE</v>
          </cell>
          <cell r="D355" t="str">
            <v>Bryophila raptricula (Denis &amp; Schiffermüller, 1775)</v>
          </cell>
          <cell r="E355" t="str">
            <v>Cryphia raptricula</v>
          </cell>
          <cell r="F355" t="str">
            <v>La Bryophile fraisillée</v>
          </cell>
          <cell r="G355" t="str">
            <v>E</v>
          </cell>
          <cell r="I355">
            <v>0</v>
          </cell>
          <cell r="Q355" t="str">
            <v>HP</v>
          </cell>
          <cell r="R355" t="str">
            <v>Espèces des ourlets, lisières et fourrés thermophiles</v>
          </cell>
          <cell r="S355">
            <v>0</v>
          </cell>
          <cell r="T355" t="str">
            <v>faible</v>
          </cell>
          <cell r="U355">
            <v>0</v>
          </cell>
        </row>
        <row r="356">
          <cell r="A356" t="str">
            <v>Cryphia ravula</v>
          </cell>
          <cell r="B356" t="str">
            <v>Heterocera</v>
          </cell>
          <cell r="C356" t="str">
            <v>NOCTUIDAE</v>
          </cell>
          <cell r="D356" t="str">
            <v>Bryophila ravula (Hübner, 1813)</v>
          </cell>
          <cell r="E356" t="str">
            <v>Cryphia ravula</v>
          </cell>
          <cell r="F356" t="str">
            <v>La Bryophile lupuline</v>
          </cell>
          <cell r="G356" t="str">
            <v>E</v>
          </cell>
          <cell r="I356">
            <v>0</v>
          </cell>
          <cell r="Q356" t="str">
            <v>HP</v>
          </cell>
          <cell r="R356" t="str">
            <v>Espèces des ourlets, lisières et fourrés thermophiles</v>
          </cell>
          <cell r="S356">
            <v>0</v>
          </cell>
          <cell r="T356" t="str">
            <v>faible</v>
          </cell>
          <cell r="U356">
            <v>0</v>
          </cell>
        </row>
        <row r="357">
          <cell r="A357" t="str">
            <v>Cucullia absinthii</v>
          </cell>
          <cell r="B357" t="str">
            <v>Heterocera</v>
          </cell>
          <cell r="C357" t="str">
            <v>NOCTUIDAE</v>
          </cell>
          <cell r="D357" t="str">
            <v>Cucullia absinthii (Linnaeus, 1761)</v>
          </cell>
          <cell r="E357" t="str">
            <v>Cucullia absinthii</v>
          </cell>
          <cell r="F357" t="str">
            <v>La pointillée</v>
          </cell>
          <cell r="G357" t="str">
            <v>E</v>
          </cell>
          <cell r="I357" t="str">
            <v>X</v>
          </cell>
          <cell r="Q357" t="str">
            <v>HP</v>
          </cell>
          <cell r="R357" t="str">
            <v>Espèces des pelouses et/ou prairies méso-xérophiles</v>
          </cell>
          <cell r="S357">
            <v>0</v>
          </cell>
          <cell r="T357" t="str">
            <v>faible</v>
          </cell>
          <cell r="U357">
            <v>0</v>
          </cell>
        </row>
        <row r="358">
          <cell r="A358" t="str">
            <v>Cucullia absinthii (Linnaeus, 1761)</v>
          </cell>
          <cell r="B358" t="str">
            <v>Heterocera</v>
          </cell>
          <cell r="C358" t="str">
            <v>NOCTUIDAE</v>
          </cell>
          <cell r="D358" t="str">
            <v>Cucullia absinthii (Linnaeus, 1761)</v>
          </cell>
          <cell r="E358" t="str">
            <v>Cucullia absinthii</v>
          </cell>
          <cell r="F358" t="str">
            <v>La pointillée</v>
          </cell>
          <cell r="G358" t="str">
            <v>E</v>
          </cell>
          <cell r="I358" t="str">
            <v>X</v>
          </cell>
          <cell r="Q358" t="str">
            <v>HP</v>
          </cell>
          <cell r="R358" t="str">
            <v>Espèces des pelouses et/ou prairies méso-xérophiles</v>
          </cell>
          <cell r="S358">
            <v>0</v>
          </cell>
          <cell r="T358" t="str">
            <v>faible</v>
          </cell>
          <cell r="U358">
            <v>0</v>
          </cell>
        </row>
        <row r="359">
          <cell r="A359" t="str">
            <v>Cucullia asteris</v>
          </cell>
          <cell r="B359" t="str">
            <v>Heterocera</v>
          </cell>
          <cell r="C359" t="str">
            <v>NOCTUIDAE</v>
          </cell>
          <cell r="D359" t="str">
            <v>Cucullia asteris (Denis &amp; Schiffermüller, 1775)</v>
          </cell>
          <cell r="E359" t="str">
            <v>Cucullia asteris</v>
          </cell>
          <cell r="F359" t="str">
            <v>La Cucullie de l'Aster</v>
          </cell>
          <cell r="G359" t="str">
            <v>E</v>
          </cell>
          <cell r="I359" t="str">
            <v>X</v>
          </cell>
          <cell r="Q359" t="str">
            <v>HP</v>
          </cell>
          <cell r="R359" t="str">
            <v>Espèces des pelouses et/ou prairies méso-xérophiles</v>
          </cell>
          <cell r="S359">
            <v>0</v>
          </cell>
          <cell r="T359" t="str">
            <v>faible</v>
          </cell>
          <cell r="U359">
            <v>0</v>
          </cell>
        </row>
        <row r="360">
          <cell r="A360" t="str">
            <v>Cucullia asteris (Denis &amp; Schiffermüller, 1775)</v>
          </cell>
          <cell r="B360" t="str">
            <v>Heterocera</v>
          </cell>
          <cell r="C360" t="str">
            <v>NOCTUIDAE</v>
          </cell>
          <cell r="D360" t="str">
            <v>Cucullia asteris (Denis &amp; Schiffermüller, 1775)</v>
          </cell>
          <cell r="E360" t="str">
            <v>Cucullia asteris</v>
          </cell>
          <cell r="F360" t="str">
            <v>La Cucullie de l'Aster</v>
          </cell>
          <cell r="G360" t="str">
            <v>E</v>
          </cell>
          <cell r="I360" t="str">
            <v>X</v>
          </cell>
          <cell r="Q360" t="str">
            <v>HP</v>
          </cell>
          <cell r="R360" t="str">
            <v>Espèces des pelouses et/ou prairies méso-xérophiles</v>
          </cell>
          <cell r="S360">
            <v>0</v>
          </cell>
          <cell r="T360" t="str">
            <v>faible</v>
          </cell>
          <cell r="U360">
            <v>0</v>
          </cell>
        </row>
        <row r="361">
          <cell r="A361" t="str">
            <v>Cucullia chamomillae</v>
          </cell>
          <cell r="B361" t="str">
            <v>Heterocera</v>
          </cell>
          <cell r="C361" t="str">
            <v>NOCTUIDAE</v>
          </cell>
          <cell r="D361" t="str">
            <v>Cucullia chamomillae (Denis &amp; Schiffermüller, 1775)</v>
          </cell>
          <cell r="E361" t="str">
            <v>Cucullia chamomillae</v>
          </cell>
          <cell r="F361" t="str">
            <v>La cucullie de la camomille</v>
          </cell>
          <cell r="G361" t="str">
            <v>E</v>
          </cell>
          <cell r="I361" t="str">
            <v>X</v>
          </cell>
          <cell r="Q361" t="str">
            <v>HP</v>
          </cell>
          <cell r="R361" t="str">
            <v>Espèces des pelouses et/ou prairies méso-xérophiles</v>
          </cell>
          <cell r="S361">
            <v>0</v>
          </cell>
          <cell r="T361" t="str">
            <v>faible</v>
          </cell>
          <cell r="U361">
            <v>0</v>
          </cell>
        </row>
        <row r="362">
          <cell r="A362" t="str">
            <v>Cucullia chamomillae (Denis &amp; Schiffermüller, 1775)</v>
          </cell>
          <cell r="B362" t="str">
            <v>Heterocera</v>
          </cell>
          <cell r="C362" t="str">
            <v>NOCTUIDAE</v>
          </cell>
          <cell r="D362" t="str">
            <v>Cucullia chamomillae (Denis &amp; Schiffermüller, 1775)</v>
          </cell>
          <cell r="E362" t="str">
            <v>Cucullia chamomillae</v>
          </cell>
          <cell r="F362" t="str">
            <v>La cucullie de la camomille</v>
          </cell>
          <cell r="G362" t="str">
            <v>E</v>
          </cell>
          <cell r="I362" t="str">
            <v>X</v>
          </cell>
          <cell r="Q362" t="str">
            <v>HP</v>
          </cell>
          <cell r="R362" t="str">
            <v>Espèces des pelouses et/ou prairies méso-xérophiles</v>
          </cell>
          <cell r="S362">
            <v>0</v>
          </cell>
          <cell r="T362" t="str">
            <v>faible</v>
          </cell>
          <cell r="U362">
            <v>0</v>
          </cell>
        </row>
        <row r="363">
          <cell r="A363" t="str">
            <v>Cucullia lactucae</v>
          </cell>
          <cell r="B363" t="str">
            <v>Heterocera</v>
          </cell>
          <cell r="C363" t="str">
            <v>NOCTUIDAE</v>
          </cell>
          <cell r="D363" t="str">
            <v>Cucullia lactucae (Denis &amp; Schiffermüller, 1775)</v>
          </cell>
          <cell r="E363" t="str">
            <v>Cucullia lactucae</v>
          </cell>
          <cell r="F363" t="str">
            <v>La Cucullie de la Laitue</v>
          </cell>
          <cell r="G363" t="str">
            <v>E</v>
          </cell>
          <cell r="I363" t="str">
            <v>X</v>
          </cell>
          <cell r="Q363" t="str">
            <v>HP</v>
          </cell>
          <cell r="R363" t="str">
            <v>Espèces des pelouses et/ou prairies méso-xérophiles</v>
          </cell>
          <cell r="S363">
            <v>0</v>
          </cell>
          <cell r="T363" t="str">
            <v>faible</v>
          </cell>
          <cell r="U363">
            <v>0</v>
          </cell>
        </row>
        <row r="364">
          <cell r="A364" t="str">
            <v>Cucullia lactucae (Denis &amp; Schiffermüller, 1775)</v>
          </cell>
          <cell r="B364" t="str">
            <v>Heterocera</v>
          </cell>
          <cell r="C364" t="str">
            <v>NOCTUIDAE</v>
          </cell>
          <cell r="D364" t="str">
            <v>Cucullia lactucae (Denis &amp; Schiffermüller, 1775)</v>
          </cell>
          <cell r="E364" t="str">
            <v>Cucullia lactucae</v>
          </cell>
          <cell r="F364" t="str">
            <v>La Cucullie de la Laitue</v>
          </cell>
          <cell r="G364" t="str">
            <v>E</v>
          </cell>
          <cell r="I364" t="str">
            <v>X</v>
          </cell>
          <cell r="Q364" t="str">
            <v>HP</v>
          </cell>
          <cell r="R364" t="str">
            <v>Espèces des pelouses et/ou prairies méso-xérophiles</v>
          </cell>
          <cell r="S364">
            <v>0</v>
          </cell>
          <cell r="T364" t="str">
            <v>faible</v>
          </cell>
          <cell r="U364">
            <v>0</v>
          </cell>
        </row>
        <row r="365">
          <cell r="A365" t="str">
            <v>Cucullia lychnitis Rambur, 1833</v>
          </cell>
          <cell r="B365" t="str">
            <v>Heterocera</v>
          </cell>
          <cell r="C365" t="str">
            <v>NOCTUIDAE</v>
          </cell>
          <cell r="D365" t="str">
            <v>Cucullia lychnitis Rambur, 1833</v>
          </cell>
          <cell r="E365" t="str">
            <v>Cucullia lychnitis</v>
          </cell>
          <cell r="F365" t="str">
            <v>La bréchette</v>
          </cell>
          <cell r="G365" t="str">
            <v>RR</v>
          </cell>
          <cell r="I365" t="str">
            <v>X</v>
          </cell>
          <cell r="Q365" t="str">
            <v>HP</v>
          </cell>
          <cell r="R365" t="str">
            <v>Espèces des prairies et ourlets mésophiles</v>
          </cell>
          <cell r="S365">
            <v>0</v>
          </cell>
          <cell r="T365" t="str">
            <v>faible</v>
          </cell>
          <cell r="U365">
            <v>0</v>
          </cell>
        </row>
        <row r="366">
          <cell r="A366" t="str">
            <v>Cucullia scrophulariae (Denis &amp; Schiffermüller, 1775)</v>
          </cell>
          <cell r="B366" t="str">
            <v>Heterocera</v>
          </cell>
          <cell r="C366" t="str">
            <v>NOCTUIDAE</v>
          </cell>
          <cell r="D366" t="str">
            <v>Cucullia scrophulariae (Denis &amp; Schiffermüller, 1775)</v>
          </cell>
          <cell r="E366" t="str">
            <v>Cucullia scrophulariae</v>
          </cell>
          <cell r="F366" t="str">
            <v>La Cucullie de la Scrophulaire</v>
          </cell>
          <cell r="G366" t="str">
            <v>E</v>
          </cell>
          <cell r="I366" t="str">
            <v>X</v>
          </cell>
          <cell r="Q366" t="str">
            <v>HP</v>
          </cell>
          <cell r="R366" t="str">
            <v>Espèces des prairies et ourlets méso-hygrophiles</v>
          </cell>
          <cell r="S366">
            <v>0</v>
          </cell>
          <cell r="T366" t="str">
            <v>faible</v>
          </cell>
          <cell r="U366">
            <v>0</v>
          </cell>
        </row>
        <row r="367">
          <cell r="A367" t="str">
            <v>Cucullia tanaceti</v>
          </cell>
          <cell r="B367" t="str">
            <v>Heterocera</v>
          </cell>
          <cell r="C367" t="str">
            <v>NOCTUIDAE</v>
          </cell>
          <cell r="D367" t="str">
            <v>Cucullia tanaceti (Denis &amp; Schiffermüller, 1775)</v>
          </cell>
          <cell r="E367" t="str">
            <v>Cucullia tanaceti</v>
          </cell>
          <cell r="F367" t="str">
            <v>La Cucullie de la Tanaisie</v>
          </cell>
          <cell r="G367" t="str">
            <v>E</v>
          </cell>
          <cell r="I367" t="str">
            <v>X</v>
          </cell>
          <cell r="Q367" t="str">
            <v>HP</v>
          </cell>
          <cell r="R367" t="str">
            <v>Espèces des pelouses et/ou prairies méso-xérophiles</v>
          </cell>
          <cell r="S367">
            <v>0</v>
          </cell>
          <cell r="T367" t="str">
            <v>faible</v>
          </cell>
          <cell r="U367">
            <v>0</v>
          </cell>
        </row>
        <row r="368">
          <cell r="A368" t="str">
            <v>Cucullia tanaceti (Denis &amp; Schiffermüller, 1775)</v>
          </cell>
          <cell r="B368" t="str">
            <v>Heterocera</v>
          </cell>
          <cell r="C368" t="str">
            <v>NOCTUIDAE</v>
          </cell>
          <cell r="D368" t="str">
            <v>Cucullia tanaceti (Denis &amp; Schiffermüller, 1775)</v>
          </cell>
          <cell r="E368" t="str">
            <v>Cucullia tanaceti</v>
          </cell>
          <cell r="F368" t="str">
            <v>La Cucullie de la Tanaisie</v>
          </cell>
          <cell r="G368" t="str">
            <v>E</v>
          </cell>
          <cell r="I368" t="str">
            <v>X</v>
          </cell>
          <cell r="Q368" t="str">
            <v>HP</v>
          </cell>
          <cell r="R368" t="str">
            <v>Espèces des pelouses et/ou prairies méso-xérophiles</v>
          </cell>
          <cell r="S368">
            <v>0</v>
          </cell>
          <cell r="T368" t="str">
            <v>faible</v>
          </cell>
          <cell r="U368">
            <v>0</v>
          </cell>
        </row>
        <row r="369">
          <cell r="A369" t="str">
            <v>Cucullia umbratica</v>
          </cell>
          <cell r="B369" t="str">
            <v>Heterocera</v>
          </cell>
          <cell r="C369" t="str">
            <v>NOCTUIDAE</v>
          </cell>
          <cell r="D369" t="str">
            <v>Cucullia umbratica (Linnaeus, 1758)</v>
          </cell>
          <cell r="E369" t="str">
            <v>Cucullia umbratica</v>
          </cell>
          <cell r="F369" t="str">
            <v>L'ombrageuse</v>
          </cell>
          <cell r="G369" t="str">
            <v>PC</v>
          </cell>
          <cell r="I369">
            <v>0</v>
          </cell>
          <cell r="R369" t="str">
            <v>Espèces des prairies et ourlets mésophiles</v>
          </cell>
          <cell r="S369">
            <v>0</v>
          </cell>
          <cell r="T369" t="str">
            <v>faible</v>
          </cell>
          <cell r="U369">
            <v>0</v>
          </cell>
        </row>
        <row r="370">
          <cell r="A370" t="str">
            <v>Cucullia umbratica (Linnaeus, 1758)</v>
          </cell>
          <cell r="B370" t="str">
            <v>Heterocera</v>
          </cell>
          <cell r="C370" t="str">
            <v>NOCTUIDAE</v>
          </cell>
          <cell r="D370" t="str">
            <v>Cucullia umbratica (Linnaeus, 1758)</v>
          </cell>
          <cell r="E370" t="str">
            <v>Cucullia umbratica</v>
          </cell>
          <cell r="F370" t="str">
            <v>L'ombrageuse</v>
          </cell>
          <cell r="G370" t="str">
            <v>PC</v>
          </cell>
          <cell r="I370">
            <v>0</v>
          </cell>
          <cell r="R370" t="str">
            <v>Espèces des prairies et ourlets mésophiles</v>
          </cell>
          <cell r="S370">
            <v>0</v>
          </cell>
          <cell r="T370" t="str">
            <v>faible</v>
          </cell>
          <cell r="U370">
            <v>0</v>
          </cell>
        </row>
        <row r="371">
          <cell r="A371" t="str">
            <v>Cucullia verbasci (Linnaeus, 1758)</v>
          </cell>
          <cell r="B371" t="str">
            <v>Heterocera</v>
          </cell>
          <cell r="C371" t="str">
            <v>NOCTUIDAE</v>
          </cell>
          <cell r="D371" t="str">
            <v>Cucullia verbasci (Linnaeus, 1758)</v>
          </cell>
          <cell r="E371" t="str">
            <v>Cucullia verbasci</v>
          </cell>
          <cell r="F371" t="str">
            <v>La brèche</v>
          </cell>
          <cell r="G371" t="str">
            <v>PC</v>
          </cell>
          <cell r="I371">
            <v>0</v>
          </cell>
          <cell r="R371" t="str">
            <v>Espèces des pelouses et/ou prairies méso-xérophiles</v>
          </cell>
          <cell r="S371">
            <v>0</v>
          </cell>
          <cell r="T371" t="str">
            <v>faible</v>
          </cell>
          <cell r="U371">
            <v>0</v>
          </cell>
        </row>
        <row r="372">
          <cell r="A372" t="str">
            <v>Cybosia mesomella</v>
          </cell>
          <cell r="B372" t="str">
            <v>Heterocera</v>
          </cell>
          <cell r="C372" t="str">
            <v>ARCTIIDAE</v>
          </cell>
          <cell r="D372" t="str">
            <v>Cybosia mesomella (Linnaeus, 1758)</v>
          </cell>
          <cell r="E372" t="str">
            <v>Cybosia mesomella</v>
          </cell>
          <cell r="F372" t="str">
            <v>L'éborine</v>
          </cell>
          <cell r="G372" t="str">
            <v>AC</v>
          </cell>
          <cell r="I372">
            <v>0</v>
          </cell>
          <cell r="R372" t="str">
            <v>Espèces des boisements et des lisières mésophiles</v>
          </cell>
          <cell r="S372">
            <v>0</v>
          </cell>
          <cell r="T372" t="str">
            <v>faible</v>
          </cell>
          <cell r="U372">
            <v>0</v>
          </cell>
        </row>
        <row r="373">
          <cell r="A373" t="str">
            <v>Cybosia mesomella (Linnaeus, 1758)</v>
          </cell>
          <cell r="B373" t="str">
            <v>Heterocera</v>
          </cell>
          <cell r="C373" t="str">
            <v>ARCTIIDAE</v>
          </cell>
          <cell r="D373" t="str">
            <v>Cybosia mesomella (Linnaeus, 1758)</v>
          </cell>
          <cell r="E373" t="str">
            <v>Cybosia mesomella</v>
          </cell>
          <cell r="F373" t="str">
            <v>L'éborine</v>
          </cell>
          <cell r="G373" t="str">
            <v>AC</v>
          </cell>
          <cell r="I373">
            <v>0</v>
          </cell>
          <cell r="R373" t="str">
            <v>Espèces des boisements et des lisières mésophiles</v>
          </cell>
          <cell r="S373">
            <v>0</v>
          </cell>
          <cell r="T373" t="str">
            <v>faible</v>
          </cell>
          <cell r="U373">
            <v>0</v>
          </cell>
        </row>
        <row r="374">
          <cell r="A374" t="str">
            <v>Cyclophora albipunctata</v>
          </cell>
          <cell r="B374" t="str">
            <v>Heterocera</v>
          </cell>
          <cell r="C374" t="str">
            <v>GEOMETRIDAE</v>
          </cell>
          <cell r="D374" t="str">
            <v>Cyclophora albipunctata (Hufnagel, 1767)</v>
          </cell>
          <cell r="E374" t="str">
            <v>Cyclophora albipunctata</v>
          </cell>
          <cell r="F374" t="str">
            <v>La phalène suspendue</v>
          </cell>
          <cell r="G374" t="str">
            <v>PC</v>
          </cell>
          <cell r="I374">
            <v>0</v>
          </cell>
          <cell r="R374" t="str">
            <v>Espèces des boisements et des lisières mésohygrophiles</v>
          </cell>
          <cell r="S374">
            <v>0</v>
          </cell>
          <cell r="T374" t="str">
            <v>faible</v>
          </cell>
          <cell r="U374">
            <v>0</v>
          </cell>
        </row>
        <row r="375">
          <cell r="A375" t="str">
            <v>Cyclophora albipunctata (Hufnagel, 1767)</v>
          </cell>
          <cell r="B375" t="str">
            <v>Heterocera</v>
          </cell>
          <cell r="C375" t="str">
            <v>GEOMETRIDAE</v>
          </cell>
          <cell r="D375" t="str">
            <v>Cyclophora albipunctata (Hufnagel, 1767)</v>
          </cell>
          <cell r="E375" t="str">
            <v>Cyclophora albipunctata</v>
          </cell>
          <cell r="F375" t="str">
            <v>La phalène suspendue</v>
          </cell>
          <cell r="G375" t="str">
            <v>PC</v>
          </cell>
          <cell r="I375">
            <v>0</v>
          </cell>
          <cell r="R375" t="str">
            <v>Espèces des boisements et des lisières mésohygrophiles</v>
          </cell>
          <cell r="S375">
            <v>0</v>
          </cell>
          <cell r="T375" t="str">
            <v>faible</v>
          </cell>
          <cell r="U375">
            <v>0</v>
          </cell>
        </row>
        <row r="376">
          <cell r="A376" t="str">
            <v>Cyclophora annularia</v>
          </cell>
          <cell r="B376" t="str">
            <v>Heterocera</v>
          </cell>
          <cell r="C376" t="str">
            <v>GEOMETRIDAE</v>
          </cell>
          <cell r="D376" t="str">
            <v>Cyclophora annularia (Fabricius, 1775)</v>
          </cell>
          <cell r="E376" t="str">
            <v>Cyclophora annularia</v>
          </cell>
          <cell r="F376" t="str">
            <v>La phalène mariée</v>
          </cell>
          <cell r="G376" t="str">
            <v>PC</v>
          </cell>
          <cell r="I376">
            <v>0</v>
          </cell>
          <cell r="R376" t="str">
            <v>Espèces des boisements et des lisières mésohygrophiles</v>
          </cell>
          <cell r="S376">
            <v>0</v>
          </cell>
          <cell r="T376" t="str">
            <v>faible</v>
          </cell>
          <cell r="U376">
            <v>0</v>
          </cell>
        </row>
        <row r="377">
          <cell r="A377" t="str">
            <v>Cyclophora annularia (Fabricius, 1775)</v>
          </cell>
          <cell r="B377" t="str">
            <v>Heterocera</v>
          </cell>
          <cell r="C377" t="str">
            <v>GEOMETRIDAE</v>
          </cell>
          <cell r="D377" t="str">
            <v>Cyclophora annularia (Fabricius, 1775)</v>
          </cell>
          <cell r="E377" t="str">
            <v>Cyclophora annularia</v>
          </cell>
          <cell r="F377" t="str">
            <v>La phalène mariée</v>
          </cell>
          <cell r="G377" t="str">
            <v>PC</v>
          </cell>
          <cell r="I377">
            <v>0</v>
          </cell>
          <cell r="R377" t="str">
            <v>Espèces des boisements et des lisières mésohygrophiles</v>
          </cell>
          <cell r="S377">
            <v>0</v>
          </cell>
          <cell r="T377" t="str">
            <v>faible</v>
          </cell>
          <cell r="U377">
            <v>0</v>
          </cell>
        </row>
        <row r="378">
          <cell r="A378" t="str">
            <v>Cyclophora linearia</v>
          </cell>
          <cell r="B378" t="str">
            <v>Heterocera</v>
          </cell>
          <cell r="C378" t="str">
            <v>GEOMETRIDAE</v>
          </cell>
          <cell r="D378" t="str">
            <v>Cyclophora linearia (Hübner, 1799)</v>
          </cell>
          <cell r="E378" t="str">
            <v>Cyclophora linearia</v>
          </cell>
          <cell r="F378" t="str">
            <v>La phalène trilignée</v>
          </cell>
          <cell r="G378" t="str">
            <v>AR</v>
          </cell>
          <cell r="I378">
            <v>0</v>
          </cell>
          <cell r="Q378" t="str">
            <v>P</v>
          </cell>
          <cell r="R378" t="str">
            <v>Espèces des boisements et des lisières mésophiles</v>
          </cell>
          <cell r="S378">
            <v>0</v>
          </cell>
          <cell r="T378" t="str">
            <v>faible</v>
          </cell>
          <cell r="U378">
            <v>0</v>
          </cell>
        </row>
        <row r="379">
          <cell r="A379" t="str">
            <v>Cyclophora linearia (Hübner, 1799)</v>
          </cell>
          <cell r="B379" t="str">
            <v>Heterocera</v>
          </cell>
          <cell r="C379" t="str">
            <v>GEOMETRIDAE</v>
          </cell>
          <cell r="D379" t="str">
            <v>Cyclophora linearia (Hübner, 1799)</v>
          </cell>
          <cell r="E379" t="str">
            <v>Cyclophora linearia</v>
          </cell>
          <cell r="F379" t="str">
            <v>La phalène trilignée</v>
          </cell>
          <cell r="G379" t="str">
            <v>AR</v>
          </cell>
          <cell r="I379">
            <v>0</v>
          </cell>
          <cell r="Q379" t="str">
            <v>P</v>
          </cell>
          <cell r="R379" t="str">
            <v>Espèces des boisements et des lisières mésophiles</v>
          </cell>
          <cell r="S379">
            <v>0</v>
          </cell>
          <cell r="T379" t="str">
            <v>faible</v>
          </cell>
          <cell r="U379">
            <v>0</v>
          </cell>
        </row>
        <row r="380">
          <cell r="A380" t="str">
            <v>Cyclophora pendularia</v>
          </cell>
          <cell r="B380" t="str">
            <v>Heterocera</v>
          </cell>
          <cell r="C380" t="str">
            <v>GEOMETRIDAE</v>
          </cell>
          <cell r="D380" t="str">
            <v>Cyclophora pendularia (Clerck, 1759)</v>
          </cell>
          <cell r="E380" t="str">
            <v>Cyclophora pendularia</v>
          </cell>
          <cell r="F380" t="str">
            <v>L'Ephyre orbiculaire</v>
          </cell>
          <cell r="G380" t="str">
            <v>R</v>
          </cell>
          <cell r="I380" t="str">
            <v>X</v>
          </cell>
          <cell r="Q380" t="str">
            <v>P</v>
          </cell>
          <cell r="R380" t="str">
            <v>Espèces des boisements et des lisières mésohygrophiles</v>
          </cell>
          <cell r="S380">
            <v>0</v>
          </cell>
          <cell r="T380" t="str">
            <v>faible</v>
          </cell>
          <cell r="U380">
            <v>0</v>
          </cell>
        </row>
        <row r="381">
          <cell r="A381" t="str">
            <v>Cyclophora pendularia (Clerck, 1759)</v>
          </cell>
          <cell r="B381" t="str">
            <v>Heterocera</v>
          </cell>
          <cell r="C381" t="str">
            <v>GEOMETRIDAE</v>
          </cell>
          <cell r="D381" t="str">
            <v>Cyclophora pendularia (Clerck, 1759)</v>
          </cell>
          <cell r="E381" t="str">
            <v>Cyclophora pendularia</v>
          </cell>
          <cell r="F381" t="str">
            <v>L'Ephyre orbiculaire</v>
          </cell>
          <cell r="G381" t="str">
            <v>R</v>
          </cell>
          <cell r="I381" t="str">
            <v>X</v>
          </cell>
          <cell r="Q381" t="str">
            <v>P</v>
          </cell>
          <cell r="R381" t="str">
            <v>Espèces des boisements et des lisières mésohygrophiles</v>
          </cell>
          <cell r="S381">
            <v>0</v>
          </cell>
          <cell r="T381" t="str">
            <v>faible</v>
          </cell>
          <cell r="U381">
            <v>0</v>
          </cell>
        </row>
        <row r="382">
          <cell r="A382" t="str">
            <v>Cyclophora porata</v>
          </cell>
          <cell r="B382" t="str">
            <v>Heterocera</v>
          </cell>
          <cell r="C382" t="str">
            <v>GEOMETRIDAE</v>
          </cell>
          <cell r="D382" t="str">
            <v>Cyclophora porata (Linnaeus, 1767)</v>
          </cell>
          <cell r="E382" t="str">
            <v>Cyclophora porata</v>
          </cell>
          <cell r="F382" t="str">
            <v>l'Ephyre ocellée</v>
          </cell>
          <cell r="G382" t="str">
            <v>AR</v>
          </cell>
          <cell r="I382">
            <v>0</v>
          </cell>
          <cell r="Q382" t="str">
            <v>P</v>
          </cell>
          <cell r="R382" t="str">
            <v>Espèces des boisements et des lisières mésohygrophiles</v>
          </cell>
          <cell r="S382">
            <v>0</v>
          </cell>
          <cell r="T382" t="str">
            <v>faible</v>
          </cell>
          <cell r="U382">
            <v>0</v>
          </cell>
        </row>
        <row r="383">
          <cell r="A383" t="str">
            <v>Cyclophora porata (Linnaeus, 1767)</v>
          </cell>
          <cell r="B383" t="str">
            <v>Heterocera</v>
          </cell>
          <cell r="C383" t="str">
            <v>GEOMETRIDAE</v>
          </cell>
          <cell r="D383" t="str">
            <v>Cyclophora porata (Linnaeus, 1767)</v>
          </cell>
          <cell r="E383" t="str">
            <v>Cyclophora porata</v>
          </cell>
          <cell r="F383" t="str">
            <v>l'Ephyre ocellée</v>
          </cell>
          <cell r="G383" t="str">
            <v>AR</v>
          </cell>
          <cell r="I383">
            <v>0</v>
          </cell>
          <cell r="Q383" t="str">
            <v>P</v>
          </cell>
          <cell r="R383" t="str">
            <v>Espèces des boisements et des lisières mésohygrophiles</v>
          </cell>
          <cell r="S383">
            <v>0</v>
          </cell>
          <cell r="T383" t="str">
            <v>faible</v>
          </cell>
          <cell r="U383">
            <v>0</v>
          </cell>
        </row>
        <row r="384">
          <cell r="A384" t="str">
            <v>Cyclophora punctaria</v>
          </cell>
          <cell r="B384" t="str">
            <v>Heterocera</v>
          </cell>
          <cell r="C384" t="str">
            <v>GEOMETRIDAE</v>
          </cell>
          <cell r="D384" t="str">
            <v>Cyclophora punctaria (Linnaeus, 1758)</v>
          </cell>
          <cell r="E384" t="str">
            <v>Cyclophora punctaria</v>
          </cell>
          <cell r="F384" t="str">
            <v>La soutenue</v>
          </cell>
          <cell r="G384" t="str">
            <v>PC</v>
          </cell>
          <cell r="I384">
            <v>0</v>
          </cell>
          <cell r="R384" t="str">
            <v>Espèces des boisements et des lisières mésohygrophiles</v>
          </cell>
          <cell r="S384">
            <v>0</v>
          </cell>
          <cell r="T384" t="str">
            <v>faible</v>
          </cell>
          <cell r="U384">
            <v>0</v>
          </cell>
        </row>
        <row r="385">
          <cell r="A385" t="str">
            <v>Cyclophora punctaria (Linnaeus, 1758)</v>
          </cell>
          <cell r="B385" t="str">
            <v>Heterocera</v>
          </cell>
          <cell r="C385" t="str">
            <v>GEOMETRIDAE</v>
          </cell>
          <cell r="D385" t="str">
            <v>Cyclophora punctaria (Linnaeus, 1758)</v>
          </cell>
          <cell r="E385" t="str">
            <v>Cyclophora punctaria</v>
          </cell>
          <cell r="F385" t="str">
            <v>La soutenue</v>
          </cell>
          <cell r="G385" t="str">
            <v>PC</v>
          </cell>
          <cell r="I385">
            <v>0</v>
          </cell>
          <cell r="R385" t="str">
            <v>Espèces des boisements et des lisières mésohygrophiles</v>
          </cell>
          <cell r="S385">
            <v>0</v>
          </cell>
          <cell r="T385" t="str">
            <v>faible</v>
          </cell>
          <cell r="U385">
            <v>0</v>
          </cell>
        </row>
        <row r="386">
          <cell r="A386" t="str">
            <v>Cyclophora quercimontaria</v>
          </cell>
          <cell r="B386" t="str">
            <v>Heterocera</v>
          </cell>
          <cell r="C386" t="str">
            <v>GEOMETRIDAE</v>
          </cell>
          <cell r="D386" t="str">
            <v>Cyclophora quercimontaria (Bastelberger, 1897)</v>
          </cell>
          <cell r="E386" t="str">
            <v>Cyclophora quercimontaria</v>
          </cell>
          <cell r="F386" t="str">
            <v>L'Ephyre de Bastelberger</v>
          </cell>
          <cell r="G386" t="str">
            <v>E</v>
          </cell>
          <cell r="I386">
            <v>0</v>
          </cell>
          <cell r="Q386" t="str">
            <v>HP</v>
          </cell>
          <cell r="R386" t="str">
            <v>Espèces des ourlets, lisières et fourrés thermophiles</v>
          </cell>
          <cell r="S386">
            <v>0</v>
          </cell>
          <cell r="T386" t="str">
            <v>faible</v>
          </cell>
          <cell r="U386">
            <v>0</v>
          </cell>
        </row>
        <row r="387">
          <cell r="A387" t="str">
            <v>Cyclophora quercimontaria (Bastelberger, 1897)</v>
          </cell>
          <cell r="B387" t="str">
            <v>Heterocera</v>
          </cell>
          <cell r="C387" t="str">
            <v>GEOMETRIDAE</v>
          </cell>
          <cell r="D387" t="str">
            <v>Cyclophora quercimontaria (Bastelberger, 1897)</v>
          </cell>
          <cell r="E387" t="str">
            <v>Cyclophora quercimontaria</v>
          </cell>
          <cell r="F387" t="str">
            <v>L'Ephyre de Bastelberger</v>
          </cell>
          <cell r="G387" t="str">
            <v>E</v>
          </cell>
          <cell r="I387">
            <v>0</v>
          </cell>
          <cell r="Q387" t="str">
            <v>HP</v>
          </cell>
          <cell r="R387" t="str">
            <v>Espèces des ourlets, lisières et fourrés thermophiles</v>
          </cell>
          <cell r="S387">
            <v>0</v>
          </cell>
          <cell r="T387" t="str">
            <v>faible</v>
          </cell>
          <cell r="U387">
            <v>0</v>
          </cell>
        </row>
        <row r="388">
          <cell r="A388" t="str">
            <v>Cyclophora ruficiliaria</v>
          </cell>
          <cell r="B388" t="str">
            <v>Heterocera</v>
          </cell>
          <cell r="C388" t="str">
            <v>GEOMETRIDAE</v>
          </cell>
          <cell r="D388" t="str">
            <v>Cyclophora ruficiliaria (Herrich-Schäffer, 1855)</v>
          </cell>
          <cell r="E388" t="str">
            <v>Cyclophora ruficiliaria</v>
          </cell>
          <cell r="F388" t="str">
            <v>L'Ephyre Trois-Cerceaux</v>
          </cell>
          <cell r="G388" t="str">
            <v>PC</v>
          </cell>
          <cell r="I388">
            <v>0</v>
          </cell>
          <cell r="R388" t="str">
            <v>Espèces des ourlets, lisières et fourrés thermophiles</v>
          </cell>
          <cell r="S388">
            <v>0</v>
          </cell>
          <cell r="T388" t="str">
            <v>faible</v>
          </cell>
          <cell r="U388">
            <v>0</v>
          </cell>
        </row>
        <row r="389">
          <cell r="A389" t="str">
            <v>Cyclophora ruficiliaria (Herrich-Schäffer, 1855)</v>
          </cell>
          <cell r="B389" t="str">
            <v>Heterocera</v>
          </cell>
          <cell r="C389" t="str">
            <v>GEOMETRIDAE</v>
          </cell>
          <cell r="D389" t="str">
            <v>Cyclophora ruficiliaria (Herrich-Schäffer, 1855)</v>
          </cell>
          <cell r="E389" t="str">
            <v>Cyclophora ruficiliaria</v>
          </cell>
          <cell r="F389" t="str">
            <v>L'Ephyre Trois-Cerceaux</v>
          </cell>
          <cell r="G389" t="str">
            <v>PC</v>
          </cell>
          <cell r="I389">
            <v>0</v>
          </cell>
          <cell r="R389" t="str">
            <v>Espèces des ourlets, lisières et fourrés thermophiles</v>
          </cell>
          <cell r="S389">
            <v>0</v>
          </cell>
          <cell r="T389" t="str">
            <v>faible</v>
          </cell>
          <cell r="U389">
            <v>0</v>
          </cell>
        </row>
        <row r="390">
          <cell r="A390" t="str">
            <v>Cymatophorima diluta</v>
          </cell>
          <cell r="B390" t="str">
            <v>Heterocera</v>
          </cell>
          <cell r="C390" t="str">
            <v>DREPANIDAE</v>
          </cell>
          <cell r="D390" t="str">
            <v>Cymatophorina diluta (Denis &amp; Schiffermüller, 1775)</v>
          </cell>
          <cell r="E390" t="str">
            <v>Cymatophorima diluta</v>
          </cell>
          <cell r="F390" t="str">
            <v>La diluée</v>
          </cell>
          <cell r="G390" t="str">
            <v>PC</v>
          </cell>
          <cell r="I390">
            <v>0</v>
          </cell>
          <cell r="R390" t="str">
            <v>Espèces des boisements et des lisières mésohygrophiles</v>
          </cell>
          <cell r="S390">
            <v>0</v>
          </cell>
          <cell r="T390" t="str">
            <v>faible</v>
          </cell>
          <cell r="U390">
            <v>0</v>
          </cell>
        </row>
        <row r="391">
          <cell r="A391" t="str">
            <v>Cymatophorina diluta (Denis &amp; Schiffermüller, 1775)</v>
          </cell>
          <cell r="B391" t="str">
            <v>Heterocera</v>
          </cell>
          <cell r="C391" t="str">
            <v>DREPANIDAE</v>
          </cell>
          <cell r="D391" t="str">
            <v>Cymatophorina diluta (Denis &amp; Schiffermüller, 1775)</v>
          </cell>
          <cell r="E391" t="str">
            <v>Cymatophorima diluta</v>
          </cell>
          <cell r="F391" t="str">
            <v>La diluée</v>
          </cell>
          <cell r="G391" t="str">
            <v>PC</v>
          </cell>
          <cell r="I391">
            <v>0</v>
          </cell>
          <cell r="R391" t="str">
            <v>Espèces des boisements et des lisières mésohygrophiles</v>
          </cell>
          <cell r="S391">
            <v>0</v>
          </cell>
          <cell r="T391" t="str">
            <v>faible</v>
          </cell>
          <cell r="U391">
            <v>0</v>
          </cell>
        </row>
        <row r="392">
          <cell r="A392" t="str">
            <v>Deilephila elpenor</v>
          </cell>
          <cell r="B392" t="str">
            <v>Heterocera</v>
          </cell>
          <cell r="C392" t="str">
            <v>SPHINGIDAE</v>
          </cell>
          <cell r="D392" t="str">
            <v>Deilephila elpenor (Linnaeus, 1758)</v>
          </cell>
          <cell r="E392" t="str">
            <v>Deilephila elpenor</v>
          </cell>
          <cell r="F392" t="str">
            <v xml:space="preserve">Le sphinx de la vigne </v>
          </cell>
          <cell r="G392" t="str">
            <v>AC</v>
          </cell>
          <cell r="I392">
            <v>0</v>
          </cell>
          <cell r="R392" t="str">
            <v>Espèces ubiquistes</v>
          </cell>
          <cell r="S392">
            <v>0</v>
          </cell>
          <cell r="T392" t="str">
            <v>faible</v>
          </cell>
          <cell r="U392">
            <v>0</v>
          </cell>
        </row>
        <row r="393">
          <cell r="A393" t="str">
            <v>Deilephila elpenor (Linnaeus, 1758)</v>
          </cell>
          <cell r="B393" t="str">
            <v>Heterocera</v>
          </cell>
          <cell r="C393" t="str">
            <v>SPHINGIDAE</v>
          </cell>
          <cell r="D393" t="str">
            <v>Deilephila elpenor (Linnaeus, 1758)</v>
          </cell>
          <cell r="E393" t="str">
            <v>Deilephila elpenor</v>
          </cell>
          <cell r="F393" t="str">
            <v xml:space="preserve">Le sphinx de la vigne </v>
          </cell>
          <cell r="G393" t="str">
            <v>AC</v>
          </cell>
          <cell r="I393">
            <v>0</v>
          </cell>
          <cell r="R393" t="str">
            <v>Espèces ubiquistes</v>
          </cell>
          <cell r="S393">
            <v>0</v>
          </cell>
          <cell r="T393" t="str">
            <v>faible</v>
          </cell>
          <cell r="U393">
            <v>0</v>
          </cell>
        </row>
        <row r="394">
          <cell r="A394" t="str">
            <v>Deilephila porcellus</v>
          </cell>
          <cell r="B394" t="str">
            <v>Heterocera</v>
          </cell>
          <cell r="C394" t="str">
            <v>SPHINGIDAE</v>
          </cell>
          <cell r="D394" t="str">
            <v>Deilephila porcellus (Linnaeus, 1758)</v>
          </cell>
          <cell r="E394" t="str">
            <v>Deilephila porcellus</v>
          </cell>
          <cell r="F394" t="str">
            <v>Le petit sphinx de la vigne</v>
          </cell>
          <cell r="G394" t="str">
            <v>PC</v>
          </cell>
          <cell r="I394">
            <v>0</v>
          </cell>
          <cell r="R394" t="str">
            <v>Espèces des pelouses et/ou prairies méso-xérophiles</v>
          </cell>
          <cell r="S394">
            <v>0</v>
          </cell>
          <cell r="T394" t="str">
            <v>faible</v>
          </cell>
          <cell r="U394">
            <v>0</v>
          </cell>
        </row>
        <row r="395">
          <cell r="A395" t="str">
            <v>Deilephila porcellus (Linnaeus, 1758)</v>
          </cell>
          <cell r="B395" t="str">
            <v>Heterocera</v>
          </cell>
          <cell r="C395" t="str">
            <v>SPHINGIDAE</v>
          </cell>
          <cell r="D395" t="str">
            <v>Deilephila porcellus (Linnaeus, 1758)</v>
          </cell>
          <cell r="E395" t="str">
            <v>Deilephila porcellus</v>
          </cell>
          <cell r="F395" t="str">
            <v>Le petit sphinx de la vigne</v>
          </cell>
          <cell r="G395" t="str">
            <v>PC</v>
          </cell>
          <cell r="I395">
            <v>0</v>
          </cell>
          <cell r="R395" t="str">
            <v>Espèces des pelouses et/ou prairies méso-xérophiles</v>
          </cell>
          <cell r="S395">
            <v>0</v>
          </cell>
          <cell r="T395" t="str">
            <v>faible</v>
          </cell>
          <cell r="U395">
            <v>0</v>
          </cell>
        </row>
        <row r="396">
          <cell r="A396" t="str">
            <v>Deltote bankiana</v>
          </cell>
          <cell r="B396" t="str">
            <v>Heterocera</v>
          </cell>
          <cell r="C396" t="str">
            <v>NOCTUIDAE</v>
          </cell>
          <cell r="D396" t="str">
            <v>Deltote bankiana (Fabricius, 1775)</v>
          </cell>
          <cell r="E396" t="str">
            <v>Deltote bankiana</v>
          </cell>
          <cell r="F396" t="str">
            <v>Le barré d'argent</v>
          </cell>
          <cell r="G396" t="str">
            <v>RR</v>
          </cell>
          <cell r="I396" t="str">
            <v>X</v>
          </cell>
          <cell r="Q396" t="str">
            <v>HP</v>
          </cell>
          <cell r="R396" t="str">
            <v>Espèces des prairies et ourlets méso-hygrophiles</v>
          </cell>
          <cell r="S396">
            <v>0</v>
          </cell>
          <cell r="T396" t="str">
            <v>faible</v>
          </cell>
          <cell r="U396">
            <v>0</v>
          </cell>
        </row>
        <row r="397">
          <cell r="A397" t="str">
            <v>Deltote bankiana (Fabricius, 1775)</v>
          </cell>
          <cell r="B397" t="str">
            <v>Heterocera</v>
          </cell>
          <cell r="C397" t="str">
            <v>NOCTUIDAE</v>
          </cell>
          <cell r="D397" t="str">
            <v>Deltote bankiana (Fabricius, 1775)</v>
          </cell>
          <cell r="E397" t="str">
            <v>Deltote bankiana</v>
          </cell>
          <cell r="F397" t="str">
            <v>Le barré d'argent</v>
          </cell>
          <cell r="G397" t="str">
            <v>RR</v>
          </cell>
          <cell r="I397" t="str">
            <v>X</v>
          </cell>
          <cell r="Q397" t="str">
            <v>HP</v>
          </cell>
          <cell r="R397" t="str">
            <v>Espèces des prairies et ourlets méso-hygrophiles</v>
          </cell>
          <cell r="S397">
            <v>0</v>
          </cell>
          <cell r="T397" t="str">
            <v>faible</v>
          </cell>
          <cell r="U397">
            <v>0</v>
          </cell>
        </row>
        <row r="398">
          <cell r="A398" t="str">
            <v>Deltote deceptoria</v>
          </cell>
          <cell r="B398" t="str">
            <v>Heterocera</v>
          </cell>
          <cell r="C398" t="str">
            <v>NOCTUIDAE</v>
          </cell>
          <cell r="D398" t="str">
            <v>Deltote deceptoria (Scopoli, 1763)</v>
          </cell>
          <cell r="E398" t="str">
            <v>Deltote deceptoria</v>
          </cell>
          <cell r="F398" t="str">
            <v>L'érastrie noirâtre</v>
          </cell>
          <cell r="G398" t="str">
            <v>PC</v>
          </cell>
          <cell r="I398">
            <v>0</v>
          </cell>
          <cell r="R398" t="str">
            <v>Espèces des pelouses et/ou prairies méso-xérophiles</v>
          </cell>
          <cell r="S398">
            <v>0</v>
          </cell>
          <cell r="T398" t="str">
            <v>faible</v>
          </cell>
          <cell r="U398">
            <v>0</v>
          </cell>
        </row>
        <row r="399">
          <cell r="A399" t="str">
            <v>Deltote deceptoria (Scopoli, 1763)</v>
          </cell>
          <cell r="B399" t="str">
            <v>Heterocera</v>
          </cell>
          <cell r="C399" t="str">
            <v>NOCTUIDAE</v>
          </cell>
          <cell r="D399" t="str">
            <v>Deltote deceptoria (Scopoli, 1763)</v>
          </cell>
          <cell r="E399" t="str">
            <v>Deltote deceptoria</v>
          </cell>
          <cell r="F399" t="str">
            <v>L'érastrie noirâtre</v>
          </cell>
          <cell r="G399" t="str">
            <v>PC</v>
          </cell>
          <cell r="I399">
            <v>0</v>
          </cell>
          <cell r="R399" t="str">
            <v>Espèces des pelouses et/ou prairies méso-xérophiles</v>
          </cell>
          <cell r="S399">
            <v>0</v>
          </cell>
          <cell r="T399" t="str">
            <v>faible</v>
          </cell>
          <cell r="U399">
            <v>0</v>
          </cell>
        </row>
        <row r="400">
          <cell r="A400" t="str">
            <v>Deltote pygarga (Hufnagel, 1767)</v>
          </cell>
          <cell r="B400" t="str">
            <v>Heterocera</v>
          </cell>
          <cell r="C400" t="str">
            <v>NOCTUIDAE</v>
          </cell>
          <cell r="D400" t="str">
            <v>Deltote pygarga (Hufnagel, 1767)</v>
          </cell>
          <cell r="E400" t="str">
            <v>Deltote pygarga</v>
          </cell>
          <cell r="F400" t="str">
            <v>L'albule</v>
          </cell>
          <cell r="G400" t="str">
            <v>PC</v>
          </cell>
          <cell r="I400">
            <v>0</v>
          </cell>
          <cell r="R400" t="str">
            <v>Espèces des boisements et des lisières mésohygrophiles</v>
          </cell>
          <cell r="S400">
            <v>0</v>
          </cell>
          <cell r="T400" t="str">
            <v>faible</v>
          </cell>
          <cell r="U400">
            <v>0</v>
          </cell>
        </row>
        <row r="401">
          <cell r="A401" t="str">
            <v>Deltote uncula</v>
          </cell>
          <cell r="B401" t="str">
            <v>Heterocera</v>
          </cell>
          <cell r="C401" t="str">
            <v>NOCTUIDAE</v>
          </cell>
          <cell r="D401" t="str">
            <v>Deltote uncula (Clerck, 1759)</v>
          </cell>
          <cell r="E401" t="str">
            <v>Deltote uncula</v>
          </cell>
          <cell r="F401" t="str">
            <v>L'ancre</v>
          </cell>
          <cell r="G401" t="str">
            <v>E</v>
          </cell>
          <cell r="I401" t="str">
            <v>X</v>
          </cell>
          <cell r="Q401" t="str">
            <v>HP</v>
          </cell>
          <cell r="R401" t="str">
            <v>Espèces des prairies et ourlets méso-hygrophiles</v>
          </cell>
          <cell r="S401">
            <v>0</v>
          </cell>
          <cell r="T401" t="str">
            <v>faible</v>
          </cell>
          <cell r="U401">
            <v>0</v>
          </cell>
        </row>
        <row r="402">
          <cell r="A402" t="str">
            <v>Deltote uncula (Clerck, 1759)</v>
          </cell>
          <cell r="B402" t="str">
            <v>Heterocera</v>
          </cell>
          <cell r="C402" t="str">
            <v>NOCTUIDAE</v>
          </cell>
          <cell r="D402" t="str">
            <v>Deltote uncula (Clerck, 1759)</v>
          </cell>
          <cell r="E402" t="str">
            <v>Deltote uncula</v>
          </cell>
          <cell r="F402" t="str">
            <v>L'ancre</v>
          </cell>
          <cell r="G402" t="str">
            <v>E</v>
          </cell>
          <cell r="I402" t="str">
            <v>X</v>
          </cell>
          <cell r="Q402" t="str">
            <v>HP</v>
          </cell>
          <cell r="R402" t="str">
            <v>Espèces des prairies et ourlets méso-hygrophiles</v>
          </cell>
          <cell r="S402">
            <v>0</v>
          </cell>
          <cell r="T402" t="str">
            <v>faible</v>
          </cell>
          <cell r="U402">
            <v>0</v>
          </cell>
        </row>
        <row r="403">
          <cell r="A403" t="str">
            <v>Dendrolimus pini</v>
          </cell>
          <cell r="B403" t="str">
            <v>Heterocera</v>
          </cell>
          <cell r="C403" t="str">
            <v>LASIOCAMPIDAE</v>
          </cell>
          <cell r="D403" t="str">
            <v>Dendrolimus pini (Linnaeus, 1758)</v>
          </cell>
          <cell r="E403" t="str">
            <v>Dendrolimus pini</v>
          </cell>
          <cell r="F403" t="str">
            <v>Le bombyx du pin</v>
          </cell>
          <cell r="G403" t="str">
            <v>AR</v>
          </cell>
          <cell r="I403">
            <v>0</v>
          </cell>
          <cell r="Q403" t="str">
            <v>P</v>
          </cell>
          <cell r="R403" t="str">
            <v>Espèces des boisements et des lisières mésophiles</v>
          </cell>
          <cell r="S403">
            <v>0</v>
          </cell>
          <cell r="T403" t="str">
            <v>faible</v>
          </cell>
          <cell r="U403">
            <v>0</v>
          </cell>
        </row>
        <row r="404">
          <cell r="A404" t="str">
            <v>Dendrolimus pini (Linnaeus, 1758)</v>
          </cell>
          <cell r="B404" t="str">
            <v>Heterocera</v>
          </cell>
          <cell r="C404" t="str">
            <v>LASIOCAMPIDAE</v>
          </cell>
          <cell r="D404" t="str">
            <v>Dendrolimus pini (Linnaeus, 1758)</v>
          </cell>
          <cell r="E404" t="str">
            <v>Dendrolimus pini</v>
          </cell>
          <cell r="F404" t="str">
            <v>Le bombyx du pin</v>
          </cell>
          <cell r="G404" t="str">
            <v>AR</v>
          </cell>
          <cell r="I404">
            <v>0</v>
          </cell>
          <cell r="Q404" t="str">
            <v>P</v>
          </cell>
          <cell r="R404" t="str">
            <v>Espèces des boisements et des lisières mésophiles</v>
          </cell>
          <cell r="S404">
            <v>0</v>
          </cell>
          <cell r="T404" t="str">
            <v>faible</v>
          </cell>
          <cell r="U404">
            <v>0</v>
          </cell>
        </row>
        <row r="405">
          <cell r="A405" t="str">
            <v>Diachrysia chrysitis</v>
          </cell>
          <cell r="B405" t="str">
            <v>Heterocera</v>
          </cell>
          <cell r="C405" t="str">
            <v>NOCTUIDAE</v>
          </cell>
          <cell r="D405" t="str">
            <v>Diachrysia chrysitis (Linnaeus, 1758)</v>
          </cell>
          <cell r="E405" t="str">
            <v>Diachrysia chrysitis</v>
          </cell>
          <cell r="F405" t="str">
            <v>Le vert-doré</v>
          </cell>
          <cell r="G405" t="str">
            <v>AC</v>
          </cell>
          <cell r="I405">
            <v>0</v>
          </cell>
          <cell r="R405" t="str">
            <v>Espèces des prairies et ourlets mésophiles</v>
          </cell>
          <cell r="S405">
            <v>0</v>
          </cell>
          <cell r="T405" t="str">
            <v>faible</v>
          </cell>
          <cell r="U405">
            <v>0</v>
          </cell>
        </row>
        <row r="406">
          <cell r="A406" t="str">
            <v>Diachrysia chrysitis (Linnaeus, 1758)</v>
          </cell>
          <cell r="B406" t="str">
            <v>Heterocera</v>
          </cell>
          <cell r="C406" t="str">
            <v>NOCTUIDAE</v>
          </cell>
          <cell r="D406" t="str">
            <v>Diachrysia chrysitis (Linnaeus, 1758)</v>
          </cell>
          <cell r="E406" t="str">
            <v>Diachrysia chrysitis</v>
          </cell>
          <cell r="F406" t="str">
            <v>Le vert-doré</v>
          </cell>
          <cell r="G406" t="str">
            <v>AC</v>
          </cell>
          <cell r="I406">
            <v>0</v>
          </cell>
          <cell r="R406" t="str">
            <v>Espèces des prairies et ourlets mésophiles</v>
          </cell>
          <cell r="S406">
            <v>0</v>
          </cell>
          <cell r="T406" t="str">
            <v>faible</v>
          </cell>
          <cell r="U406">
            <v>0</v>
          </cell>
        </row>
        <row r="407">
          <cell r="A407" t="str">
            <v>Diachrysia stenochrysis</v>
          </cell>
          <cell r="B407" t="str">
            <v>Heterocera</v>
          </cell>
          <cell r="C407" t="str">
            <v>NOCTUIDAE</v>
          </cell>
          <cell r="D407" t="str">
            <v>Diachrysia stenochrysis (Warren, 1913)</v>
          </cell>
          <cell r="E407" t="str">
            <v>Diachrysia stenochrysis</v>
          </cell>
          <cell r="F407" t="str">
            <v>La Plusie confluente</v>
          </cell>
          <cell r="G407" t="str">
            <v>PC</v>
          </cell>
          <cell r="I407">
            <v>0</v>
          </cell>
          <cell r="R407" t="str">
            <v>Espèces des prairies et ourlets méso-hygrophiles</v>
          </cell>
          <cell r="S407">
            <v>0</v>
          </cell>
          <cell r="T407" t="str">
            <v>faible</v>
          </cell>
          <cell r="U407">
            <v>0</v>
          </cell>
        </row>
        <row r="408">
          <cell r="A408" t="str">
            <v>Diachrysia stenochrysis (Warren, 1913)</v>
          </cell>
          <cell r="B408" t="str">
            <v>Heterocera</v>
          </cell>
          <cell r="C408" t="str">
            <v>NOCTUIDAE</v>
          </cell>
          <cell r="D408" t="str">
            <v>Diachrysia stenochrysis (Warren, 1913)</v>
          </cell>
          <cell r="E408" t="str">
            <v>Diachrysia stenochrysis</v>
          </cell>
          <cell r="F408" t="str">
            <v>La Plusie confluente</v>
          </cell>
          <cell r="G408" t="str">
            <v>PC</v>
          </cell>
          <cell r="I408">
            <v>0</v>
          </cell>
          <cell r="R408" t="str">
            <v>Espèces des prairies et ourlets méso-hygrophiles</v>
          </cell>
          <cell r="S408">
            <v>0</v>
          </cell>
          <cell r="T408" t="str">
            <v>faible</v>
          </cell>
          <cell r="U408">
            <v>0</v>
          </cell>
        </row>
        <row r="409">
          <cell r="A409" t="str">
            <v>Diacrisia sannio</v>
          </cell>
          <cell r="B409" t="str">
            <v>Heterocera</v>
          </cell>
          <cell r="C409" t="str">
            <v>ARCTIIDAE</v>
          </cell>
          <cell r="D409" t="str">
            <v>Diacrisia sannio (Linnaeus, 1758)</v>
          </cell>
          <cell r="E409" t="str">
            <v>Diacrisia sannio</v>
          </cell>
          <cell r="F409" t="str">
            <v>La bordure ensanglantée</v>
          </cell>
          <cell r="G409" t="str">
            <v>AC</v>
          </cell>
          <cell r="I409">
            <v>0</v>
          </cell>
          <cell r="R409" t="str">
            <v>Espèces des pelouses et/ou prairies méso-xérophiles</v>
          </cell>
          <cell r="S409">
            <v>0</v>
          </cell>
          <cell r="T409" t="str">
            <v>faible</v>
          </cell>
          <cell r="U409">
            <v>0</v>
          </cell>
        </row>
        <row r="410">
          <cell r="A410" t="str">
            <v>Diacrisia sannio (Linnaeus, 1758)</v>
          </cell>
          <cell r="B410" t="str">
            <v>Heterocera</v>
          </cell>
          <cell r="C410" t="str">
            <v>ARCTIIDAE</v>
          </cell>
          <cell r="D410" t="str">
            <v>Diacrisia sannio (Linnaeus, 1758)</v>
          </cell>
          <cell r="E410" t="str">
            <v>Diacrisia sannio</v>
          </cell>
          <cell r="F410" t="str">
            <v>La bordure ensanglantée</v>
          </cell>
          <cell r="G410" t="str">
            <v>AC</v>
          </cell>
          <cell r="I410">
            <v>0</v>
          </cell>
          <cell r="R410" t="str">
            <v>Espèces des pelouses et/ou prairies méso-xérophiles</v>
          </cell>
          <cell r="S410">
            <v>0</v>
          </cell>
          <cell r="T410" t="str">
            <v>faible</v>
          </cell>
          <cell r="U410">
            <v>0</v>
          </cell>
        </row>
        <row r="411">
          <cell r="A411" t="str">
            <v>Diaphora mendica</v>
          </cell>
          <cell r="B411" t="str">
            <v>Heterocera</v>
          </cell>
          <cell r="C411" t="str">
            <v>ARCTIIDAE</v>
          </cell>
          <cell r="D411" t="str">
            <v>Diaphora mendica (Clerck, 1759)</v>
          </cell>
          <cell r="E411" t="str">
            <v>Diaphora mendica</v>
          </cell>
          <cell r="F411" t="str">
            <v>La mendiante</v>
          </cell>
          <cell r="G411" t="str">
            <v>PC</v>
          </cell>
          <cell r="I411">
            <v>0</v>
          </cell>
          <cell r="R411" t="str">
            <v>Espèces ubiquistes</v>
          </cell>
          <cell r="S411">
            <v>0</v>
          </cell>
          <cell r="T411" t="str">
            <v>faible</v>
          </cell>
          <cell r="U411">
            <v>0</v>
          </cell>
        </row>
        <row r="412">
          <cell r="A412" t="str">
            <v>Diaphora mendica (Clerck, 1759)</v>
          </cell>
          <cell r="B412" t="str">
            <v>Heterocera</v>
          </cell>
          <cell r="C412" t="str">
            <v>ARCTIIDAE</v>
          </cell>
          <cell r="D412" t="str">
            <v>Diaphora mendica (Clerck, 1759)</v>
          </cell>
          <cell r="E412" t="str">
            <v>Diaphora mendica</v>
          </cell>
          <cell r="F412" t="str">
            <v>La mendiante</v>
          </cell>
          <cell r="G412" t="str">
            <v>PC</v>
          </cell>
          <cell r="I412">
            <v>0</v>
          </cell>
          <cell r="R412" t="str">
            <v>Espèces ubiquistes</v>
          </cell>
          <cell r="S412">
            <v>0</v>
          </cell>
          <cell r="T412" t="str">
            <v>faible</v>
          </cell>
          <cell r="U412">
            <v>0</v>
          </cell>
        </row>
        <row r="413">
          <cell r="A413" t="str">
            <v>Diarsia brunnea</v>
          </cell>
          <cell r="B413" t="str">
            <v>Heterocera</v>
          </cell>
          <cell r="C413" t="str">
            <v>NOCTUIDAE</v>
          </cell>
          <cell r="D413" t="str">
            <v>Diarsia brunnea (Denis &amp; Schiffermüller, 1775)</v>
          </cell>
          <cell r="E413" t="str">
            <v>Diarsia brunnea</v>
          </cell>
          <cell r="F413" t="str">
            <v>La noctuelle brune</v>
          </cell>
          <cell r="G413" t="str">
            <v>PC</v>
          </cell>
          <cell r="I413">
            <v>0</v>
          </cell>
          <cell r="R413" t="str">
            <v>Espèces des boisements et des lisières mésophiles</v>
          </cell>
          <cell r="S413">
            <v>0</v>
          </cell>
          <cell r="T413" t="str">
            <v>faible</v>
          </cell>
          <cell r="U413">
            <v>0</v>
          </cell>
        </row>
        <row r="414">
          <cell r="A414" t="str">
            <v>Diarsia brunnea (Denis &amp; Schiffermüller, 1775)</v>
          </cell>
          <cell r="B414" t="str">
            <v>Heterocera</v>
          </cell>
          <cell r="C414" t="str">
            <v>NOCTUIDAE</v>
          </cell>
          <cell r="D414" t="str">
            <v>Diarsia brunnea (Denis &amp; Schiffermüller, 1775)</v>
          </cell>
          <cell r="E414" t="str">
            <v>Diarsia brunnea</v>
          </cell>
          <cell r="F414" t="str">
            <v>La noctuelle brune</v>
          </cell>
          <cell r="G414" t="str">
            <v>PC</v>
          </cell>
          <cell r="I414">
            <v>0</v>
          </cell>
          <cell r="R414" t="str">
            <v>Espèces des boisements et des lisières mésophiles</v>
          </cell>
          <cell r="S414">
            <v>0</v>
          </cell>
          <cell r="T414" t="str">
            <v>faible</v>
          </cell>
          <cell r="U414">
            <v>0</v>
          </cell>
        </row>
        <row r="415">
          <cell r="A415" t="str">
            <v>Diarsia mendica</v>
          </cell>
          <cell r="B415" t="str">
            <v>Heterocera</v>
          </cell>
          <cell r="C415" t="str">
            <v>NOCTUIDAE</v>
          </cell>
          <cell r="D415" t="str">
            <v>Diarsia mendica (Fabricius, 1775)</v>
          </cell>
          <cell r="E415" t="str">
            <v>Diarsia mendica</v>
          </cell>
          <cell r="F415" t="str">
            <v>La noctuelle parée</v>
          </cell>
          <cell r="G415" t="str">
            <v>AC</v>
          </cell>
          <cell r="I415">
            <v>0</v>
          </cell>
          <cell r="R415" t="str">
            <v>Espèces des prairies et ourlets mésophiles</v>
          </cell>
          <cell r="S415">
            <v>0</v>
          </cell>
          <cell r="T415" t="str">
            <v>faible</v>
          </cell>
          <cell r="U415">
            <v>0</v>
          </cell>
        </row>
        <row r="416">
          <cell r="A416" t="str">
            <v>Diarsia mendica (Fabricius, 1775)</v>
          </cell>
          <cell r="B416" t="str">
            <v>Heterocera</v>
          </cell>
          <cell r="C416" t="str">
            <v>NOCTUIDAE</v>
          </cell>
          <cell r="D416" t="str">
            <v>Diarsia mendica (Fabricius, 1775)</v>
          </cell>
          <cell r="E416" t="str">
            <v>Diarsia mendica</v>
          </cell>
          <cell r="F416" t="str">
            <v>La noctuelle parée</v>
          </cell>
          <cell r="G416" t="str">
            <v>AC</v>
          </cell>
          <cell r="I416">
            <v>0</v>
          </cell>
          <cell r="R416" t="str">
            <v>Espèces des prairies et ourlets mésophiles</v>
          </cell>
          <cell r="S416">
            <v>0</v>
          </cell>
          <cell r="T416" t="str">
            <v>faible</v>
          </cell>
          <cell r="U416">
            <v>0</v>
          </cell>
        </row>
        <row r="417">
          <cell r="A417" t="str">
            <v>Diarsia rubi</v>
          </cell>
          <cell r="B417" t="str">
            <v>Heterocera</v>
          </cell>
          <cell r="C417" t="str">
            <v>NOCTUIDAE</v>
          </cell>
          <cell r="D417" t="str">
            <v>Diarsia rubi (Vieweg, 1790)</v>
          </cell>
          <cell r="E417" t="str">
            <v>Diarsia rubi</v>
          </cell>
          <cell r="F417" t="str">
            <v>La noctuelle belle</v>
          </cell>
          <cell r="G417" t="str">
            <v>AC</v>
          </cell>
          <cell r="I417">
            <v>0</v>
          </cell>
          <cell r="R417" t="str">
            <v>Espèces des prairies et ourlets mésophiles</v>
          </cell>
          <cell r="S417">
            <v>0</v>
          </cell>
          <cell r="T417" t="str">
            <v>faible</v>
          </cell>
          <cell r="U417">
            <v>0</v>
          </cell>
        </row>
        <row r="418">
          <cell r="A418" t="str">
            <v>Diarsia rubi (Vieweg, 1790)</v>
          </cell>
          <cell r="B418" t="str">
            <v>Heterocera</v>
          </cell>
          <cell r="C418" t="str">
            <v>NOCTUIDAE</v>
          </cell>
          <cell r="D418" t="str">
            <v>Diarsia rubi (Vieweg, 1790)</v>
          </cell>
          <cell r="E418" t="str">
            <v>Diarsia rubi</v>
          </cell>
          <cell r="F418" t="str">
            <v>La noctuelle belle</v>
          </cell>
          <cell r="G418" t="str">
            <v>AC</v>
          </cell>
          <cell r="I418">
            <v>0</v>
          </cell>
          <cell r="R418" t="str">
            <v>Espèces des prairies et ourlets mésophiles</v>
          </cell>
          <cell r="S418">
            <v>0</v>
          </cell>
          <cell r="T418" t="str">
            <v>faible</v>
          </cell>
          <cell r="U418">
            <v>0</v>
          </cell>
        </row>
        <row r="419">
          <cell r="A419" t="str">
            <v>Dicallomera fascelina</v>
          </cell>
          <cell r="B419" t="str">
            <v>Heterocera</v>
          </cell>
          <cell r="C419" t="str">
            <v>LYMANTRIIDAE</v>
          </cell>
          <cell r="D419" t="str">
            <v>Gynaephora fascelina (Linnaeus, 1758)</v>
          </cell>
          <cell r="E419" t="str">
            <v>Dicallomera fascelina</v>
          </cell>
          <cell r="F419" t="str">
            <v>Le bombyx portebrosses</v>
          </cell>
          <cell r="G419" t="str">
            <v>RR</v>
          </cell>
          <cell r="I419" t="str">
            <v>X</v>
          </cell>
          <cell r="Q419" t="str">
            <v>HP</v>
          </cell>
          <cell r="R419" t="str">
            <v>Espèces des boisements et des lisières mésohygrophiles</v>
          </cell>
          <cell r="S419">
            <v>0</v>
          </cell>
          <cell r="T419" t="str">
            <v>faible</v>
          </cell>
          <cell r="U419">
            <v>0</v>
          </cell>
        </row>
        <row r="420">
          <cell r="A420" t="str">
            <v>Dichonia aprilina</v>
          </cell>
          <cell r="B420" t="str">
            <v>Heterocera</v>
          </cell>
          <cell r="C420" t="str">
            <v>NOCTUIDAE</v>
          </cell>
          <cell r="D420" t="str">
            <v>Griposia aprilina (Linnaeus, 1758)</v>
          </cell>
          <cell r="E420" t="str">
            <v>Dichonia aprilina</v>
          </cell>
          <cell r="F420" t="str">
            <v>La runique</v>
          </cell>
          <cell r="G420" t="str">
            <v>PC</v>
          </cell>
          <cell r="I420" t="str">
            <v>X</v>
          </cell>
          <cell r="R420" t="str">
            <v>Espèces des boisements et des lisières mésophiles</v>
          </cell>
          <cell r="S420">
            <v>0</v>
          </cell>
          <cell r="T420" t="str">
            <v>faible</v>
          </cell>
          <cell r="U420">
            <v>0</v>
          </cell>
        </row>
        <row r="421">
          <cell r="A421" t="str">
            <v>Dicycla oo</v>
          </cell>
          <cell r="B421" t="str">
            <v>Heterocera</v>
          </cell>
          <cell r="C421" t="str">
            <v>NOCTUIDAE</v>
          </cell>
          <cell r="D421" t="str">
            <v>Dicycla oo (Linnaeus, 1758)</v>
          </cell>
          <cell r="E421" t="str">
            <v>Dicycla oo</v>
          </cell>
          <cell r="F421" t="str">
            <v>Le Double Zéro</v>
          </cell>
          <cell r="G421" t="str">
            <v>E</v>
          </cell>
          <cell r="I421">
            <v>0</v>
          </cell>
          <cell r="Q421" t="str">
            <v>HP</v>
          </cell>
          <cell r="R421" t="str">
            <v>Espèces des ourlets, lisières et fourrés thermophiles</v>
          </cell>
          <cell r="S421">
            <v>0</v>
          </cell>
          <cell r="T421" t="str">
            <v>faible</v>
          </cell>
          <cell r="U421">
            <v>0</v>
          </cell>
        </row>
        <row r="422">
          <cell r="A422" t="str">
            <v>Dicycla oo (Linnaeus, 1758)</v>
          </cell>
          <cell r="B422" t="str">
            <v>Heterocera</v>
          </cell>
          <cell r="C422" t="str">
            <v>NOCTUIDAE</v>
          </cell>
          <cell r="D422" t="str">
            <v>Dicycla oo (Linnaeus, 1758)</v>
          </cell>
          <cell r="E422" t="str">
            <v>Dicycla oo</v>
          </cell>
          <cell r="F422" t="str">
            <v>Le Double Zéro</v>
          </cell>
          <cell r="G422" t="str">
            <v>E</v>
          </cell>
          <cell r="I422">
            <v>0</v>
          </cell>
          <cell r="Q422" t="str">
            <v>HP</v>
          </cell>
          <cell r="R422" t="str">
            <v>Espèces des ourlets, lisières et fourrés thermophiles</v>
          </cell>
          <cell r="S422">
            <v>0</v>
          </cell>
          <cell r="T422" t="str">
            <v>faible</v>
          </cell>
          <cell r="U422">
            <v>0</v>
          </cell>
        </row>
        <row r="423">
          <cell r="A423" t="str">
            <v>Diloba caeruleocephala</v>
          </cell>
          <cell r="B423" t="str">
            <v>Heterocera</v>
          </cell>
          <cell r="C423" t="str">
            <v>NOCTUIDAE</v>
          </cell>
          <cell r="D423" t="str">
            <v>Diloba caeruleocephala (Linnaeus, 1758)</v>
          </cell>
          <cell r="E423" t="str">
            <v>Diloba caeruleocephala</v>
          </cell>
          <cell r="F423" t="str">
            <v>Le Double-Omega</v>
          </cell>
          <cell r="G423" t="str">
            <v>PC</v>
          </cell>
          <cell r="I423">
            <v>0</v>
          </cell>
          <cell r="R423" t="str">
            <v>Espèces des boisements et des lisières mésophiles</v>
          </cell>
          <cell r="S423">
            <v>0</v>
          </cell>
          <cell r="T423" t="str">
            <v>faible</v>
          </cell>
          <cell r="U423">
            <v>0</v>
          </cell>
        </row>
        <row r="424">
          <cell r="A424" t="str">
            <v>Diloba caeruleocephala (Linnaeus, 1758)</v>
          </cell>
          <cell r="B424" t="str">
            <v>Heterocera</v>
          </cell>
          <cell r="C424" t="str">
            <v>NOCTUIDAE</v>
          </cell>
          <cell r="D424" t="str">
            <v>Diloba caeruleocephala (Linnaeus, 1758)</v>
          </cell>
          <cell r="E424" t="str">
            <v>Diloba caeruleocephala</v>
          </cell>
          <cell r="F424" t="str">
            <v>Le Double-Omega</v>
          </cell>
          <cell r="G424" t="str">
            <v>PC</v>
          </cell>
          <cell r="I424">
            <v>0</v>
          </cell>
          <cell r="R424" t="str">
            <v>Espèces des boisements et des lisières mésophiles</v>
          </cell>
          <cell r="S424">
            <v>0</v>
          </cell>
          <cell r="T424" t="str">
            <v>faible</v>
          </cell>
          <cell r="U424">
            <v>0</v>
          </cell>
        </row>
        <row r="425">
          <cell r="A425" t="str">
            <v>Drepana curvatula</v>
          </cell>
          <cell r="B425" t="str">
            <v>Heterocera</v>
          </cell>
          <cell r="C425" t="str">
            <v>DREPANIDAE</v>
          </cell>
          <cell r="D425" t="str">
            <v>Drepana curvatula (Borkhausen, 1790)</v>
          </cell>
          <cell r="E425" t="str">
            <v>Drepana curvatula</v>
          </cell>
          <cell r="F425" t="str">
            <v>La Cintrée</v>
          </cell>
          <cell r="G425" t="str">
            <v>PC</v>
          </cell>
          <cell r="I425">
            <v>0</v>
          </cell>
          <cell r="R425" t="str">
            <v>Espèces des boisements et des lisières mésohygrophiles</v>
          </cell>
          <cell r="S425">
            <v>0</v>
          </cell>
          <cell r="T425" t="str">
            <v>faible</v>
          </cell>
          <cell r="U425">
            <v>0</v>
          </cell>
        </row>
        <row r="426">
          <cell r="A426" t="str">
            <v>Drepana curvatula (Borkhausen, 1790)</v>
          </cell>
          <cell r="B426" t="str">
            <v>Heterocera</v>
          </cell>
          <cell r="C426" t="str">
            <v>DREPANIDAE</v>
          </cell>
          <cell r="D426" t="str">
            <v>Drepana curvatula (Borkhausen, 1790)</v>
          </cell>
          <cell r="E426" t="str">
            <v>Drepana curvatula</v>
          </cell>
          <cell r="F426" t="str">
            <v>La Cintrée</v>
          </cell>
          <cell r="G426" t="str">
            <v>PC</v>
          </cell>
          <cell r="I426">
            <v>0</v>
          </cell>
          <cell r="R426" t="str">
            <v>Espèces des boisements et des lisières mésohygrophiles</v>
          </cell>
          <cell r="S426">
            <v>0</v>
          </cell>
          <cell r="T426" t="str">
            <v>faible</v>
          </cell>
          <cell r="U426">
            <v>0</v>
          </cell>
        </row>
        <row r="427">
          <cell r="A427" t="str">
            <v>Drepana falcataria</v>
          </cell>
          <cell r="B427" t="str">
            <v>Heterocera</v>
          </cell>
          <cell r="C427" t="str">
            <v>DREPANIDAE</v>
          </cell>
          <cell r="D427" t="str">
            <v>Drepana falcataria (Linnaeus, 1758)</v>
          </cell>
          <cell r="E427" t="str">
            <v>Drepana falcataria</v>
          </cell>
          <cell r="F427" t="str">
            <v>La faucille</v>
          </cell>
          <cell r="G427" t="str">
            <v>AC</v>
          </cell>
          <cell r="I427">
            <v>0</v>
          </cell>
          <cell r="R427" t="str">
            <v>Espèces des boisements et des lisières mésophiles</v>
          </cell>
          <cell r="S427">
            <v>0</v>
          </cell>
          <cell r="T427" t="str">
            <v>faible</v>
          </cell>
          <cell r="U427">
            <v>0</v>
          </cell>
        </row>
        <row r="428">
          <cell r="A428" t="str">
            <v>Drepana falcataria (Linnaeus, 1758)</v>
          </cell>
          <cell r="B428" t="str">
            <v>Heterocera</v>
          </cell>
          <cell r="C428" t="str">
            <v>DREPANIDAE</v>
          </cell>
          <cell r="D428" t="str">
            <v>Drepana falcataria (Linnaeus, 1758)</v>
          </cell>
          <cell r="E428" t="str">
            <v>Drepana falcataria</v>
          </cell>
          <cell r="F428" t="str">
            <v>La faucille</v>
          </cell>
          <cell r="G428" t="str">
            <v>AC</v>
          </cell>
          <cell r="I428">
            <v>0</v>
          </cell>
          <cell r="R428" t="str">
            <v>Espèces des boisements et des lisières mésophiles</v>
          </cell>
          <cell r="S428">
            <v>0</v>
          </cell>
          <cell r="T428" t="str">
            <v>faible</v>
          </cell>
          <cell r="U428">
            <v>0</v>
          </cell>
        </row>
        <row r="429">
          <cell r="A429" t="str">
            <v>Drymonia dodonaea</v>
          </cell>
          <cell r="B429" t="str">
            <v>Heterocera</v>
          </cell>
          <cell r="C429" t="str">
            <v>NOTODONTIDAE</v>
          </cell>
          <cell r="D429" t="str">
            <v>Drymonia dodonaea (Denis &amp; Schiffermüller, 1775)</v>
          </cell>
          <cell r="E429" t="str">
            <v>Drymonia dodonaea</v>
          </cell>
          <cell r="F429" t="str">
            <v>La triple-tache</v>
          </cell>
          <cell r="G429" t="str">
            <v>AR</v>
          </cell>
          <cell r="I429">
            <v>0</v>
          </cell>
          <cell r="Q429" t="str">
            <v>P</v>
          </cell>
          <cell r="R429" t="str">
            <v>Espèces des ourlets, lisières et fourrés thermophiles</v>
          </cell>
          <cell r="S429">
            <v>0</v>
          </cell>
          <cell r="T429" t="str">
            <v>faible</v>
          </cell>
          <cell r="U429">
            <v>0</v>
          </cell>
        </row>
        <row r="430">
          <cell r="A430" t="str">
            <v>Drymonia dodonaea (Denis &amp; Schiffermüller, 1775)</v>
          </cell>
          <cell r="B430" t="str">
            <v>Heterocera</v>
          </cell>
          <cell r="C430" t="str">
            <v>NOTODONTIDAE</v>
          </cell>
          <cell r="D430" t="str">
            <v>Drymonia dodonaea (Denis &amp; Schiffermüller, 1775)</v>
          </cell>
          <cell r="E430" t="str">
            <v>Drymonia dodonaea</v>
          </cell>
          <cell r="F430" t="str">
            <v>La triple-tache</v>
          </cell>
          <cell r="G430" t="str">
            <v>AR</v>
          </cell>
          <cell r="I430">
            <v>0</v>
          </cell>
          <cell r="Q430" t="str">
            <v>P</v>
          </cell>
          <cell r="R430" t="str">
            <v>Espèces des ourlets, lisières et fourrés thermophiles</v>
          </cell>
          <cell r="S430">
            <v>0</v>
          </cell>
          <cell r="T430" t="str">
            <v>faible</v>
          </cell>
          <cell r="U430">
            <v>0</v>
          </cell>
        </row>
        <row r="431">
          <cell r="A431" t="str">
            <v>Drymonia obliterata</v>
          </cell>
          <cell r="B431" t="str">
            <v>Heterocera</v>
          </cell>
          <cell r="C431" t="str">
            <v>NOTODONTIDAE</v>
          </cell>
          <cell r="D431" t="str">
            <v>Drymonia obliterata (Esper, 1785)</v>
          </cell>
          <cell r="E431" t="str">
            <v>Drymonia obliterata</v>
          </cell>
          <cell r="F431" t="str">
            <v>L'ardoisée</v>
          </cell>
          <cell r="G431" t="str">
            <v>R</v>
          </cell>
          <cell r="I431" t="str">
            <v>X</v>
          </cell>
          <cell r="Q431" t="str">
            <v>P</v>
          </cell>
          <cell r="R431" t="str">
            <v>Espèces des boisements et des lisières mésophiles</v>
          </cell>
          <cell r="S431">
            <v>0</v>
          </cell>
          <cell r="T431" t="str">
            <v>faible</v>
          </cell>
          <cell r="U431">
            <v>0</v>
          </cell>
        </row>
        <row r="432">
          <cell r="A432" t="str">
            <v>Drymonia obliterata (Esper, 1785)</v>
          </cell>
          <cell r="B432" t="str">
            <v>Heterocera</v>
          </cell>
          <cell r="C432" t="str">
            <v>NOTODONTIDAE</v>
          </cell>
          <cell r="D432" t="str">
            <v>Drymonia obliterata (Esper, 1785)</v>
          </cell>
          <cell r="E432" t="str">
            <v>Drymonia obliterata</v>
          </cell>
          <cell r="F432" t="str">
            <v>L'ardoisée</v>
          </cell>
          <cell r="G432" t="str">
            <v>R</v>
          </cell>
          <cell r="I432" t="str">
            <v>X</v>
          </cell>
          <cell r="Q432" t="str">
            <v>P</v>
          </cell>
          <cell r="R432" t="str">
            <v>Espèces des boisements et des lisières mésophiles</v>
          </cell>
          <cell r="S432">
            <v>0</v>
          </cell>
          <cell r="T432" t="str">
            <v>faible</v>
          </cell>
          <cell r="U432">
            <v>0</v>
          </cell>
        </row>
        <row r="433">
          <cell r="A433" t="str">
            <v>Drymonia querna</v>
          </cell>
          <cell r="B433" t="str">
            <v>Heterocera</v>
          </cell>
          <cell r="C433" t="str">
            <v>NOTODONTIDAE</v>
          </cell>
          <cell r="D433" t="str">
            <v>Drymonia querna (Denis &amp; Schiffermüller, 1775)</v>
          </cell>
          <cell r="E433" t="str">
            <v>Drymonia querna</v>
          </cell>
          <cell r="F433" t="str">
            <v>La demi-lune blanche</v>
          </cell>
          <cell r="G433" t="str">
            <v>R</v>
          </cell>
          <cell r="I433" t="str">
            <v>X</v>
          </cell>
          <cell r="Q433" t="str">
            <v>P</v>
          </cell>
          <cell r="R433" t="str">
            <v>Espèces des ourlets, lisières et fourrés thermophiles</v>
          </cell>
          <cell r="S433">
            <v>0</v>
          </cell>
          <cell r="T433" t="str">
            <v>faible</v>
          </cell>
          <cell r="U433">
            <v>0</v>
          </cell>
        </row>
        <row r="434">
          <cell r="A434" t="str">
            <v>Drymonia querna (Denis &amp; Schiffermüller, 1775)</v>
          </cell>
          <cell r="B434" t="str">
            <v>Heterocera</v>
          </cell>
          <cell r="C434" t="str">
            <v>NOTODONTIDAE</v>
          </cell>
          <cell r="D434" t="str">
            <v>Drymonia querna (Denis &amp; Schiffermüller, 1775)</v>
          </cell>
          <cell r="E434" t="str">
            <v>Drymonia querna</v>
          </cell>
          <cell r="F434" t="str">
            <v>La demi-lune blanche</v>
          </cell>
          <cell r="G434" t="str">
            <v>R</v>
          </cell>
          <cell r="I434" t="str">
            <v>X</v>
          </cell>
          <cell r="Q434" t="str">
            <v>P</v>
          </cell>
          <cell r="R434" t="str">
            <v>Espèces des ourlets, lisières et fourrés thermophiles</v>
          </cell>
          <cell r="S434">
            <v>0</v>
          </cell>
          <cell r="T434" t="str">
            <v>faible</v>
          </cell>
          <cell r="U434">
            <v>0</v>
          </cell>
        </row>
        <row r="435">
          <cell r="A435" t="str">
            <v>Drymonia ruficornis</v>
          </cell>
          <cell r="B435" t="str">
            <v>Heterocera</v>
          </cell>
          <cell r="C435" t="str">
            <v>NOTODONTIDAE</v>
          </cell>
          <cell r="D435" t="str">
            <v>Drymonia ruficornis (Hufnagel, 1766)</v>
          </cell>
          <cell r="E435" t="str">
            <v>Drymonia ruficornis</v>
          </cell>
          <cell r="F435" t="str">
            <v>La demi-lune noire</v>
          </cell>
          <cell r="G435" t="str">
            <v>AR</v>
          </cell>
          <cell r="I435">
            <v>0</v>
          </cell>
          <cell r="Q435" t="str">
            <v>P</v>
          </cell>
          <cell r="R435" t="str">
            <v>Espèces des boisements et des lisières mésophiles</v>
          </cell>
          <cell r="S435">
            <v>0</v>
          </cell>
          <cell r="T435" t="str">
            <v>faible</v>
          </cell>
          <cell r="U435">
            <v>0</v>
          </cell>
        </row>
        <row r="436">
          <cell r="A436" t="str">
            <v>Drymonia ruficornis (Hufnagel, 1766)</v>
          </cell>
          <cell r="B436" t="str">
            <v>Heterocera</v>
          </cell>
          <cell r="C436" t="str">
            <v>NOTODONTIDAE</v>
          </cell>
          <cell r="D436" t="str">
            <v>Drymonia ruficornis (Hufnagel, 1766)</v>
          </cell>
          <cell r="E436" t="str">
            <v>Drymonia ruficornis</v>
          </cell>
          <cell r="F436" t="str">
            <v>La demi-lune noire</v>
          </cell>
          <cell r="G436" t="str">
            <v>AR</v>
          </cell>
          <cell r="I436">
            <v>0</v>
          </cell>
          <cell r="Q436" t="str">
            <v>P</v>
          </cell>
          <cell r="R436" t="str">
            <v>Espèces des boisements et des lisières mésophiles</v>
          </cell>
          <cell r="S436">
            <v>0</v>
          </cell>
          <cell r="T436" t="str">
            <v>faible</v>
          </cell>
          <cell r="U436">
            <v>0</v>
          </cell>
        </row>
        <row r="437">
          <cell r="A437" t="str">
            <v>Drymonia velitaris</v>
          </cell>
          <cell r="B437" t="str">
            <v>Heterocera</v>
          </cell>
          <cell r="C437" t="str">
            <v>NOTODONTIDAE</v>
          </cell>
          <cell r="D437" t="str">
            <v>Drymonia velitaris (Hufnagel, 1766)</v>
          </cell>
          <cell r="E437" t="str">
            <v>Drymonia velitaris</v>
          </cell>
          <cell r="F437" t="str">
            <v>La voile</v>
          </cell>
          <cell r="G437" t="str">
            <v>RR</v>
          </cell>
          <cell r="I437" t="str">
            <v>X</v>
          </cell>
          <cell r="Q437" t="str">
            <v>HP</v>
          </cell>
          <cell r="R437" t="str">
            <v>Espèces des ourlets, lisières et fourrés thermophiles</v>
          </cell>
          <cell r="S437">
            <v>0</v>
          </cell>
          <cell r="T437" t="str">
            <v>faible</v>
          </cell>
          <cell r="U437">
            <v>0</v>
          </cell>
        </row>
        <row r="438">
          <cell r="A438" t="str">
            <v>Drymonia velitaris (Hufnagel, 1766)</v>
          </cell>
          <cell r="B438" t="str">
            <v>Heterocera</v>
          </cell>
          <cell r="C438" t="str">
            <v>NOTODONTIDAE</v>
          </cell>
          <cell r="D438" t="str">
            <v>Drymonia velitaris (Hufnagel, 1766)</v>
          </cell>
          <cell r="E438" t="str">
            <v>Drymonia velitaris</v>
          </cell>
          <cell r="F438" t="str">
            <v>La voile</v>
          </cell>
          <cell r="G438" t="str">
            <v>RR</v>
          </cell>
          <cell r="I438" t="str">
            <v>X</v>
          </cell>
          <cell r="Q438" t="str">
            <v>HP</v>
          </cell>
          <cell r="R438" t="str">
            <v>Espèces des ourlets, lisières et fourrés thermophiles</v>
          </cell>
          <cell r="S438">
            <v>0</v>
          </cell>
          <cell r="T438" t="str">
            <v>faible</v>
          </cell>
          <cell r="U438">
            <v>0</v>
          </cell>
        </row>
        <row r="439">
          <cell r="A439" t="str">
            <v>Dryobotodes eremita</v>
          </cell>
          <cell r="B439" t="str">
            <v>Heterocera</v>
          </cell>
          <cell r="C439" t="str">
            <v>NOCTUIDAE</v>
          </cell>
          <cell r="D439" t="str">
            <v>Dryobotodes eremita (Fabricius, 1775)</v>
          </cell>
          <cell r="E439" t="str">
            <v>Dryobotodes eremita</v>
          </cell>
          <cell r="F439" t="str">
            <v>Le Jaspe vert</v>
          </cell>
          <cell r="G439" t="str">
            <v>AR</v>
          </cell>
          <cell r="I439">
            <v>0</v>
          </cell>
          <cell r="Q439" t="str">
            <v>P</v>
          </cell>
          <cell r="R439" t="str">
            <v>Espèces des ourlets, lisières et fourrés thermophiles</v>
          </cell>
          <cell r="S439">
            <v>0</v>
          </cell>
          <cell r="T439" t="str">
            <v>faible</v>
          </cell>
          <cell r="U439">
            <v>0</v>
          </cell>
        </row>
        <row r="440">
          <cell r="A440" t="str">
            <v>Dryobotodes eremita (Fabricius, 1775)</v>
          </cell>
          <cell r="B440" t="str">
            <v>Heterocera</v>
          </cell>
          <cell r="C440" t="str">
            <v>NOCTUIDAE</v>
          </cell>
          <cell r="D440" t="str">
            <v>Dryobotodes eremita (Fabricius, 1775)</v>
          </cell>
          <cell r="E440" t="str">
            <v>Dryobotodes eremita</v>
          </cell>
          <cell r="F440" t="str">
            <v>Le Jaspe vert</v>
          </cell>
          <cell r="G440" t="str">
            <v>AR</v>
          </cell>
          <cell r="I440">
            <v>0</v>
          </cell>
          <cell r="Q440" t="str">
            <v>P</v>
          </cell>
          <cell r="R440" t="str">
            <v>Espèces des ourlets, lisières et fourrés thermophiles</v>
          </cell>
          <cell r="S440">
            <v>0</v>
          </cell>
          <cell r="T440" t="str">
            <v>faible</v>
          </cell>
          <cell r="U440">
            <v>0</v>
          </cell>
        </row>
        <row r="441">
          <cell r="A441" t="str">
            <v>Dypterygia scabriuscula</v>
          </cell>
          <cell r="B441" t="str">
            <v>Heterocera</v>
          </cell>
          <cell r="C441" t="str">
            <v>NOCTUIDAE</v>
          </cell>
          <cell r="D441" t="str">
            <v>Dypterygia scabriuscula (Linnaeus, 1758)</v>
          </cell>
          <cell r="E441" t="str">
            <v>Dypterygia scabriuscula</v>
          </cell>
          <cell r="F441" t="str">
            <v>L'hérissée</v>
          </cell>
          <cell r="G441" t="str">
            <v>AR</v>
          </cell>
          <cell r="I441" t="str">
            <v>X</v>
          </cell>
          <cell r="Q441" t="str">
            <v>P</v>
          </cell>
          <cell r="R441" t="str">
            <v>Espèces des boisements et des lisières mésophiles</v>
          </cell>
          <cell r="S441">
            <v>0</v>
          </cell>
          <cell r="T441" t="str">
            <v>faible</v>
          </cell>
          <cell r="U441">
            <v>0</v>
          </cell>
        </row>
        <row r="442">
          <cell r="A442" t="str">
            <v>Dypterygia scabriuscula (Linnaeus, 1758)</v>
          </cell>
          <cell r="B442" t="str">
            <v>Heterocera</v>
          </cell>
          <cell r="C442" t="str">
            <v>NOCTUIDAE</v>
          </cell>
          <cell r="D442" t="str">
            <v>Dypterygia scabriuscula (Linnaeus, 1758)</v>
          </cell>
          <cell r="E442" t="str">
            <v>Dypterygia scabriuscula</v>
          </cell>
          <cell r="F442" t="str">
            <v>L'hérissée</v>
          </cell>
          <cell r="G442" t="str">
            <v>AR</v>
          </cell>
          <cell r="I442" t="str">
            <v>X</v>
          </cell>
          <cell r="Q442" t="str">
            <v>P</v>
          </cell>
          <cell r="R442" t="str">
            <v>Espèces des boisements et des lisières mésophiles</v>
          </cell>
          <cell r="S442">
            <v>0</v>
          </cell>
          <cell r="T442" t="str">
            <v>faible</v>
          </cell>
          <cell r="U442">
            <v>0</v>
          </cell>
        </row>
        <row r="443">
          <cell r="A443" t="str">
            <v>Dysauxes ancilla</v>
          </cell>
          <cell r="B443" t="str">
            <v>Heterocera</v>
          </cell>
          <cell r="C443" t="str">
            <v>ARCTIIDAE</v>
          </cell>
          <cell r="D443" t="str">
            <v>Dysauxes ancilla (Linnaeus, 1767)</v>
          </cell>
          <cell r="E443" t="str">
            <v>Dysauxes ancilla</v>
          </cell>
          <cell r="F443" t="str">
            <v>La servante</v>
          </cell>
          <cell r="G443" t="str">
            <v>E</v>
          </cell>
          <cell r="I443" t="str">
            <v>X</v>
          </cell>
          <cell r="Q443" t="str">
            <v>HP</v>
          </cell>
          <cell r="R443" t="str">
            <v>Espèce des landes</v>
          </cell>
          <cell r="S443">
            <v>0</v>
          </cell>
          <cell r="T443" t="str">
            <v>faible</v>
          </cell>
          <cell r="U443">
            <v>0</v>
          </cell>
        </row>
        <row r="444">
          <cell r="A444" t="str">
            <v>Dysauxes ancilla (Linnaeus, 1767)</v>
          </cell>
          <cell r="B444" t="str">
            <v>Heterocera</v>
          </cell>
          <cell r="C444" t="str">
            <v>ARCTIIDAE</v>
          </cell>
          <cell r="D444" t="str">
            <v>Dysauxes ancilla (Linnaeus, 1767)</v>
          </cell>
          <cell r="E444" t="str">
            <v>Dysauxes ancilla</v>
          </cell>
          <cell r="F444" t="str">
            <v>La servante</v>
          </cell>
          <cell r="G444" t="str">
            <v>E</v>
          </cell>
          <cell r="I444" t="str">
            <v>X</v>
          </cell>
          <cell r="Q444" t="str">
            <v>HP</v>
          </cell>
          <cell r="R444" t="str">
            <v>Espèce des landes</v>
          </cell>
          <cell r="S444">
            <v>0</v>
          </cell>
          <cell r="T444" t="str">
            <v>faible</v>
          </cell>
          <cell r="U444">
            <v>0</v>
          </cell>
        </row>
        <row r="445">
          <cell r="A445" t="str">
            <v>Dysgonia algira</v>
          </cell>
          <cell r="B445" t="str">
            <v>Heterocera</v>
          </cell>
          <cell r="C445" t="str">
            <v>NOCTUIDAE</v>
          </cell>
          <cell r="D445" t="str">
            <v>Dysgonia algira (Linnaeus, 1767)</v>
          </cell>
          <cell r="E445" t="str">
            <v>Dysgonia algira</v>
          </cell>
          <cell r="F445" t="str">
            <v>La Passagère</v>
          </cell>
          <cell r="G445" t="str">
            <v>RR</v>
          </cell>
          <cell r="I445" t="str">
            <v>X</v>
          </cell>
          <cell r="Q445" t="str">
            <v>HP</v>
          </cell>
          <cell r="R445" t="str">
            <v>Espèces des boisements et des lisières mésophiles</v>
          </cell>
          <cell r="S445">
            <v>0</v>
          </cell>
          <cell r="T445" t="str">
            <v>faible</v>
          </cell>
          <cell r="U445">
            <v>0</v>
          </cell>
        </row>
        <row r="446">
          <cell r="A446" t="str">
            <v>Dysgonia algira (Linnaeus, 1767)</v>
          </cell>
          <cell r="B446" t="str">
            <v>Heterocera</v>
          </cell>
          <cell r="C446" t="str">
            <v>NOCTUIDAE</v>
          </cell>
          <cell r="D446" t="str">
            <v>Dysgonia algira (Linnaeus, 1767)</v>
          </cell>
          <cell r="E446" t="str">
            <v>Dysgonia algira</v>
          </cell>
          <cell r="F446" t="str">
            <v>La Passagère</v>
          </cell>
          <cell r="G446" t="str">
            <v>RR</v>
          </cell>
          <cell r="I446" t="str">
            <v>X</v>
          </cell>
          <cell r="Q446" t="str">
            <v>HP</v>
          </cell>
          <cell r="R446" t="str">
            <v>Espèces des boisements et des lisières mésophiles</v>
          </cell>
          <cell r="S446">
            <v>0</v>
          </cell>
          <cell r="T446" t="str">
            <v>faible</v>
          </cell>
          <cell r="U446">
            <v>0</v>
          </cell>
        </row>
        <row r="447">
          <cell r="A447" t="str">
            <v>Dyspessa ulula</v>
          </cell>
          <cell r="B447" t="str">
            <v>Heterocera</v>
          </cell>
          <cell r="C447" t="str">
            <v>COSSIDAE</v>
          </cell>
          <cell r="D447" t="str">
            <v>Dyspessa ulula (Borkhausen, 1790)</v>
          </cell>
          <cell r="E447" t="str">
            <v>Dyspessa ulula</v>
          </cell>
          <cell r="F447" t="str">
            <v>La petite marbrure</v>
          </cell>
          <cell r="G447" t="str">
            <v>E</v>
          </cell>
          <cell r="I447" t="str">
            <v>X</v>
          </cell>
          <cell r="Q447" t="str">
            <v>HP</v>
          </cell>
          <cell r="R447" t="str">
            <v>Espèces des pelouses ouvertes xéro-thermophiles</v>
          </cell>
          <cell r="S447">
            <v>0</v>
          </cell>
          <cell r="T447" t="str">
            <v>faible</v>
          </cell>
          <cell r="U447">
            <v>0</v>
          </cell>
        </row>
        <row r="448">
          <cell r="A448" t="str">
            <v>Dyspessa ulula (Borkhausen, 1790)</v>
          </cell>
          <cell r="B448" t="str">
            <v>Heterocera</v>
          </cell>
          <cell r="C448" t="str">
            <v>COSSIDAE</v>
          </cell>
          <cell r="D448" t="str">
            <v>Dyspessa ulula (Borkhausen, 1790)</v>
          </cell>
          <cell r="E448" t="str">
            <v>Dyspessa ulula</v>
          </cell>
          <cell r="F448" t="str">
            <v>La petite marbrure</v>
          </cell>
          <cell r="G448" t="str">
            <v>E</v>
          </cell>
          <cell r="I448" t="str">
            <v>X</v>
          </cell>
          <cell r="Q448" t="str">
            <v>HP</v>
          </cell>
          <cell r="R448" t="str">
            <v>Espèces des pelouses ouvertes xéro-thermophiles</v>
          </cell>
          <cell r="S448">
            <v>0</v>
          </cell>
          <cell r="T448" t="str">
            <v>faible</v>
          </cell>
          <cell r="U448">
            <v>0</v>
          </cell>
        </row>
        <row r="449">
          <cell r="A449" t="str">
            <v>Dysstroma citrata (Linnaeus, 1761)</v>
          </cell>
          <cell r="B449" t="str">
            <v>Heterocera</v>
          </cell>
          <cell r="C449" t="str">
            <v>GEOMETRIDAE</v>
          </cell>
          <cell r="D449" t="str">
            <v>Dysstroma citrata (Linnaeus, 1761)</v>
          </cell>
          <cell r="E449" t="str">
            <v>Dysstroma citrata</v>
          </cell>
          <cell r="F449" t="str">
            <v>La cidarie de la myrtille</v>
          </cell>
          <cell r="G449" t="str">
            <v>E</v>
          </cell>
          <cell r="I449">
            <v>0</v>
          </cell>
          <cell r="Q449" t="str">
            <v>HP</v>
          </cell>
          <cell r="R449" t="str">
            <v>Espèces des boisements et des lisières mésohygrophiles</v>
          </cell>
          <cell r="S449">
            <v>0</v>
          </cell>
          <cell r="T449" t="str">
            <v>faible</v>
          </cell>
          <cell r="U449">
            <v>0</v>
          </cell>
        </row>
        <row r="450">
          <cell r="A450" t="str">
            <v>Dysstroma truncata (Hufnagel, 1767)</v>
          </cell>
          <cell r="B450" t="str">
            <v>Heterocera</v>
          </cell>
          <cell r="C450" t="str">
            <v>GEOMETRIDAE</v>
          </cell>
          <cell r="D450" t="str">
            <v>Dysstroma truncata (Hufnagel, 1767)</v>
          </cell>
          <cell r="E450" t="str">
            <v>Dysstroma truncata</v>
          </cell>
          <cell r="F450" t="str">
            <v>La cidarie roussâtre</v>
          </cell>
          <cell r="G450" t="str">
            <v>AC</v>
          </cell>
          <cell r="I450">
            <v>0</v>
          </cell>
          <cell r="R450" t="str">
            <v>Espèces ubiquistes</v>
          </cell>
          <cell r="S450">
            <v>0</v>
          </cell>
          <cell r="T450" t="str">
            <v>faible</v>
          </cell>
          <cell r="U450">
            <v>0</v>
          </cell>
        </row>
        <row r="451">
          <cell r="A451" t="str">
            <v>Earias clorana</v>
          </cell>
          <cell r="B451" t="str">
            <v>Heterocera</v>
          </cell>
          <cell r="C451" t="str">
            <v>NOCTUIDAE</v>
          </cell>
          <cell r="D451" t="str">
            <v>Earias clorana (Linnaeus, 1761)</v>
          </cell>
          <cell r="E451" t="str">
            <v>Earias clorana</v>
          </cell>
          <cell r="F451" t="str">
            <v>La halias du saule</v>
          </cell>
          <cell r="G451" t="str">
            <v>R</v>
          </cell>
          <cell r="I451" t="str">
            <v>X</v>
          </cell>
          <cell r="Q451" t="str">
            <v>P</v>
          </cell>
          <cell r="R451" t="str">
            <v>Espèces des boisements et des lisières mésohygrophiles</v>
          </cell>
          <cell r="S451">
            <v>0</v>
          </cell>
          <cell r="T451" t="str">
            <v>faible</v>
          </cell>
          <cell r="U451">
            <v>0</v>
          </cell>
        </row>
        <row r="452">
          <cell r="A452" t="str">
            <v>Earias clorana (Linnaeus, 1761)</v>
          </cell>
          <cell r="B452" t="str">
            <v>Heterocera</v>
          </cell>
          <cell r="C452" t="str">
            <v>NOCTUIDAE</v>
          </cell>
          <cell r="D452" t="str">
            <v>Earias clorana (Linnaeus, 1761)</v>
          </cell>
          <cell r="E452" t="str">
            <v>Earias clorana</v>
          </cell>
          <cell r="F452" t="str">
            <v>La halias du saule</v>
          </cell>
          <cell r="G452" t="str">
            <v>R</v>
          </cell>
          <cell r="I452" t="str">
            <v>X</v>
          </cell>
          <cell r="Q452" t="str">
            <v>P</v>
          </cell>
          <cell r="R452" t="str">
            <v>Espèces des boisements et des lisières mésohygrophiles</v>
          </cell>
          <cell r="S452">
            <v>0</v>
          </cell>
          <cell r="T452" t="str">
            <v>faible</v>
          </cell>
          <cell r="U452">
            <v>0</v>
          </cell>
        </row>
        <row r="453">
          <cell r="A453" t="str">
            <v>Earophila badiata (Denis &amp; Schiffermüller, 1775)</v>
          </cell>
          <cell r="B453" t="str">
            <v>Heterocera</v>
          </cell>
          <cell r="C453" t="str">
            <v>GEOMETRIDAE</v>
          </cell>
          <cell r="D453" t="str">
            <v>Earophila badiata (Denis &amp; Schiffermüller, 1775)</v>
          </cell>
          <cell r="E453" t="str">
            <v>Earophila badiata</v>
          </cell>
          <cell r="F453" t="str">
            <v>La cidarie baie</v>
          </cell>
          <cell r="G453" t="str">
            <v>PC</v>
          </cell>
          <cell r="I453">
            <v>0</v>
          </cell>
          <cell r="R453" t="str">
            <v>Espèces des boisements et des lisières mésophiles</v>
          </cell>
          <cell r="S453">
            <v>0</v>
          </cell>
          <cell r="T453" t="str">
            <v>faible</v>
          </cell>
          <cell r="U453">
            <v>0</v>
          </cell>
        </row>
        <row r="454">
          <cell r="A454" t="str">
            <v>Ecliptopera silaceata</v>
          </cell>
          <cell r="B454" t="str">
            <v>Heterocera</v>
          </cell>
          <cell r="C454" t="str">
            <v>GEOMETRIDAE</v>
          </cell>
          <cell r="D454" t="str">
            <v>Ecliptopera silaceata (Denis &amp; Schiffermüller, 1775)</v>
          </cell>
          <cell r="E454" t="str">
            <v>Ecliptopera silaceata</v>
          </cell>
          <cell r="F454" t="str">
            <v>La cidarie ochracée</v>
          </cell>
          <cell r="G454" t="str">
            <v>AR</v>
          </cell>
          <cell r="I454">
            <v>0</v>
          </cell>
          <cell r="Q454" t="str">
            <v>P</v>
          </cell>
          <cell r="R454" t="str">
            <v>Espèces des boisements et des lisières mésohygrophiles</v>
          </cell>
          <cell r="S454">
            <v>0</v>
          </cell>
          <cell r="T454" t="str">
            <v>faible</v>
          </cell>
          <cell r="U454">
            <v>0</v>
          </cell>
        </row>
        <row r="455">
          <cell r="A455" t="str">
            <v>Ecliptopera silaceata (Denis &amp; Schiffermüller, 1775)</v>
          </cell>
          <cell r="B455" t="str">
            <v>Heterocera</v>
          </cell>
          <cell r="C455" t="str">
            <v>GEOMETRIDAE</v>
          </cell>
          <cell r="D455" t="str">
            <v>Ecliptopera silaceata (Denis &amp; Schiffermüller, 1775)</v>
          </cell>
          <cell r="E455" t="str">
            <v>Ecliptopera silaceata</v>
          </cell>
          <cell r="F455" t="str">
            <v>La cidarie ochracée</v>
          </cell>
          <cell r="G455" t="str">
            <v>AR</v>
          </cell>
          <cell r="I455">
            <v>0</v>
          </cell>
          <cell r="Q455" t="str">
            <v>P</v>
          </cell>
          <cell r="R455" t="str">
            <v>Espèces des boisements et des lisières mésohygrophiles</v>
          </cell>
          <cell r="S455">
            <v>0</v>
          </cell>
          <cell r="T455" t="str">
            <v>faible</v>
          </cell>
          <cell r="U455">
            <v>0</v>
          </cell>
        </row>
        <row r="456">
          <cell r="A456" t="str">
            <v>Ectropis crepuscularia</v>
          </cell>
          <cell r="B456" t="str">
            <v>Heterocera</v>
          </cell>
          <cell r="C456" t="str">
            <v>GEOMETRIDAE</v>
          </cell>
          <cell r="D456" t="str">
            <v>Ectropis crepuscularia (Denis &amp; Schiffermüller, 1775)</v>
          </cell>
          <cell r="E456" t="str">
            <v>Ectropis crepuscularia</v>
          </cell>
          <cell r="F456" t="str">
            <v>La boarmie crépusculaire</v>
          </cell>
          <cell r="G456" t="str">
            <v>PC</v>
          </cell>
          <cell r="I456">
            <v>0</v>
          </cell>
          <cell r="R456" t="str">
            <v>Espèces des boisements et des lisières mésophiles</v>
          </cell>
          <cell r="S456">
            <v>0</v>
          </cell>
          <cell r="T456" t="str">
            <v>faible</v>
          </cell>
          <cell r="U456">
            <v>0</v>
          </cell>
        </row>
        <row r="457">
          <cell r="A457" t="str">
            <v>Ectropis crepuscularia (Denis &amp; Schiffermüller, 1775)</v>
          </cell>
          <cell r="B457" t="str">
            <v>Heterocera</v>
          </cell>
          <cell r="C457" t="str">
            <v>GEOMETRIDAE</v>
          </cell>
          <cell r="D457" t="str">
            <v>Ectropis crepuscularia (Denis &amp; Schiffermüller, 1775)</v>
          </cell>
          <cell r="E457" t="str">
            <v>Ectropis crepuscularia</v>
          </cell>
          <cell r="F457" t="str">
            <v>La boarmie crépusculaire</v>
          </cell>
          <cell r="G457" t="str">
            <v>PC</v>
          </cell>
          <cell r="I457">
            <v>0</v>
          </cell>
          <cell r="R457" t="str">
            <v>Espèces des boisements et des lisières mésophiles</v>
          </cell>
          <cell r="S457">
            <v>0</v>
          </cell>
          <cell r="T457" t="str">
            <v>faible</v>
          </cell>
          <cell r="U457">
            <v>0</v>
          </cell>
        </row>
        <row r="458">
          <cell r="A458" t="str">
            <v>Egira conspicillaris</v>
          </cell>
          <cell r="B458" t="str">
            <v>Heterocera</v>
          </cell>
          <cell r="C458" t="str">
            <v>NOCTUIDAE</v>
          </cell>
          <cell r="D458" t="str">
            <v>Egira conspicillaris (Linnaeus, 1758)</v>
          </cell>
          <cell r="E458" t="str">
            <v>Egira conspicillaris</v>
          </cell>
          <cell r="F458" t="str">
            <v>La conspicillaire</v>
          </cell>
          <cell r="G458" t="str">
            <v>PC</v>
          </cell>
          <cell r="I458">
            <v>0</v>
          </cell>
          <cell r="R458" t="str">
            <v>Espèces des pelouses et/ou prairies méso-xérophiles</v>
          </cell>
          <cell r="S458">
            <v>0</v>
          </cell>
          <cell r="T458" t="str">
            <v>faible</v>
          </cell>
          <cell r="U458">
            <v>0</v>
          </cell>
        </row>
        <row r="459">
          <cell r="A459" t="str">
            <v>Egira conspicillaris (Linnaeus, 1758)</v>
          </cell>
          <cell r="B459" t="str">
            <v>Heterocera</v>
          </cell>
          <cell r="C459" t="str">
            <v>NOCTUIDAE</v>
          </cell>
          <cell r="D459" t="str">
            <v>Egira conspicillaris (Linnaeus, 1758)</v>
          </cell>
          <cell r="E459" t="str">
            <v>Egira conspicillaris</v>
          </cell>
          <cell r="F459" t="str">
            <v>La conspicillaire</v>
          </cell>
          <cell r="G459" t="str">
            <v>PC</v>
          </cell>
          <cell r="I459">
            <v>0</v>
          </cell>
          <cell r="R459" t="str">
            <v>Espèces des pelouses et/ou prairies méso-xérophiles</v>
          </cell>
          <cell r="S459">
            <v>0</v>
          </cell>
          <cell r="T459" t="str">
            <v>faible</v>
          </cell>
          <cell r="U459">
            <v>0</v>
          </cell>
        </row>
        <row r="460">
          <cell r="A460" t="str">
            <v>Eilema caniola</v>
          </cell>
          <cell r="B460" t="str">
            <v>Heterocera</v>
          </cell>
          <cell r="C460" t="str">
            <v>ARCTIIDAE</v>
          </cell>
          <cell r="D460" t="str">
            <v>Eilema caniola (Hübner, 1808)</v>
          </cell>
          <cell r="E460" t="str">
            <v>Eilema caniola</v>
          </cell>
          <cell r="F460" t="str">
            <v>Le manteau pâle</v>
          </cell>
          <cell r="G460" t="str">
            <v>PC</v>
          </cell>
          <cell r="I460">
            <v>0</v>
          </cell>
          <cell r="R460" t="str">
            <v>Espèces des prairies et ourlets mésophiles</v>
          </cell>
          <cell r="S460">
            <v>0</v>
          </cell>
          <cell r="T460" t="str">
            <v>faible</v>
          </cell>
          <cell r="U460">
            <v>0</v>
          </cell>
        </row>
        <row r="461">
          <cell r="A461" t="str">
            <v>Eilema caniola (Hübner, 1808)</v>
          </cell>
          <cell r="B461" t="str">
            <v>Heterocera</v>
          </cell>
          <cell r="C461" t="str">
            <v>ARCTIIDAE</v>
          </cell>
          <cell r="D461" t="str">
            <v>Eilema caniola (Hübner, 1808)</v>
          </cell>
          <cell r="E461" t="str">
            <v>Eilema caniola</v>
          </cell>
          <cell r="F461" t="str">
            <v>Le manteau pâle</v>
          </cell>
          <cell r="G461" t="str">
            <v>PC</v>
          </cell>
          <cell r="I461">
            <v>0</v>
          </cell>
          <cell r="R461" t="str">
            <v>Espèces des prairies et ourlets mésophiles</v>
          </cell>
          <cell r="S461">
            <v>0</v>
          </cell>
          <cell r="T461" t="str">
            <v>faible</v>
          </cell>
          <cell r="U461">
            <v>0</v>
          </cell>
        </row>
        <row r="462">
          <cell r="A462" t="str">
            <v>Eilema complana</v>
          </cell>
          <cell r="B462" t="str">
            <v>Heterocera</v>
          </cell>
          <cell r="C462" t="str">
            <v>ARCTIIDAE</v>
          </cell>
          <cell r="D462" t="str">
            <v>Eilema complana (Linnaeus, 1758)</v>
          </cell>
          <cell r="E462" t="str">
            <v>Eilema complana</v>
          </cell>
          <cell r="F462" t="str">
            <v>Le manteau à tête jaune</v>
          </cell>
          <cell r="G462" t="str">
            <v>AC</v>
          </cell>
          <cell r="I462">
            <v>0</v>
          </cell>
          <cell r="R462" t="str">
            <v>Espèces des prairies et ourlets mésophiles</v>
          </cell>
          <cell r="S462">
            <v>0</v>
          </cell>
          <cell r="T462" t="str">
            <v>faible</v>
          </cell>
          <cell r="U462">
            <v>0</v>
          </cell>
        </row>
        <row r="463">
          <cell r="A463" t="str">
            <v>Eilema complana (Linnaeus, 1758)</v>
          </cell>
          <cell r="B463" t="str">
            <v>Heterocera</v>
          </cell>
          <cell r="C463" t="str">
            <v>ARCTIIDAE</v>
          </cell>
          <cell r="D463" t="str">
            <v>Eilema complana (Linnaeus, 1758)</v>
          </cell>
          <cell r="E463" t="str">
            <v>Eilema complana</v>
          </cell>
          <cell r="F463" t="str">
            <v>Le manteau à tête jaune</v>
          </cell>
          <cell r="G463" t="str">
            <v>AC</v>
          </cell>
          <cell r="I463">
            <v>0</v>
          </cell>
          <cell r="R463" t="str">
            <v>Espèces des prairies et ourlets mésophiles</v>
          </cell>
          <cell r="S463">
            <v>0</v>
          </cell>
          <cell r="T463" t="str">
            <v>faible</v>
          </cell>
          <cell r="U463">
            <v>0</v>
          </cell>
        </row>
        <row r="464">
          <cell r="A464" t="str">
            <v>Eilema depressa</v>
          </cell>
          <cell r="B464" t="str">
            <v>Heterocera</v>
          </cell>
          <cell r="C464" t="str">
            <v>ARCTIIDAE</v>
          </cell>
          <cell r="D464" t="str">
            <v>Eilema depressa (Esper, 1787)</v>
          </cell>
          <cell r="E464" t="str">
            <v>Eilema depressa</v>
          </cell>
          <cell r="F464" t="str">
            <v>La lithosie ocre</v>
          </cell>
          <cell r="G464" t="str">
            <v>RR</v>
          </cell>
          <cell r="I464" t="str">
            <v>X</v>
          </cell>
          <cell r="Q464" t="str">
            <v>HP</v>
          </cell>
          <cell r="R464" t="str">
            <v>Espèces des prairies et ourlets mésophiles</v>
          </cell>
          <cell r="S464">
            <v>0</v>
          </cell>
          <cell r="T464" t="str">
            <v>faible</v>
          </cell>
          <cell r="U464">
            <v>0</v>
          </cell>
        </row>
        <row r="465">
          <cell r="A465" t="str">
            <v>Eilema depressa (Esper, 1787)</v>
          </cell>
          <cell r="B465" t="str">
            <v>Heterocera</v>
          </cell>
          <cell r="C465" t="str">
            <v>ARCTIIDAE</v>
          </cell>
          <cell r="D465" t="str">
            <v>Eilema depressa (Esper, 1787)</v>
          </cell>
          <cell r="E465" t="str">
            <v>Eilema depressa</v>
          </cell>
          <cell r="F465" t="str">
            <v>La lithosie ocre</v>
          </cell>
          <cell r="G465" t="str">
            <v>RR</v>
          </cell>
          <cell r="I465" t="str">
            <v>X</v>
          </cell>
          <cell r="Q465" t="str">
            <v>HP</v>
          </cell>
          <cell r="R465" t="str">
            <v>Espèces des prairies et ourlets mésophiles</v>
          </cell>
          <cell r="S465">
            <v>0</v>
          </cell>
          <cell r="T465" t="str">
            <v>faible</v>
          </cell>
          <cell r="U465">
            <v>0</v>
          </cell>
        </row>
        <row r="466">
          <cell r="A466" t="str">
            <v>Eilema griseola</v>
          </cell>
          <cell r="B466" t="str">
            <v>Heterocera</v>
          </cell>
          <cell r="C466" t="str">
            <v>ARCTIIDAE</v>
          </cell>
          <cell r="D466" t="str">
            <v>Eilema griseola (Hübner, 1803)</v>
          </cell>
          <cell r="E466" t="str">
            <v>Eilema griseola</v>
          </cell>
          <cell r="F466" t="str">
            <v>La lithosie grise</v>
          </cell>
          <cell r="G466" t="str">
            <v>PC</v>
          </cell>
          <cell r="I466">
            <v>0</v>
          </cell>
          <cell r="R466" t="str">
            <v>Espèces des prairies et ourlets mésophiles</v>
          </cell>
          <cell r="S466">
            <v>0</v>
          </cell>
          <cell r="T466" t="str">
            <v>faible</v>
          </cell>
          <cell r="U466">
            <v>0</v>
          </cell>
        </row>
        <row r="467">
          <cell r="A467" t="str">
            <v>Eilema griseola (Hübner, 1803)</v>
          </cell>
          <cell r="B467" t="str">
            <v>Heterocera</v>
          </cell>
          <cell r="C467" t="str">
            <v>ARCTIIDAE</v>
          </cell>
          <cell r="D467" t="str">
            <v>Eilema griseola (Hübner, 1803)</v>
          </cell>
          <cell r="E467" t="str">
            <v>Eilema griseola</v>
          </cell>
          <cell r="F467" t="str">
            <v>La lithosie grise</v>
          </cell>
          <cell r="G467" t="str">
            <v>PC</v>
          </cell>
          <cell r="I467">
            <v>0</v>
          </cell>
          <cell r="R467" t="str">
            <v>Espèces des prairies et ourlets mésophiles</v>
          </cell>
          <cell r="S467">
            <v>0</v>
          </cell>
          <cell r="T467" t="str">
            <v>faible</v>
          </cell>
          <cell r="U467">
            <v>0</v>
          </cell>
        </row>
        <row r="468">
          <cell r="A468" t="str">
            <v>Eilema lurideola</v>
          </cell>
          <cell r="B468" t="str">
            <v>Heterocera</v>
          </cell>
          <cell r="C468" t="str">
            <v>ARCTIIDAE</v>
          </cell>
          <cell r="D468" t="str">
            <v>Eilema lurideola (Zincken, 1817)</v>
          </cell>
          <cell r="E468" t="str">
            <v>Eilema lurideola</v>
          </cell>
          <cell r="F468" t="str">
            <v>La lithosie complanule</v>
          </cell>
          <cell r="G468" t="str">
            <v>AC</v>
          </cell>
          <cell r="I468">
            <v>0</v>
          </cell>
          <cell r="R468" t="str">
            <v>Espèces des prairies et ourlets mésophiles</v>
          </cell>
          <cell r="S468">
            <v>0</v>
          </cell>
          <cell r="T468" t="str">
            <v>faible</v>
          </cell>
          <cell r="U468">
            <v>0</v>
          </cell>
        </row>
        <row r="469">
          <cell r="A469" t="str">
            <v>Eilema lurideola (Zincken, 1817)</v>
          </cell>
          <cell r="B469" t="str">
            <v>Heterocera</v>
          </cell>
          <cell r="C469" t="str">
            <v>ARCTIIDAE</v>
          </cell>
          <cell r="D469" t="str">
            <v>Eilema lurideola (Zincken, 1817)</v>
          </cell>
          <cell r="E469" t="str">
            <v>Eilema lurideola</v>
          </cell>
          <cell r="F469" t="str">
            <v>La lithosie complanule</v>
          </cell>
          <cell r="G469" t="str">
            <v>AC</v>
          </cell>
          <cell r="I469">
            <v>0</v>
          </cell>
          <cell r="R469" t="str">
            <v>Espèces des prairies et ourlets mésophiles</v>
          </cell>
          <cell r="S469">
            <v>0</v>
          </cell>
          <cell r="T469" t="str">
            <v>faible</v>
          </cell>
          <cell r="U469">
            <v>0</v>
          </cell>
        </row>
        <row r="470">
          <cell r="A470" t="str">
            <v>Eilema lutarella</v>
          </cell>
          <cell r="B470" t="str">
            <v>Heterocera</v>
          </cell>
          <cell r="C470" t="str">
            <v>ARCTIIDAE</v>
          </cell>
          <cell r="D470" t="str">
            <v>Eilema lutarella (Linnaeus, 1758)</v>
          </cell>
          <cell r="E470" t="str">
            <v>Eilema lutarella</v>
          </cell>
          <cell r="F470" t="str">
            <v>La Lithosie safranée</v>
          </cell>
          <cell r="G470" t="str">
            <v>E</v>
          </cell>
          <cell r="I470">
            <v>0</v>
          </cell>
          <cell r="Q470" t="str">
            <v>HP</v>
          </cell>
          <cell r="R470" t="str">
            <v>Espèces des pelouses ouvertes xéro-thermophiles</v>
          </cell>
          <cell r="S470">
            <v>0</v>
          </cell>
          <cell r="T470" t="str">
            <v>faible</v>
          </cell>
          <cell r="U470">
            <v>0</v>
          </cell>
        </row>
        <row r="471">
          <cell r="A471" t="str">
            <v>Eilema lutarella (Linnaeus, 1758)</v>
          </cell>
          <cell r="B471" t="str">
            <v>Heterocera</v>
          </cell>
          <cell r="C471" t="str">
            <v>ARCTIIDAE</v>
          </cell>
          <cell r="D471" t="str">
            <v>Eilema lutarella (Linnaeus, 1758)</v>
          </cell>
          <cell r="E471" t="str">
            <v>Eilema lutarella</v>
          </cell>
          <cell r="F471" t="str">
            <v>La Lithosie safranée</v>
          </cell>
          <cell r="G471" t="str">
            <v>E</v>
          </cell>
          <cell r="I471">
            <v>0</v>
          </cell>
          <cell r="Q471" t="str">
            <v>HP</v>
          </cell>
          <cell r="R471" t="str">
            <v>Espèces des pelouses ouvertes xéro-thermophiles</v>
          </cell>
          <cell r="S471">
            <v>0</v>
          </cell>
          <cell r="T471" t="str">
            <v>faible</v>
          </cell>
          <cell r="U471">
            <v>0</v>
          </cell>
        </row>
        <row r="472">
          <cell r="A472" t="str">
            <v>Eilema palliatella</v>
          </cell>
          <cell r="B472" t="str">
            <v>Heterocera</v>
          </cell>
          <cell r="C472" t="str">
            <v>ARCTIIDAE</v>
          </cell>
          <cell r="D472" t="str">
            <v>Eilema palliatella (Scopoli, 1763)</v>
          </cell>
          <cell r="E472" t="str">
            <v>Eilema palliatella</v>
          </cell>
          <cell r="F472" t="str">
            <v>Le manteau bicolore</v>
          </cell>
          <cell r="G472" t="str">
            <v>RR</v>
          </cell>
          <cell r="I472" t="str">
            <v>X</v>
          </cell>
          <cell r="Q472" t="str">
            <v>HP</v>
          </cell>
          <cell r="R472" t="str">
            <v>Espèces des pelouses ouvertes xéro-thermophiles</v>
          </cell>
          <cell r="S472">
            <v>0</v>
          </cell>
          <cell r="T472" t="str">
            <v>faible</v>
          </cell>
          <cell r="U472">
            <v>0</v>
          </cell>
        </row>
        <row r="473">
          <cell r="A473" t="str">
            <v>Eilema palliatella (Scopoli, 1763)</v>
          </cell>
          <cell r="B473" t="str">
            <v>Heterocera</v>
          </cell>
          <cell r="C473" t="str">
            <v>ARCTIIDAE</v>
          </cell>
          <cell r="D473" t="str">
            <v>Eilema palliatella (Scopoli, 1763)</v>
          </cell>
          <cell r="E473" t="str">
            <v>Eilema palliatella</v>
          </cell>
          <cell r="F473" t="str">
            <v>Le manteau bicolore</v>
          </cell>
          <cell r="G473" t="str">
            <v>RR</v>
          </cell>
          <cell r="I473" t="str">
            <v>X</v>
          </cell>
          <cell r="Q473" t="str">
            <v>HP</v>
          </cell>
          <cell r="R473" t="str">
            <v>Espèces des pelouses ouvertes xéro-thermophiles</v>
          </cell>
          <cell r="S473">
            <v>0</v>
          </cell>
          <cell r="T473" t="str">
            <v>faible</v>
          </cell>
          <cell r="U473">
            <v>0</v>
          </cell>
        </row>
        <row r="474">
          <cell r="A474" t="str">
            <v>Eilema pygmaeola</v>
          </cell>
          <cell r="B474" t="str">
            <v>Heterocera</v>
          </cell>
          <cell r="C474" t="str">
            <v>ARCTIIDAE</v>
          </cell>
          <cell r="D474" t="str">
            <v>Eilema pygmaeola (Doubleday, 1847)</v>
          </cell>
          <cell r="E474" t="str">
            <v>Eilema pygmaeola</v>
          </cell>
          <cell r="F474" t="str">
            <v>Le Manteau nain</v>
          </cell>
          <cell r="G474" t="str">
            <v>RR</v>
          </cell>
          <cell r="I474" t="str">
            <v>X</v>
          </cell>
          <cell r="Q474" t="str">
            <v>HP</v>
          </cell>
          <cell r="R474" t="str">
            <v>Espèces des pelouses ouvertes xéro-thermophiles</v>
          </cell>
          <cell r="S474">
            <v>0</v>
          </cell>
          <cell r="T474" t="str">
            <v>faible</v>
          </cell>
          <cell r="U474">
            <v>0</v>
          </cell>
        </row>
        <row r="475">
          <cell r="A475" t="str">
            <v>Eilema pygmaeola (Doubleday, 1847)</v>
          </cell>
          <cell r="B475" t="str">
            <v>Heterocera</v>
          </cell>
          <cell r="C475" t="str">
            <v>ARCTIIDAE</v>
          </cell>
          <cell r="D475" t="str">
            <v>Eilema pygmaeola (Doubleday, 1847)</v>
          </cell>
          <cell r="E475" t="str">
            <v>Eilema pygmaeola</v>
          </cell>
          <cell r="F475" t="str">
            <v>Le Manteau nain</v>
          </cell>
          <cell r="G475" t="str">
            <v>RR</v>
          </cell>
          <cell r="I475" t="str">
            <v>X</v>
          </cell>
          <cell r="Q475" t="str">
            <v>HP</v>
          </cell>
          <cell r="R475" t="str">
            <v>Espèces des pelouses ouvertes xéro-thermophiles</v>
          </cell>
          <cell r="S475">
            <v>0</v>
          </cell>
          <cell r="T475" t="str">
            <v>faible</v>
          </cell>
          <cell r="U475">
            <v>0</v>
          </cell>
        </row>
        <row r="476">
          <cell r="A476" t="str">
            <v>Eilema sororcula (Hufnagel, 1766)</v>
          </cell>
          <cell r="B476" t="str">
            <v>Heterocera</v>
          </cell>
          <cell r="C476" t="str">
            <v>ARCTIIDAE</v>
          </cell>
          <cell r="D476" t="str">
            <v>Eilema sororcula (Hufnagel, 1766)</v>
          </cell>
          <cell r="E476" t="str">
            <v>Eilema sororcula</v>
          </cell>
          <cell r="F476" t="str">
            <v>Le manteau jaune</v>
          </cell>
          <cell r="G476" t="str">
            <v>PC</v>
          </cell>
          <cell r="I476">
            <v>0</v>
          </cell>
          <cell r="R476" t="str">
            <v>Espèces des boisements et des lisières mésophiles</v>
          </cell>
          <cell r="S476">
            <v>0</v>
          </cell>
          <cell r="T476" t="str">
            <v>faible</v>
          </cell>
          <cell r="U476">
            <v>0</v>
          </cell>
        </row>
        <row r="477">
          <cell r="A477" t="str">
            <v>Elaphria venustula</v>
          </cell>
          <cell r="B477" t="str">
            <v>Heterocera</v>
          </cell>
          <cell r="C477" t="str">
            <v>NOCTUIDAE</v>
          </cell>
          <cell r="D477" t="str">
            <v>Elaphria venustula (Hübner, 1790)</v>
          </cell>
          <cell r="E477" t="str">
            <v>Elaphria venustula</v>
          </cell>
          <cell r="F477" t="str">
            <v>La noctuelle gracieuse</v>
          </cell>
          <cell r="G477" t="str">
            <v>RR</v>
          </cell>
          <cell r="I477" t="str">
            <v>X</v>
          </cell>
          <cell r="Q477" t="str">
            <v>HP</v>
          </cell>
          <cell r="R477" t="str">
            <v>Espèces des boisements et des lisières mésophiles</v>
          </cell>
          <cell r="S477">
            <v>0</v>
          </cell>
          <cell r="T477" t="str">
            <v>faible</v>
          </cell>
          <cell r="U477">
            <v>0</v>
          </cell>
        </row>
        <row r="478">
          <cell r="A478" t="str">
            <v>Elaphria venustula (Hübner, 1790)</v>
          </cell>
          <cell r="B478" t="str">
            <v>Heterocera</v>
          </cell>
          <cell r="C478" t="str">
            <v>NOCTUIDAE</v>
          </cell>
          <cell r="D478" t="str">
            <v>Elaphria venustula (Hübner, 1790)</v>
          </cell>
          <cell r="E478" t="str">
            <v>Elaphria venustula</v>
          </cell>
          <cell r="F478" t="str">
            <v>La noctuelle gracieuse</v>
          </cell>
          <cell r="G478" t="str">
            <v>RR</v>
          </cell>
          <cell r="I478" t="str">
            <v>X</v>
          </cell>
          <cell r="Q478" t="str">
            <v>HP</v>
          </cell>
          <cell r="R478" t="str">
            <v>Espèces des boisements et des lisières mésophiles</v>
          </cell>
          <cell r="S478">
            <v>0</v>
          </cell>
          <cell r="T478" t="str">
            <v>faible</v>
          </cell>
          <cell r="U478">
            <v>0</v>
          </cell>
        </row>
        <row r="479">
          <cell r="A479" t="str">
            <v>Electrophaes corylata</v>
          </cell>
          <cell r="B479" t="str">
            <v>Heterocera</v>
          </cell>
          <cell r="C479" t="str">
            <v>GEOMETRIDAE</v>
          </cell>
          <cell r="D479" t="str">
            <v>Electrophaes corylata (Thunberg &amp; Sebaldt, 1792)</v>
          </cell>
          <cell r="E479" t="str">
            <v>Electrophaes corylata</v>
          </cell>
          <cell r="F479" t="str">
            <v>La cidarie rompue</v>
          </cell>
          <cell r="G479" t="str">
            <v>PC</v>
          </cell>
          <cell r="I479">
            <v>0</v>
          </cell>
          <cell r="R479" t="str">
            <v>Espèces des boisements et des lisières mésohygrophiles</v>
          </cell>
          <cell r="S479">
            <v>0</v>
          </cell>
          <cell r="T479" t="str">
            <v>faible</v>
          </cell>
          <cell r="U479">
            <v>0</v>
          </cell>
        </row>
        <row r="480">
          <cell r="A480" t="str">
            <v>Electrophaes corylata (Thunberg &amp; Sebaldt, 1792)</v>
          </cell>
          <cell r="B480" t="str">
            <v>Heterocera</v>
          </cell>
          <cell r="C480" t="str">
            <v>GEOMETRIDAE</v>
          </cell>
          <cell r="D480" t="str">
            <v>Electrophaes corylata (Thunberg &amp; Sebaldt, 1792)</v>
          </cell>
          <cell r="E480" t="str">
            <v>Electrophaes corylata</v>
          </cell>
          <cell r="F480" t="str">
            <v>La cidarie rompue</v>
          </cell>
          <cell r="G480" t="str">
            <v>PC</v>
          </cell>
          <cell r="I480">
            <v>0</v>
          </cell>
          <cell r="R480" t="str">
            <v>Espèces des boisements et des lisières mésohygrophiles</v>
          </cell>
          <cell r="S480">
            <v>0</v>
          </cell>
          <cell r="T480" t="str">
            <v>faible</v>
          </cell>
          <cell r="U480">
            <v>0</v>
          </cell>
        </row>
        <row r="481">
          <cell r="A481" t="str">
            <v>Ematurga atomaria</v>
          </cell>
          <cell r="B481" t="str">
            <v>Heterocera</v>
          </cell>
          <cell r="C481" t="str">
            <v>GEOMETRIDAE</v>
          </cell>
          <cell r="D481" t="str">
            <v>Ematurga atomaria (Linnaeus, 1758)</v>
          </cell>
          <cell r="E481" t="str">
            <v>Ematurga atomaria</v>
          </cell>
          <cell r="F481" t="str">
            <v>La phalène picotée</v>
          </cell>
          <cell r="G481" t="str">
            <v>PC</v>
          </cell>
          <cell r="I481">
            <v>0</v>
          </cell>
          <cell r="R481" t="str">
            <v>Espèces des pelouses et/ou prairies méso-xérophiles</v>
          </cell>
          <cell r="S481">
            <v>0</v>
          </cell>
          <cell r="T481" t="str">
            <v>faible</v>
          </cell>
          <cell r="U481">
            <v>0</v>
          </cell>
        </row>
        <row r="482">
          <cell r="A482" t="str">
            <v>Ematurga atomaria (Linnaeus, 1758)</v>
          </cell>
          <cell r="B482" t="str">
            <v>Heterocera</v>
          </cell>
          <cell r="C482" t="str">
            <v>GEOMETRIDAE</v>
          </cell>
          <cell r="D482" t="str">
            <v>Ematurga atomaria (Linnaeus, 1758)</v>
          </cell>
          <cell r="E482" t="str">
            <v>Ematurga atomaria</v>
          </cell>
          <cell r="F482" t="str">
            <v>La phalène picotée</v>
          </cell>
          <cell r="G482" t="str">
            <v>PC</v>
          </cell>
          <cell r="I482">
            <v>0</v>
          </cell>
          <cell r="R482" t="str">
            <v>Espèces des pelouses et/ou prairies méso-xérophiles</v>
          </cell>
          <cell r="S482">
            <v>0</v>
          </cell>
          <cell r="T482" t="str">
            <v>faible</v>
          </cell>
          <cell r="U482">
            <v>0</v>
          </cell>
        </row>
        <row r="483">
          <cell r="A483" t="str">
            <v>Emmelia trabealis</v>
          </cell>
          <cell r="B483" t="str">
            <v>Heterocera</v>
          </cell>
          <cell r="C483" t="str">
            <v>NOCTUIDAE</v>
          </cell>
          <cell r="D483" t="str">
            <v>Acontia trabealis (Scopoli, 1763)</v>
          </cell>
          <cell r="E483" t="str">
            <v>Emmelia trabealis</v>
          </cell>
          <cell r="F483" t="str">
            <v>L'arlequinette jaune</v>
          </cell>
          <cell r="G483" t="str">
            <v>E</v>
          </cell>
          <cell r="I483" t="str">
            <v>X</v>
          </cell>
          <cell r="Q483" t="str">
            <v>HP</v>
          </cell>
          <cell r="R483" t="str">
            <v>Espèces des pelouses ouvertes xéro-thermophiles</v>
          </cell>
          <cell r="S483">
            <v>0</v>
          </cell>
          <cell r="T483" t="str">
            <v>faible</v>
          </cell>
          <cell r="U483">
            <v>0</v>
          </cell>
        </row>
        <row r="484">
          <cell r="A484" t="str">
            <v>Enargia paleacea</v>
          </cell>
          <cell r="B484" t="str">
            <v>Heterocera</v>
          </cell>
          <cell r="C484" t="str">
            <v>NOCTUIDAE</v>
          </cell>
          <cell r="D484" t="str">
            <v>Enargia paleacea (Esper, 1788)</v>
          </cell>
          <cell r="E484" t="str">
            <v>Enargia paleacea</v>
          </cell>
          <cell r="F484" t="str">
            <v>La noctuelle paillée</v>
          </cell>
          <cell r="G484" t="str">
            <v>AR</v>
          </cell>
          <cell r="I484" t="str">
            <v>X</v>
          </cell>
          <cell r="Q484" t="str">
            <v>P</v>
          </cell>
          <cell r="R484" t="str">
            <v>Espèces des boisements et des lisières mésophiles</v>
          </cell>
          <cell r="S484">
            <v>0</v>
          </cell>
          <cell r="T484" t="str">
            <v>faible</v>
          </cell>
          <cell r="U484">
            <v>0</v>
          </cell>
        </row>
        <row r="485">
          <cell r="A485" t="str">
            <v>Enargia paleacea (Esper, 1788)</v>
          </cell>
          <cell r="B485" t="str">
            <v>Heterocera</v>
          </cell>
          <cell r="C485" t="str">
            <v>NOCTUIDAE</v>
          </cell>
          <cell r="D485" t="str">
            <v>Enargia paleacea (Esper, 1788)</v>
          </cell>
          <cell r="E485" t="str">
            <v>Enargia paleacea</v>
          </cell>
          <cell r="F485" t="str">
            <v>La noctuelle paillée</v>
          </cell>
          <cell r="G485" t="str">
            <v>AR</v>
          </cell>
          <cell r="I485" t="str">
            <v>X</v>
          </cell>
          <cell r="Q485" t="str">
            <v>P</v>
          </cell>
          <cell r="R485" t="str">
            <v>Espèces des boisements et des lisières mésophiles</v>
          </cell>
          <cell r="S485">
            <v>0</v>
          </cell>
          <cell r="T485" t="str">
            <v>faible</v>
          </cell>
          <cell r="U485">
            <v>0</v>
          </cell>
        </row>
        <row r="486">
          <cell r="A486" t="str">
            <v>Endromis versicolora</v>
          </cell>
          <cell r="B486" t="str">
            <v>Heterocera</v>
          </cell>
          <cell r="C486" t="str">
            <v>ENDROMIDAE</v>
          </cell>
          <cell r="D486" t="str">
            <v>Endromis versicolora (Linnaeus, 1758)</v>
          </cell>
          <cell r="E486" t="str">
            <v>Endromis versicolora</v>
          </cell>
          <cell r="F486" t="str">
            <v>Le versicolore</v>
          </cell>
          <cell r="G486" t="str">
            <v>AR</v>
          </cell>
          <cell r="I486" t="str">
            <v>X</v>
          </cell>
          <cell r="Q486" t="str">
            <v>P</v>
          </cell>
          <cell r="R486" t="str">
            <v>Espèces des boisements et des lisières mésohygrophiles</v>
          </cell>
          <cell r="S486">
            <v>0</v>
          </cell>
          <cell r="T486" t="str">
            <v>faible</v>
          </cell>
          <cell r="U486">
            <v>0</v>
          </cell>
        </row>
        <row r="487">
          <cell r="A487" t="str">
            <v>Endromis versicolora (Linnaeus, 1758)</v>
          </cell>
          <cell r="B487" t="str">
            <v>Heterocera</v>
          </cell>
          <cell r="C487" t="str">
            <v>ENDROMIDAE</v>
          </cell>
          <cell r="D487" t="str">
            <v>Endromis versicolora (Linnaeus, 1758)</v>
          </cell>
          <cell r="E487" t="str">
            <v>Endromis versicolora</v>
          </cell>
          <cell r="F487" t="str">
            <v>Le versicolore</v>
          </cell>
          <cell r="G487" t="str">
            <v>AR</v>
          </cell>
          <cell r="I487" t="str">
            <v>X</v>
          </cell>
          <cell r="Q487" t="str">
            <v>P</v>
          </cell>
          <cell r="R487" t="str">
            <v>Espèces des boisements et des lisières mésohygrophiles</v>
          </cell>
          <cell r="S487">
            <v>0</v>
          </cell>
          <cell r="T487" t="str">
            <v>faible</v>
          </cell>
          <cell r="U487">
            <v>0</v>
          </cell>
        </row>
        <row r="488">
          <cell r="A488" t="str">
            <v>Ennomos alniaria</v>
          </cell>
          <cell r="B488" t="str">
            <v>Heterocera</v>
          </cell>
          <cell r="C488" t="str">
            <v>GEOMETRIDAE</v>
          </cell>
          <cell r="D488" t="str">
            <v>Ennomos alniaria (Linnaeus, 1758)</v>
          </cell>
          <cell r="E488" t="str">
            <v>Ennomos alniaria</v>
          </cell>
          <cell r="F488" t="str">
            <v>L'ennomos du tilleul</v>
          </cell>
          <cell r="G488" t="str">
            <v>PC</v>
          </cell>
          <cell r="I488">
            <v>0</v>
          </cell>
          <cell r="R488" t="str">
            <v>Espèces des boisements et des lisières mésophiles</v>
          </cell>
          <cell r="S488">
            <v>0</v>
          </cell>
          <cell r="T488" t="str">
            <v>faible</v>
          </cell>
          <cell r="U488">
            <v>0</v>
          </cell>
        </row>
        <row r="489">
          <cell r="A489" t="str">
            <v>Ennomos alniaria (Linnaeus, 1758)</v>
          </cell>
          <cell r="B489" t="str">
            <v>Heterocera</v>
          </cell>
          <cell r="C489" t="str">
            <v>GEOMETRIDAE</v>
          </cell>
          <cell r="D489" t="str">
            <v>Ennomos alniaria (Linnaeus, 1758)</v>
          </cell>
          <cell r="E489" t="str">
            <v>Ennomos alniaria</v>
          </cell>
          <cell r="F489" t="str">
            <v>L'ennomos du tilleul</v>
          </cell>
          <cell r="G489" t="str">
            <v>PC</v>
          </cell>
          <cell r="I489">
            <v>0</v>
          </cell>
          <cell r="R489" t="str">
            <v>Espèces des boisements et des lisières mésophiles</v>
          </cell>
          <cell r="S489">
            <v>0</v>
          </cell>
          <cell r="T489" t="str">
            <v>faible</v>
          </cell>
          <cell r="U489">
            <v>0</v>
          </cell>
        </row>
        <row r="490">
          <cell r="A490" t="str">
            <v>Ennomos autumnaria</v>
          </cell>
          <cell r="B490" t="str">
            <v>Heterocera</v>
          </cell>
          <cell r="C490" t="str">
            <v>GEOMETRIDAE</v>
          </cell>
          <cell r="D490" t="str">
            <v>Ennomos autumnaria (Werneburg, 1859)</v>
          </cell>
          <cell r="E490" t="str">
            <v>Ennomos autumnaria</v>
          </cell>
          <cell r="F490" t="str">
            <v>L'ennomos de l'aulne</v>
          </cell>
          <cell r="G490" t="str">
            <v>E</v>
          </cell>
          <cell r="I490" t="str">
            <v>X</v>
          </cell>
          <cell r="Q490" t="str">
            <v>HP</v>
          </cell>
          <cell r="R490" t="str">
            <v>Espèces des boisements et des lisières mésohygrophiles</v>
          </cell>
          <cell r="S490">
            <v>0</v>
          </cell>
          <cell r="T490" t="str">
            <v>faible</v>
          </cell>
          <cell r="U490">
            <v>0</v>
          </cell>
        </row>
        <row r="491">
          <cell r="A491" t="str">
            <v>Ennomos autumnaria (Werneburg, 1859)</v>
          </cell>
          <cell r="B491" t="str">
            <v>Heterocera</v>
          </cell>
          <cell r="C491" t="str">
            <v>GEOMETRIDAE</v>
          </cell>
          <cell r="D491" t="str">
            <v>Ennomos autumnaria (Werneburg, 1859)</v>
          </cell>
          <cell r="E491" t="str">
            <v>Ennomos autumnaria</v>
          </cell>
          <cell r="F491" t="str">
            <v>L'ennomos de l'aulne</v>
          </cell>
          <cell r="G491" t="str">
            <v>E</v>
          </cell>
          <cell r="I491" t="str">
            <v>X</v>
          </cell>
          <cell r="Q491" t="str">
            <v>HP</v>
          </cell>
          <cell r="R491" t="str">
            <v>Espèces des boisements et des lisières mésohygrophiles</v>
          </cell>
          <cell r="S491">
            <v>0</v>
          </cell>
          <cell r="T491" t="str">
            <v>faible</v>
          </cell>
          <cell r="U491">
            <v>0</v>
          </cell>
        </row>
        <row r="492">
          <cell r="A492" t="str">
            <v>Ennomos erosaria</v>
          </cell>
          <cell r="B492" t="str">
            <v>Heterocera</v>
          </cell>
          <cell r="C492" t="str">
            <v>GEOMETRIDAE</v>
          </cell>
          <cell r="D492" t="str">
            <v>Ennomos erosaria (Denis &amp; Schiffermüller, 1775)</v>
          </cell>
          <cell r="E492" t="str">
            <v>Ennomos erosaria</v>
          </cell>
          <cell r="F492" t="str">
            <v>L'ennomos rongée</v>
          </cell>
          <cell r="G492" t="str">
            <v>PC</v>
          </cell>
          <cell r="I492" t="str">
            <v>X</v>
          </cell>
          <cell r="R492" t="str">
            <v>Espèces des boisements et des lisières mésohygrophiles</v>
          </cell>
          <cell r="S492">
            <v>0</v>
          </cell>
          <cell r="T492" t="str">
            <v>faible</v>
          </cell>
          <cell r="U492">
            <v>0</v>
          </cell>
        </row>
        <row r="493">
          <cell r="A493" t="str">
            <v>Ennomos erosaria (Denis &amp; Schiffermüller, 1775)</v>
          </cell>
          <cell r="B493" t="str">
            <v>Heterocera</v>
          </cell>
          <cell r="C493" t="str">
            <v>GEOMETRIDAE</v>
          </cell>
          <cell r="D493" t="str">
            <v>Ennomos erosaria (Denis &amp; Schiffermüller, 1775)</v>
          </cell>
          <cell r="E493" t="str">
            <v>Ennomos erosaria</v>
          </cell>
          <cell r="F493" t="str">
            <v>L'ennomos rongée</v>
          </cell>
          <cell r="G493" t="str">
            <v>PC</v>
          </cell>
          <cell r="I493" t="str">
            <v>X</v>
          </cell>
          <cell r="R493" t="str">
            <v>Espèces des boisements et des lisières mésohygrophiles</v>
          </cell>
          <cell r="S493">
            <v>0</v>
          </cell>
          <cell r="T493" t="str">
            <v>faible</v>
          </cell>
          <cell r="U493">
            <v>0</v>
          </cell>
        </row>
        <row r="494">
          <cell r="A494" t="str">
            <v>Ennomos fuscantaria</v>
          </cell>
          <cell r="B494" t="str">
            <v>Heterocera</v>
          </cell>
          <cell r="C494" t="str">
            <v>GEOMETRIDAE</v>
          </cell>
          <cell r="D494" t="str">
            <v>Ennomos fuscantaria (Haworth, 1809)</v>
          </cell>
          <cell r="E494" t="str">
            <v>Ennomos fuscantaria</v>
          </cell>
          <cell r="F494" t="str">
            <v>L'ennomos du frêne</v>
          </cell>
          <cell r="G494" t="str">
            <v>PC</v>
          </cell>
          <cell r="I494">
            <v>0</v>
          </cell>
          <cell r="R494" t="str">
            <v>Espèces des boisements et des lisières mésophiles</v>
          </cell>
          <cell r="S494">
            <v>0</v>
          </cell>
          <cell r="T494" t="str">
            <v>faible</v>
          </cell>
          <cell r="U494">
            <v>0</v>
          </cell>
        </row>
        <row r="495">
          <cell r="A495" t="str">
            <v>Ennomos fuscantaria (Haworth, 1809)</v>
          </cell>
          <cell r="B495" t="str">
            <v>Heterocera</v>
          </cell>
          <cell r="C495" t="str">
            <v>GEOMETRIDAE</v>
          </cell>
          <cell r="D495" t="str">
            <v>Ennomos fuscantaria (Haworth, 1809)</v>
          </cell>
          <cell r="E495" t="str">
            <v>Ennomos fuscantaria</v>
          </cell>
          <cell r="F495" t="str">
            <v>L'ennomos du frêne</v>
          </cell>
          <cell r="G495" t="str">
            <v>PC</v>
          </cell>
          <cell r="I495">
            <v>0</v>
          </cell>
          <cell r="R495" t="str">
            <v>Espèces des boisements et des lisières mésophiles</v>
          </cell>
          <cell r="S495">
            <v>0</v>
          </cell>
          <cell r="T495" t="str">
            <v>faible</v>
          </cell>
          <cell r="U495">
            <v>0</v>
          </cell>
        </row>
        <row r="496">
          <cell r="A496" t="str">
            <v>Ennomos quercinaria</v>
          </cell>
          <cell r="B496" t="str">
            <v>Heterocera</v>
          </cell>
          <cell r="C496" t="str">
            <v>GEOMETRIDAE</v>
          </cell>
          <cell r="D496" t="str">
            <v>Ennomos quercinaria (Hufnagel, 1767)</v>
          </cell>
          <cell r="E496" t="str">
            <v>Ennomos quercinaria</v>
          </cell>
          <cell r="F496" t="str">
            <v>L'ennomos du chêne</v>
          </cell>
          <cell r="G496" t="str">
            <v>RR</v>
          </cell>
          <cell r="I496" t="str">
            <v>X</v>
          </cell>
          <cell r="Q496" t="str">
            <v>HP</v>
          </cell>
          <cell r="R496" t="str">
            <v>Espèces des ourlets, lisières et fourrés thermophiles</v>
          </cell>
          <cell r="S496">
            <v>0</v>
          </cell>
          <cell r="T496" t="str">
            <v>faible</v>
          </cell>
          <cell r="U496">
            <v>0</v>
          </cell>
        </row>
        <row r="497">
          <cell r="A497" t="str">
            <v>Ennomos quercinaria (Hufnagel, 1767)</v>
          </cell>
          <cell r="B497" t="str">
            <v>Heterocera</v>
          </cell>
          <cell r="C497" t="str">
            <v>GEOMETRIDAE</v>
          </cell>
          <cell r="D497" t="str">
            <v>Ennomos quercinaria (Hufnagel, 1767)</v>
          </cell>
          <cell r="E497" t="str">
            <v>Ennomos quercinaria</v>
          </cell>
          <cell r="F497" t="str">
            <v>L'ennomos du chêne</v>
          </cell>
          <cell r="G497" t="str">
            <v>RR</v>
          </cell>
          <cell r="I497" t="str">
            <v>X</v>
          </cell>
          <cell r="Q497" t="str">
            <v>HP</v>
          </cell>
          <cell r="R497" t="str">
            <v>Espèces des ourlets, lisières et fourrés thermophiles</v>
          </cell>
          <cell r="S497">
            <v>0</v>
          </cell>
          <cell r="T497" t="str">
            <v>faible</v>
          </cell>
          <cell r="U497">
            <v>0</v>
          </cell>
        </row>
        <row r="498">
          <cell r="A498" t="str">
            <v>Epicallia villica</v>
          </cell>
          <cell r="B498" t="str">
            <v>Heterocera</v>
          </cell>
          <cell r="C498" t="str">
            <v>ARCTIIDAE</v>
          </cell>
          <cell r="D498" t="str">
            <v>Arctia villica (Linnaeus, 1758)</v>
          </cell>
          <cell r="E498" t="str">
            <v>Epicallia villica</v>
          </cell>
          <cell r="F498" t="str">
            <v>L'écaille fermière</v>
          </cell>
          <cell r="G498" t="str">
            <v>AC</v>
          </cell>
          <cell r="I498">
            <v>0</v>
          </cell>
          <cell r="R498" t="str">
            <v>Espèces des pelouses et/ou prairies méso-xérophiles</v>
          </cell>
          <cell r="S498">
            <v>0</v>
          </cell>
          <cell r="T498" t="str">
            <v>faible</v>
          </cell>
          <cell r="U498">
            <v>0</v>
          </cell>
        </row>
        <row r="499">
          <cell r="A499" t="str">
            <v>Epilecta linogrisea</v>
          </cell>
          <cell r="B499" t="str">
            <v>Heterocera</v>
          </cell>
          <cell r="C499" t="str">
            <v>NOCTUIDAE</v>
          </cell>
          <cell r="D499" t="str">
            <v>Epilecta linogrisea (Denis &amp; Schiffermüller, 1775)</v>
          </cell>
          <cell r="E499" t="str">
            <v>Epilecta linogrisea</v>
          </cell>
          <cell r="F499" t="str">
            <v>La Noctuelle gris-de-lin</v>
          </cell>
          <cell r="G499" t="str">
            <v>E</v>
          </cell>
          <cell r="I499" t="str">
            <v>X</v>
          </cell>
          <cell r="Q499" t="str">
            <v>HP</v>
          </cell>
          <cell r="R499" t="str">
            <v>Espèces des pelouses ouvertes xéro-thermophiles</v>
          </cell>
          <cell r="S499">
            <v>0</v>
          </cell>
          <cell r="T499" t="str">
            <v>faible</v>
          </cell>
          <cell r="U499">
            <v>0</v>
          </cell>
        </row>
        <row r="500">
          <cell r="A500" t="str">
            <v>Epilecta linogrisea (Denis &amp; Schiffermüller, 1775)</v>
          </cell>
          <cell r="B500" t="str">
            <v>Heterocera</v>
          </cell>
          <cell r="C500" t="str">
            <v>NOCTUIDAE</v>
          </cell>
          <cell r="D500" t="str">
            <v>Epilecta linogrisea (Denis &amp; Schiffermüller, 1775)</v>
          </cell>
          <cell r="E500" t="str">
            <v>Epilecta linogrisea</v>
          </cell>
          <cell r="F500" t="str">
            <v>La Noctuelle gris-de-lin</v>
          </cell>
          <cell r="G500" t="str">
            <v>E</v>
          </cell>
          <cell r="I500" t="str">
            <v>X</v>
          </cell>
          <cell r="Q500" t="str">
            <v>HP</v>
          </cell>
          <cell r="R500" t="str">
            <v>Espèces des pelouses ouvertes xéro-thermophiles</v>
          </cell>
          <cell r="S500">
            <v>0</v>
          </cell>
          <cell r="T500" t="str">
            <v>faible</v>
          </cell>
          <cell r="U500">
            <v>0</v>
          </cell>
        </row>
        <row r="501">
          <cell r="A501" t="str">
            <v>Epione repandaria</v>
          </cell>
          <cell r="B501" t="str">
            <v>Heterocera</v>
          </cell>
          <cell r="C501" t="str">
            <v>GEOMETRIDAE</v>
          </cell>
          <cell r="D501" t="str">
            <v>Epione repandaria (Hufnagel, 1767)</v>
          </cell>
          <cell r="E501" t="str">
            <v>Epione repandaria</v>
          </cell>
          <cell r="F501" t="str">
            <v>L'épione marginée</v>
          </cell>
          <cell r="G501" t="str">
            <v>PC</v>
          </cell>
          <cell r="I501">
            <v>0</v>
          </cell>
          <cell r="R501" t="str">
            <v>Espèces des boisements et des lisières mésophiles</v>
          </cell>
          <cell r="S501">
            <v>0</v>
          </cell>
          <cell r="T501" t="str">
            <v>faible</v>
          </cell>
          <cell r="U501">
            <v>0</v>
          </cell>
        </row>
        <row r="502">
          <cell r="A502" t="str">
            <v>Epione repandaria (Hufnagel, 1767)</v>
          </cell>
          <cell r="B502" t="str">
            <v>Heterocera</v>
          </cell>
          <cell r="C502" t="str">
            <v>GEOMETRIDAE</v>
          </cell>
          <cell r="D502" t="str">
            <v>Epione repandaria (Hufnagel, 1767)</v>
          </cell>
          <cell r="E502" t="str">
            <v>Epione repandaria</v>
          </cell>
          <cell r="F502" t="str">
            <v>L'épione marginée</v>
          </cell>
          <cell r="G502" t="str">
            <v>PC</v>
          </cell>
          <cell r="I502">
            <v>0</v>
          </cell>
          <cell r="R502" t="str">
            <v>Espèces des boisements et des lisières mésophiles</v>
          </cell>
          <cell r="S502">
            <v>0</v>
          </cell>
          <cell r="T502" t="str">
            <v>faible</v>
          </cell>
          <cell r="U502">
            <v>0</v>
          </cell>
        </row>
        <row r="503">
          <cell r="A503" t="str">
            <v>Epirrhoe alternata</v>
          </cell>
          <cell r="B503" t="str">
            <v>Heterocera</v>
          </cell>
          <cell r="C503" t="str">
            <v>GEOMETRIDAE</v>
          </cell>
          <cell r="D503" t="str">
            <v>Epirrhoe alternata (O. F. Müller, 1764)</v>
          </cell>
          <cell r="E503" t="str">
            <v>Epirrhoe alternata</v>
          </cell>
          <cell r="F503" t="str">
            <v>L' alternée</v>
          </cell>
          <cell r="G503" t="str">
            <v>AC</v>
          </cell>
          <cell r="I503">
            <v>0</v>
          </cell>
          <cell r="R503" t="str">
            <v>Espèces des prairies et ourlets mésophiles</v>
          </cell>
          <cell r="S503">
            <v>0</v>
          </cell>
          <cell r="T503" t="str">
            <v>faible</v>
          </cell>
          <cell r="U503">
            <v>0</v>
          </cell>
        </row>
        <row r="504">
          <cell r="A504" t="str">
            <v>Epirrhoe alternata (O. F. Müller, 1764)</v>
          </cell>
          <cell r="B504" t="str">
            <v>Heterocera</v>
          </cell>
          <cell r="C504" t="str">
            <v>GEOMETRIDAE</v>
          </cell>
          <cell r="D504" t="str">
            <v>Epirrhoe alternata (O. F. Müller, 1764)</v>
          </cell>
          <cell r="E504" t="str">
            <v>Epirrhoe alternata</v>
          </cell>
          <cell r="F504" t="str">
            <v>L' alternée</v>
          </cell>
          <cell r="G504" t="str">
            <v>AC</v>
          </cell>
          <cell r="I504">
            <v>0</v>
          </cell>
          <cell r="R504" t="str">
            <v>Espèces des prairies et ourlets mésophiles</v>
          </cell>
          <cell r="S504">
            <v>0</v>
          </cell>
          <cell r="T504" t="str">
            <v>faible</v>
          </cell>
          <cell r="U504">
            <v>0</v>
          </cell>
        </row>
        <row r="505">
          <cell r="A505" t="str">
            <v>Epirrhoe galiata</v>
          </cell>
          <cell r="B505" t="str">
            <v>Heterocera</v>
          </cell>
          <cell r="C505" t="str">
            <v>GEOMETRIDAE</v>
          </cell>
          <cell r="D505" t="str">
            <v>Epirrhoe galiata (Denis &amp; Schiffermüller, 1775)</v>
          </cell>
          <cell r="E505" t="str">
            <v>Epirrhoe galiata</v>
          </cell>
          <cell r="F505" t="str">
            <v>La mélanthie du caillelait</v>
          </cell>
          <cell r="G505" t="str">
            <v>AR</v>
          </cell>
          <cell r="I505">
            <v>0</v>
          </cell>
          <cell r="Q505" t="str">
            <v>P</v>
          </cell>
          <cell r="R505" t="str">
            <v>Espèces des prairies et ourlets mésophiles</v>
          </cell>
          <cell r="S505">
            <v>0</v>
          </cell>
          <cell r="T505" t="str">
            <v>faible</v>
          </cell>
          <cell r="U505">
            <v>0</v>
          </cell>
        </row>
        <row r="506">
          <cell r="A506" t="str">
            <v>Epirrhoe galiata (Denis &amp; Schiffermüller, 1775)</v>
          </cell>
          <cell r="B506" t="str">
            <v>Heterocera</v>
          </cell>
          <cell r="C506" t="str">
            <v>GEOMETRIDAE</v>
          </cell>
          <cell r="D506" t="str">
            <v>Epirrhoe galiata (Denis &amp; Schiffermüller, 1775)</v>
          </cell>
          <cell r="E506" t="str">
            <v>Epirrhoe galiata</v>
          </cell>
          <cell r="F506" t="str">
            <v>La mélanthie du caillelait</v>
          </cell>
          <cell r="G506" t="str">
            <v>AR</v>
          </cell>
          <cell r="I506">
            <v>0</v>
          </cell>
          <cell r="Q506" t="str">
            <v>P</v>
          </cell>
          <cell r="R506" t="str">
            <v>Espèces des prairies et ourlets mésophiles</v>
          </cell>
          <cell r="S506">
            <v>0</v>
          </cell>
          <cell r="T506" t="str">
            <v>faible</v>
          </cell>
          <cell r="U506">
            <v>0</v>
          </cell>
        </row>
        <row r="507">
          <cell r="A507" t="str">
            <v>Epirrhoe rivata</v>
          </cell>
          <cell r="B507" t="str">
            <v>Heterocera</v>
          </cell>
          <cell r="C507" t="str">
            <v>GEOMETRIDAE</v>
          </cell>
          <cell r="D507" t="str">
            <v>Epirrhoe rivata (Hübner, 1813)</v>
          </cell>
          <cell r="E507" t="str">
            <v>Epirrhoe rivata</v>
          </cell>
          <cell r="F507" t="str">
            <v>La Mélanippe claire</v>
          </cell>
          <cell r="G507" t="str">
            <v>PC</v>
          </cell>
          <cell r="I507">
            <v>0</v>
          </cell>
          <cell r="R507" t="str">
            <v>Espèces des prairies et ourlets mésophiles</v>
          </cell>
          <cell r="S507">
            <v>0</v>
          </cell>
          <cell r="T507" t="str">
            <v>faible</v>
          </cell>
          <cell r="U507">
            <v>0</v>
          </cell>
        </row>
        <row r="508">
          <cell r="A508" t="str">
            <v>Epirrhoe rivata (Hübner, 1813)</v>
          </cell>
          <cell r="B508" t="str">
            <v>Heterocera</v>
          </cell>
          <cell r="C508" t="str">
            <v>GEOMETRIDAE</v>
          </cell>
          <cell r="D508" t="str">
            <v>Epirrhoe rivata (Hübner, 1813)</v>
          </cell>
          <cell r="E508" t="str">
            <v>Epirrhoe rivata</v>
          </cell>
          <cell r="F508" t="str">
            <v>La Mélanippe claire</v>
          </cell>
          <cell r="G508" t="str">
            <v>PC</v>
          </cell>
          <cell r="I508">
            <v>0</v>
          </cell>
          <cell r="R508" t="str">
            <v>Espèces des prairies et ourlets mésophiles</v>
          </cell>
          <cell r="S508">
            <v>0</v>
          </cell>
          <cell r="T508" t="str">
            <v>faible</v>
          </cell>
          <cell r="U508">
            <v>0</v>
          </cell>
        </row>
        <row r="509">
          <cell r="A509" t="str">
            <v>Epirrhoe tristata</v>
          </cell>
          <cell r="B509" t="str">
            <v>Heterocera</v>
          </cell>
          <cell r="C509" t="str">
            <v>GEOMETRIDAE</v>
          </cell>
          <cell r="D509" t="str">
            <v>Epirrhoe tristata (Linnaeus, 1758)</v>
          </cell>
          <cell r="E509" t="str">
            <v>Epirrhoe tristata</v>
          </cell>
          <cell r="F509" t="str">
            <v>La mélanippe triste</v>
          </cell>
          <cell r="G509" t="str">
            <v>R</v>
          </cell>
          <cell r="I509" t="str">
            <v>X</v>
          </cell>
          <cell r="Q509" t="str">
            <v>P</v>
          </cell>
          <cell r="R509" t="str">
            <v>Espèces des prairies et ourlets mésophiles</v>
          </cell>
          <cell r="S509">
            <v>0</v>
          </cell>
          <cell r="T509" t="str">
            <v>faible</v>
          </cell>
          <cell r="U509">
            <v>0</v>
          </cell>
        </row>
        <row r="510">
          <cell r="A510" t="str">
            <v>Epirrhoe tristata (Linnaeus, 1758)</v>
          </cell>
          <cell r="B510" t="str">
            <v>Heterocera</v>
          </cell>
          <cell r="C510" t="str">
            <v>GEOMETRIDAE</v>
          </cell>
          <cell r="D510" t="str">
            <v>Epirrhoe tristata (Linnaeus, 1758)</v>
          </cell>
          <cell r="E510" t="str">
            <v>Epirrhoe tristata</v>
          </cell>
          <cell r="F510" t="str">
            <v>La mélanippe triste</v>
          </cell>
          <cell r="G510" t="str">
            <v>R</v>
          </cell>
          <cell r="I510" t="str">
            <v>X</v>
          </cell>
          <cell r="Q510" t="str">
            <v>P</v>
          </cell>
          <cell r="R510" t="str">
            <v>Espèces des prairies et ourlets mésophiles</v>
          </cell>
          <cell r="S510">
            <v>0</v>
          </cell>
          <cell r="T510" t="str">
            <v>faible</v>
          </cell>
          <cell r="U510">
            <v>0</v>
          </cell>
        </row>
        <row r="511">
          <cell r="A511" t="str">
            <v>Epirrita autumnata</v>
          </cell>
          <cell r="B511" t="str">
            <v>Heterocera</v>
          </cell>
          <cell r="C511" t="str">
            <v>GEOMETRIDAE</v>
          </cell>
          <cell r="D511" t="str">
            <v>Epirrita autumnata (Borkhausen, 1794)</v>
          </cell>
          <cell r="E511" t="str">
            <v>Epirrita autumnata</v>
          </cell>
          <cell r="F511" t="str">
            <v>L'Epirrite automnale</v>
          </cell>
          <cell r="G511" t="str">
            <v>R</v>
          </cell>
          <cell r="I511" t="str">
            <v>X</v>
          </cell>
          <cell r="Q511" t="str">
            <v>P</v>
          </cell>
          <cell r="R511" t="str">
            <v>Espèces des boisements et des lisières mésophiles</v>
          </cell>
          <cell r="S511">
            <v>0</v>
          </cell>
          <cell r="T511" t="str">
            <v>faible</v>
          </cell>
          <cell r="U511">
            <v>0</v>
          </cell>
        </row>
        <row r="512">
          <cell r="A512" t="str">
            <v>Epirrita autumnata (Borkhausen, 1794)</v>
          </cell>
          <cell r="B512" t="str">
            <v>Heterocera</v>
          </cell>
          <cell r="C512" t="str">
            <v>GEOMETRIDAE</v>
          </cell>
          <cell r="D512" t="str">
            <v>Epirrita autumnata (Borkhausen, 1794)</v>
          </cell>
          <cell r="E512" t="str">
            <v>Epirrita autumnata</v>
          </cell>
          <cell r="F512" t="str">
            <v>L'Epirrite automnale</v>
          </cell>
          <cell r="G512" t="str">
            <v>R</v>
          </cell>
          <cell r="I512" t="str">
            <v>X</v>
          </cell>
          <cell r="Q512" t="str">
            <v>P</v>
          </cell>
          <cell r="R512" t="str">
            <v>Espèces des boisements et des lisières mésophiles</v>
          </cell>
          <cell r="S512">
            <v>0</v>
          </cell>
          <cell r="T512" t="str">
            <v>faible</v>
          </cell>
          <cell r="U512">
            <v>0</v>
          </cell>
        </row>
        <row r="513">
          <cell r="A513" t="str">
            <v>Epirrita Christyi</v>
          </cell>
          <cell r="B513" t="str">
            <v>Heterocera</v>
          </cell>
          <cell r="C513" t="str">
            <v>GEOMETRIDAE</v>
          </cell>
          <cell r="D513" t="str">
            <v>Epirrita christyi (Allen, 1906)</v>
          </cell>
          <cell r="E513" t="str">
            <v>Epirrita christyi</v>
          </cell>
          <cell r="F513" t="str">
            <v>L'Epirrite de Christy</v>
          </cell>
          <cell r="G513" t="str">
            <v>R</v>
          </cell>
          <cell r="I513" t="str">
            <v>X</v>
          </cell>
          <cell r="Q513" t="str">
            <v>P</v>
          </cell>
          <cell r="R513" t="str">
            <v>Espèces des boisements et des lisières mésohygrophiles</v>
          </cell>
          <cell r="S513">
            <v>0</v>
          </cell>
          <cell r="T513" t="str">
            <v>faible</v>
          </cell>
          <cell r="U513">
            <v>0</v>
          </cell>
        </row>
        <row r="514">
          <cell r="A514" t="str">
            <v>Epirrita christyi (Allen, 1906)</v>
          </cell>
          <cell r="B514" t="str">
            <v>Heterocera</v>
          </cell>
          <cell r="C514" t="str">
            <v>GEOMETRIDAE</v>
          </cell>
          <cell r="D514" t="str">
            <v>Epirrita christyi (Allen, 1906)</v>
          </cell>
          <cell r="E514" t="str">
            <v>Epirrita christyi</v>
          </cell>
          <cell r="F514" t="str">
            <v>L'Epirrite de Christy</v>
          </cell>
          <cell r="G514" t="str">
            <v>R</v>
          </cell>
          <cell r="I514" t="str">
            <v>X</v>
          </cell>
          <cell r="Q514" t="str">
            <v>P</v>
          </cell>
          <cell r="R514" t="str">
            <v>Espèces des boisements et des lisières mésohygrophiles</v>
          </cell>
          <cell r="S514">
            <v>0</v>
          </cell>
          <cell r="T514" t="str">
            <v>faible</v>
          </cell>
          <cell r="U514">
            <v>0</v>
          </cell>
        </row>
        <row r="515">
          <cell r="A515" t="str">
            <v>Epirrita dilutata</v>
          </cell>
          <cell r="B515" t="str">
            <v>Heterocera</v>
          </cell>
          <cell r="C515" t="str">
            <v>GEOMETRIDAE</v>
          </cell>
          <cell r="D515" t="str">
            <v>Epirrita dilutata (Denis &amp; Schiffermüller, 1775)</v>
          </cell>
          <cell r="E515" t="str">
            <v>Epirrita dilutata</v>
          </cell>
          <cell r="F515" t="str">
            <v>L'Epirrite diluée</v>
          </cell>
          <cell r="G515" t="str">
            <v>AR</v>
          </cell>
          <cell r="I515">
            <v>0</v>
          </cell>
          <cell r="Q515" t="str">
            <v>P</v>
          </cell>
          <cell r="R515" t="str">
            <v>Espèces des boisements et des lisières mésophiles</v>
          </cell>
          <cell r="S515">
            <v>0</v>
          </cell>
          <cell r="T515" t="str">
            <v>faible</v>
          </cell>
          <cell r="U515">
            <v>0</v>
          </cell>
        </row>
        <row r="516">
          <cell r="A516" t="str">
            <v>Epirrita dilutata (Denis &amp; Schiffermüller, 1775)</v>
          </cell>
          <cell r="B516" t="str">
            <v>Heterocera</v>
          </cell>
          <cell r="C516" t="str">
            <v>GEOMETRIDAE</v>
          </cell>
          <cell r="D516" t="str">
            <v>Epirrita dilutata (Denis &amp; Schiffermüller, 1775)</v>
          </cell>
          <cell r="E516" t="str">
            <v>Epirrita dilutata</v>
          </cell>
          <cell r="F516" t="str">
            <v>L'Epirrite diluée</v>
          </cell>
          <cell r="G516" t="str">
            <v>AR</v>
          </cell>
          <cell r="I516">
            <v>0</v>
          </cell>
          <cell r="Q516" t="str">
            <v>P</v>
          </cell>
          <cell r="R516" t="str">
            <v>Espèces des boisements et des lisières mésophiles</v>
          </cell>
          <cell r="S516">
            <v>0</v>
          </cell>
          <cell r="T516" t="str">
            <v>faible</v>
          </cell>
          <cell r="U516">
            <v>0</v>
          </cell>
        </row>
        <row r="517">
          <cell r="A517" t="str">
            <v>Erannis defoliaria</v>
          </cell>
          <cell r="B517" t="str">
            <v>Heterocera</v>
          </cell>
          <cell r="C517" t="str">
            <v>GEOMETRIDAE</v>
          </cell>
          <cell r="D517" t="str">
            <v>Erannis defoliaria (Clerck, 1759)</v>
          </cell>
          <cell r="E517" t="str">
            <v>Erannis defoliaria</v>
          </cell>
          <cell r="F517" t="str">
            <v>L'hibernie défeuillante</v>
          </cell>
          <cell r="G517" t="str">
            <v>AR</v>
          </cell>
          <cell r="I517">
            <v>0</v>
          </cell>
          <cell r="Q517" t="str">
            <v>P</v>
          </cell>
          <cell r="R517" t="str">
            <v>Espèces des boisements et des lisières mésophiles</v>
          </cell>
          <cell r="S517">
            <v>0</v>
          </cell>
          <cell r="T517" t="str">
            <v>faible</v>
          </cell>
          <cell r="U517">
            <v>0</v>
          </cell>
        </row>
        <row r="518">
          <cell r="A518" t="str">
            <v>Erannis defoliaria (Clerck, 1759)</v>
          </cell>
          <cell r="B518" t="str">
            <v>Heterocera</v>
          </cell>
          <cell r="C518" t="str">
            <v>GEOMETRIDAE</v>
          </cell>
          <cell r="D518" t="str">
            <v>Erannis defoliaria (Clerck, 1759)</v>
          </cell>
          <cell r="E518" t="str">
            <v>Erannis defoliaria</v>
          </cell>
          <cell r="F518" t="str">
            <v>L'hibernie défeuillante</v>
          </cell>
          <cell r="G518" t="str">
            <v>AR</v>
          </cell>
          <cell r="I518">
            <v>0</v>
          </cell>
          <cell r="Q518" t="str">
            <v>P</v>
          </cell>
          <cell r="R518" t="str">
            <v>Espèces des boisements et des lisières mésophiles</v>
          </cell>
          <cell r="S518">
            <v>0</v>
          </cell>
          <cell r="T518" t="str">
            <v>faible</v>
          </cell>
          <cell r="U518">
            <v>0</v>
          </cell>
        </row>
        <row r="519">
          <cell r="A519" t="str">
            <v>Eremobia ochroleuca</v>
          </cell>
          <cell r="B519" t="str">
            <v>Heterocera</v>
          </cell>
          <cell r="C519" t="str">
            <v>NOCTUIDAE</v>
          </cell>
          <cell r="D519" t="str">
            <v>Eremobia ochroleuca (Denis &amp; Schiffermüller, 1775)</v>
          </cell>
          <cell r="E519" t="str">
            <v>Eremobia ochroleuca</v>
          </cell>
          <cell r="F519" t="str">
            <v>La Noctuelle jaunâtre</v>
          </cell>
          <cell r="G519" t="str">
            <v>RR</v>
          </cell>
          <cell r="I519" t="str">
            <v>X</v>
          </cell>
          <cell r="Q519" t="str">
            <v>HP</v>
          </cell>
          <cell r="R519" t="str">
            <v>Espèces des pelouses ouvertes xéro-thermophiles</v>
          </cell>
          <cell r="S519">
            <v>0</v>
          </cell>
          <cell r="T519" t="str">
            <v>faible</v>
          </cell>
          <cell r="U519">
            <v>0</v>
          </cell>
        </row>
        <row r="520">
          <cell r="A520" t="str">
            <v>Eremobia ochroleuca (Denis &amp; Schiffermüller, 1775)</v>
          </cell>
          <cell r="B520" t="str">
            <v>Heterocera</v>
          </cell>
          <cell r="C520" t="str">
            <v>NOCTUIDAE</v>
          </cell>
          <cell r="D520" t="str">
            <v>Eremobia ochroleuca (Denis &amp; Schiffermüller, 1775)</v>
          </cell>
          <cell r="E520" t="str">
            <v>Eremobia ochroleuca</v>
          </cell>
          <cell r="F520" t="str">
            <v>La Noctuelle jaunâtre</v>
          </cell>
          <cell r="G520" t="str">
            <v>RR</v>
          </cell>
          <cell r="I520" t="str">
            <v>X</v>
          </cell>
          <cell r="Q520" t="str">
            <v>HP</v>
          </cell>
          <cell r="R520" t="str">
            <v>Espèces des pelouses ouvertes xéro-thermophiles</v>
          </cell>
          <cell r="S520">
            <v>0</v>
          </cell>
          <cell r="T520" t="str">
            <v>faible</v>
          </cell>
          <cell r="U520">
            <v>0</v>
          </cell>
        </row>
        <row r="521">
          <cell r="A521" t="str">
            <v>Eriogaster lanestris</v>
          </cell>
          <cell r="B521" t="str">
            <v>Heterocera</v>
          </cell>
          <cell r="C521" t="str">
            <v>LASIOCAMPIDAE</v>
          </cell>
          <cell r="D521" t="str">
            <v>Eriogaster lanestris (Linnaeus, 1758)</v>
          </cell>
          <cell r="E521" t="str">
            <v>Eriogaster lanestris</v>
          </cell>
          <cell r="F521" t="str">
            <v>La laineuse du cerisier</v>
          </cell>
          <cell r="G521" t="str">
            <v>R</v>
          </cell>
          <cell r="I521" t="str">
            <v>X</v>
          </cell>
          <cell r="Q521" t="str">
            <v>P</v>
          </cell>
          <cell r="R521" t="str">
            <v>Espèces des boisements et des lisières mésophiles</v>
          </cell>
          <cell r="S521">
            <v>0</v>
          </cell>
          <cell r="T521" t="str">
            <v>faible</v>
          </cell>
          <cell r="U521">
            <v>0</v>
          </cell>
        </row>
        <row r="522">
          <cell r="A522" t="str">
            <v>Eriogaster lanestris (Linnaeus, 1758)</v>
          </cell>
          <cell r="B522" t="str">
            <v>Heterocera</v>
          </cell>
          <cell r="C522" t="str">
            <v>LASIOCAMPIDAE</v>
          </cell>
          <cell r="D522" t="str">
            <v>Eriogaster lanestris (Linnaeus, 1758)</v>
          </cell>
          <cell r="E522" t="str">
            <v>Eriogaster lanestris</v>
          </cell>
          <cell r="F522" t="str">
            <v>La laineuse du cerisier</v>
          </cell>
          <cell r="G522" t="str">
            <v>R</v>
          </cell>
          <cell r="I522" t="str">
            <v>X</v>
          </cell>
          <cell r="Q522" t="str">
            <v>P</v>
          </cell>
          <cell r="R522" t="str">
            <v>Espèces des boisements et des lisières mésophiles</v>
          </cell>
          <cell r="S522">
            <v>0</v>
          </cell>
          <cell r="T522" t="str">
            <v>faible</v>
          </cell>
          <cell r="U522">
            <v>0</v>
          </cell>
        </row>
        <row r="523">
          <cell r="A523" t="str">
            <v>Eublemma purpurina</v>
          </cell>
          <cell r="B523" t="str">
            <v>Heterocera</v>
          </cell>
          <cell r="C523" t="str">
            <v>NOCTUIDAE</v>
          </cell>
          <cell r="D523" t="str">
            <v>Eublemma purpurina (Denis &amp; Schiffermüller, 1775)</v>
          </cell>
          <cell r="E523" t="str">
            <v>Eublemma purpurina</v>
          </cell>
          <cell r="F523" t="str">
            <v>La Noctuelle purpurine</v>
          </cell>
          <cell r="G523" t="str">
            <v>E</v>
          </cell>
          <cell r="I523" t="str">
            <v>X</v>
          </cell>
          <cell r="Q523" t="str">
            <v>HP</v>
          </cell>
          <cell r="R523" t="str">
            <v>Espèces des pelouses et/ou prairies méso-xérophiles</v>
          </cell>
          <cell r="S523">
            <v>0</v>
          </cell>
          <cell r="T523" t="str">
            <v>faible</v>
          </cell>
          <cell r="U523">
            <v>0</v>
          </cell>
        </row>
        <row r="524">
          <cell r="A524" t="str">
            <v>Eublemma purpurina (Denis &amp; Schiffermüller, 1775)</v>
          </cell>
          <cell r="B524" t="str">
            <v>Heterocera</v>
          </cell>
          <cell r="C524" t="str">
            <v>NOCTUIDAE</v>
          </cell>
          <cell r="D524" t="str">
            <v>Eublemma purpurina (Denis &amp; Schiffermüller, 1775)</v>
          </cell>
          <cell r="E524" t="str">
            <v>Eublemma purpurina</v>
          </cell>
          <cell r="F524" t="str">
            <v>La Noctuelle purpurine</v>
          </cell>
          <cell r="G524" t="str">
            <v>E</v>
          </cell>
          <cell r="I524" t="str">
            <v>X</v>
          </cell>
          <cell r="Q524" t="str">
            <v>HP</v>
          </cell>
          <cell r="R524" t="str">
            <v>Espèces des pelouses et/ou prairies méso-xérophiles</v>
          </cell>
          <cell r="S524">
            <v>0</v>
          </cell>
          <cell r="T524" t="str">
            <v>faible</v>
          </cell>
          <cell r="U524">
            <v>0</v>
          </cell>
        </row>
        <row r="525">
          <cell r="A525" t="str">
            <v>Euchoeca nebulata</v>
          </cell>
          <cell r="B525" t="str">
            <v>Heterocera</v>
          </cell>
          <cell r="C525" t="str">
            <v>GEOMETRIDAE</v>
          </cell>
          <cell r="D525" t="str">
            <v>Euchoeca nebulata (Scopoli, 1763)</v>
          </cell>
          <cell r="E525" t="str">
            <v>Euchoeca nebulata</v>
          </cell>
          <cell r="F525" t="str">
            <v>La Cidarie de l'Aulne</v>
          </cell>
          <cell r="G525" t="str">
            <v>E</v>
          </cell>
          <cell r="I525" t="str">
            <v>X</v>
          </cell>
          <cell r="Q525" t="str">
            <v>HP</v>
          </cell>
          <cell r="R525" t="str">
            <v>Espèces des boisements et des lisières mésohygrophiles</v>
          </cell>
          <cell r="S525">
            <v>0</v>
          </cell>
          <cell r="T525" t="str">
            <v>faible</v>
          </cell>
          <cell r="U525">
            <v>0</v>
          </cell>
        </row>
        <row r="526">
          <cell r="A526" t="str">
            <v>Euchoeca nebulata (Scopoli, 1763)</v>
          </cell>
          <cell r="B526" t="str">
            <v>Heterocera</v>
          </cell>
          <cell r="C526" t="str">
            <v>GEOMETRIDAE</v>
          </cell>
          <cell r="D526" t="str">
            <v>Euchoeca nebulata (Scopoli, 1763)</v>
          </cell>
          <cell r="E526" t="str">
            <v>Euchoeca nebulata</v>
          </cell>
          <cell r="F526" t="str">
            <v>La Cidarie de l'Aulne</v>
          </cell>
          <cell r="G526" t="str">
            <v>E</v>
          </cell>
          <cell r="I526" t="str">
            <v>X</v>
          </cell>
          <cell r="Q526" t="str">
            <v>HP</v>
          </cell>
          <cell r="R526" t="str">
            <v>Espèces des boisements et des lisières mésohygrophiles</v>
          </cell>
          <cell r="S526">
            <v>0</v>
          </cell>
          <cell r="T526" t="str">
            <v>faible</v>
          </cell>
          <cell r="U526">
            <v>0</v>
          </cell>
        </row>
        <row r="527">
          <cell r="A527" t="str">
            <v>Euclidia glyphica</v>
          </cell>
          <cell r="B527" t="str">
            <v>Heterocera</v>
          </cell>
          <cell r="C527" t="str">
            <v>NOCTUIDAE</v>
          </cell>
          <cell r="D527" t="str">
            <v>Euclidia glyphica (Linnaeus, 1758)</v>
          </cell>
          <cell r="E527" t="str">
            <v>Euclidia glyphica</v>
          </cell>
          <cell r="F527" t="str">
            <v>La doublure jaune</v>
          </cell>
          <cell r="G527" t="str">
            <v>C</v>
          </cell>
          <cell r="I527">
            <v>0</v>
          </cell>
          <cell r="R527" t="str">
            <v>Espèces des pelouses et/ou prairies méso-xérophiles</v>
          </cell>
          <cell r="S527">
            <v>0</v>
          </cell>
          <cell r="T527" t="str">
            <v>faible</v>
          </cell>
          <cell r="U527">
            <v>0</v>
          </cell>
        </row>
        <row r="528">
          <cell r="A528" t="str">
            <v>Euclidia glyphica (Linnaeus, 1758)</v>
          </cell>
          <cell r="B528" t="str">
            <v>Heterocera</v>
          </cell>
          <cell r="C528" t="str">
            <v>NOCTUIDAE</v>
          </cell>
          <cell r="D528" t="str">
            <v>Euclidia glyphica (Linnaeus, 1758)</v>
          </cell>
          <cell r="E528" t="str">
            <v>Euclidia glyphica</v>
          </cell>
          <cell r="F528" t="str">
            <v>La doublure jaune</v>
          </cell>
          <cell r="G528" t="str">
            <v>C</v>
          </cell>
          <cell r="I528">
            <v>0</v>
          </cell>
          <cell r="R528" t="str">
            <v>Espèces des pelouses et/ou prairies méso-xérophiles</v>
          </cell>
          <cell r="S528">
            <v>0</v>
          </cell>
          <cell r="T528" t="str">
            <v>faible</v>
          </cell>
          <cell r="U528">
            <v>0</v>
          </cell>
        </row>
        <row r="529">
          <cell r="A529" t="str">
            <v>Euclidia mi (Clerck, 1759)</v>
          </cell>
          <cell r="B529" t="str">
            <v>Heterocera</v>
          </cell>
          <cell r="C529" t="str">
            <v>NOCTUIDAE</v>
          </cell>
          <cell r="D529" t="str">
            <v>Euclidia mi (Clerck, 1759)</v>
          </cell>
          <cell r="E529" t="str">
            <v>Euclidia mi</v>
          </cell>
          <cell r="F529" t="str">
            <v>Le mi</v>
          </cell>
          <cell r="G529" t="str">
            <v>PC</v>
          </cell>
          <cell r="I529">
            <v>0</v>
          </cell>
          <cell r="R529" t="str">
            <v>Espèces des pelouses et/ou prairies méso-xérophiles</v>
          </cell>
          <cell r="S529">
            <v>0</v>
          </cell>
          <cell r="T529" t="str">
            <v>faible</v>
          </cell>
          <cell r="U529">
            <v>0</v>
          </cell>
        </row>
        <row r="530">
          <cell r="A530" t="str">
            <v>Eugnorisma glareosa</v>
          </cell>
          <cell r="B530" t="str">
            <v>Heterocera</v>
          </cell>
          <cell r="C530" t="str">
            <v>NOCTUIDAE</v>
          </cell>
          <cell r="D530" t="str">
            <v>Eugnorisma glareosa (Esper, 1788)</v>
          </cell>
          <cell r="E530" t="str">
            <v>Eugnorisma glareosa</v>
          </cell>
          <cell r="F530" t="str">
            <v>La Noctuelle à I double</v>
          </cell>
          <cell r="G530" t="str">
            <v>AR</v>
          </cell>
          <cell r="I530">
            <v>0</v>
          </cell>
          <cell r="Q530" t="str">
            <v>P</v>
          </cell>
          <cell r="R530" t="str">
            <v>Espèces des boisements et des lisières mésophiles</v>
          </cell>
          <cell r="S530">
            <v>0</v>
          </cell>
          <cell r="T530" t="str">
            <v>faible</v>
          </cell>
          <cell r="U530">
            <v>0</v>
          </cell>
        </row>
        <row r="531">
          <cell r="A531" t="str">
            <v>Eugnorisma glareosa (Esper, 1788)</v>
          </cell>
          <cell r="B531" t="str">
            <v>Heterocera</v>
          </cell>
          <cell r="C531" t="str">
            <v>NOCTUIDAE</v>
          </cell>
          <cell r="D531" t="str">
            <v>Eugnorisma glareosa (Esper, 1788)</v>
          </cell>
          <cell r="E531" t="str">
            <v>Eugnorisma glareosa</v>
          </cell>
          <cell r="F531" t="str">
            <v>La Noctuelle à I double</v>
          </cell>
          <cell r="G531" t="str">
            <v>AR</v>
          </cell>
          <cell r="I531">
            <v>0</v>
          </cell>
          <cell r="Q531" t="str">
            <v>P</v>
          </cell>
          <cell r="R531" t="str">
            <v>Espèces des boisements et des lisières mésophiles</v>
          </cell>
          <cell r="S531">
            <v>0</v>
          </cell>
          <cell r="T531" t="str">
            <v>faible</v>
          </cell>
          <cell r="U531">
            <v>0</v>
          </cell>
        </row>
        <row r="532">
          <cell r="A532" t="str">
            <v>Eugraphe sigma</v>
          </cell>
          <cell r="B532" t="str">
            <v>Heterocera</v>
          </cell>
          <cell r="C532" t="str">
            <v>NOCTUIDAE</v>
          </cell>
          <cell r="D532" t="str">
            <v>Eugraphe sigma (Denis &amp; Schiffermüller, 1775)</v>
          </cell>
          <cell r="E532" t="str">
            <v>Eugraphe sigma</v>
          </cell>
          <cell r="F532" t="str">
            <v>La Diarsie du Cornouiller</v>
          </cell>
          <cell r="G532" t="str">
            <v>E</v>
          </cell>
          <cell r="I532" t="str">
            <v>X</v>
          </cell>
          <cell r="Q532" t="str">
            <v>HP</v>
          </cell>
          <cell r="R532" t="str">
            <v>Espèces des boisements et des lisières mésohygrophiles</v>
          </cell>
          <cell r="S532">
            <v>0</v>
          </cell>
          <cell r="T532" t="str">
            <v>faible</v>
          </cell>
          <cell r="U532">
            <v>0</v>
          </cell>
        </row>
        <row r="533">
          <cell r="A533" t="str">
            <v>Eugraphe sigma (Denis &amp; Schiffermüller, 1775)</v>
          </cell>
          <cell r="B533" t="str">
            <v>Heterocera</v>
          </cell>
          <cell r="C533" t="str">
            <v>NOCTUIDAE</v>
          </cell>
          <cell r="D533" t="str">
            <v>Eugraphe sigma (Denis &amp; Schiffermüller, 1775)</v>
          </cell>
          <cell r="E533" t="str">
            <v>Eugraphe sigma</v>
          </cell>
          <cell r="F533" t="str">
            <v>La Diarsie du Cornouiller</v>
          </cell>
          <cell r="G533" t="str">
            <v>E</v>
          </cell>
          <cell r="I533" t="str">
            <v>X</v>
          </cell>
          <cell r="Q533" t="str">
            <v>HP</v>
          </cell>
          <cell r="R533" t="str">
            <v>Espèces des boisements et des lisières mésohygrophiles</v>
          </cell>
          <cell r="S533">
            <v>0</v>
          </cell>
          <cell r="T533" t="str">
            <v>faible</v>
          </cell>
          <cell r="U533">
            <v>0</v>
          </cell>
        </row>
        <row r="534">
          <cell r="A534" t="str">
            <v>Eulithis mellinata</v>
          </cell>
          <cell r="B534" t="str">
            <v>Heterocera</v>
          </cell>
          <cell r="C534" t="str">
            <v>GEOMETRIDAE</v>
          </cell>
          <cell r="D534" t="str">
            <v>Eulithis mellinata (Fabricius, 1787)</v>
          </cell>
          <cell r="E534" t="str">
            <v>Eulithis mellinata</v>
          </cell>
          <cell r="F534" t="str">
            <v>La cidarie marbrée</v>
          </cell>
          <cell r="G534" t="str">
            <v>RR</v>
          </cell>
          <cell r="I534" t="str">
            <v>X</v>
          </cell>
          <cell r="Q534" t="str">
            <v>HP</v>
          </cell>
          <cell r="R534" t="str">
            <v>Espèces des boisements et des lisières mésohygrophiles</v>
          </cell>
          <cell r="S534">
            <v>0</v>
          </cell>
          <cell r="T534" t="str">
            <v>faible</v>
          </cell>
          <cell r="U534">
            <v>0</v>
          </cell>
        </row>
        <row r="535">
          <cell r="A535" t="str">
            <v>Eulithis mellinata (Fabricius, 1787)</v>
          </cell>
          <cell r="B535" t="str">
            <v>Heterocera</v>
          </cell>
          <cell r="C535" t="str">
            <v>GEOMETRIDAE</v>
          </cell>
          <cell r="D535" t="str">
            <v>Eulithis mellinata (Fabricius, 1787)</v>
          </cell>
          <cell r="E535" t="str">
            <v>Eulithis mellinata</v>
          </cell>
          <cell r="F535" t="str">
            <v>La cidarie marbrée</v>
          </cell>
          <cell r="G535" t="str">
            <v>RR</v>
          </cell>
          <cell r="I535" t="str">
            <v>X</v>
          </cell>
          <cell r="Q535" t="str">
            <v>HP</v>
          </cell>
          <cell r="R535" t="str">
            <v>Espèces des boisements et des lisières mésohygrophiles</v>
          </cell>
          <cell r="S535">
            <v>0</v>
          </cell>
          <cell r="T535" t="str">
            <v>faible</v>
          </cell>
          <cell r="U535">
            <v>0</v>
          </cell>
        </row>
        <row r="536">
          <cell r="A536" t="str">
            <v>Eulithis populata</v>
          </cell>
          <cell r="B536" t="str">
            <v>Heterocera</v>
          </cell>
          <cell r="C536" t="str">
            <v>GEOMETRIDAE</v>
          </cell>
          <cell r="D536" t="str">
            <v>Eulithis populata (Linnaeus, 1758)</v>
          </cell>
          <cell r="E536" t="str">
            <v>Eulithis populata</v>
          </cell>
          <cell r="F536" t="str">
            <v>La cidarie du peuplier</v>
          </cell>
          <cell r="G536" t="str">
            <v>E</v>
          </cell>
          <cell r="I536" t="str">
            <v>X</v>
          </cell>
          <cell r="Q536" t="str">
            <v>HP</v>
          </cell>
          <cell r="R536" t="str">
            <v>Espèces des boisements et des lisières mésohygrophiles</v>
          </cell>
          <cell r="S536">
            <v>0</v>
          </cell>
          <cell r="T536" t="str">
            <v>faible</v>
          </cell>
          <cell r="U536">
            <v>0</v>
          </cell>
        </row>
        <row r="537">
          <cell r="A537" t="str">
            <v>Eulithis populata (Linnaeus, 1758)</v>
          </cell>
          <cell r="B537" t="str">
            <v>Heterocera</v>
          </cell>
          <cell r="C537" t="str">
            <v>GEOMETRIDAE</v>
          </cell>
          <cell r="D537" t="str">
            <v>Eulithis populata (Linnaeus, 1758)</v>
          </cell>
          <cell r="E537" t="str">
            <v>Eulithis populata</v>
          </cell>
          <cell r="F537" t="str">
            <v>La cidarie du peuplier</v>
          </cell>
          <cell r="G537" t="str">
            <v>E</v>
          </cell>
          <cell r="I537" t="str">
            <v>X</v>
          </cell>
          <cell r="Q537" t="str">
            <v>HP</v>
          </cell>
          <cell r="R537" t="str">
            <v>Espèces des boisements et des lisières mésohygrophiles</v>
          </cell>
          <cell r="S537">
            <v>0</v>
          </cell>
          <cell r="T537" t="str">
            <v>faible</v>
          </cell>
          <cell r="U537">
            <v>0</v>
          </cell>
        </row>
        <row r="538">
          <cell r="A538" t="str">
            <v>Eulithis prunata</v>
          </cell>
          <cell r="B538" t="str">
            <v>Heterocera</v>
          </cell>
          <cell r="C538" t="str">
            <v>GEOMETRIDAE</v>
          </cell>
          <cell r="D538" t="str">
            <v>Eulithis prunata (Linnaeus, 1758)</v>
          </cell>
          <cell r="E538" t="str">
            <v>Eulithis prunata</v>
          </cell>
          <cell r="F538" t="str">
            <v>La cidarie du prunier</v>
          </cell>
          <cell r="G538" t="str">
            <v>AR</v>
          </cell>
          <cell r="I538">
            <v>0</v>
          </cell>
          <cell r="Q538" t="str">
            <v>P</v>
          </cell>
          <cell r="R538" t="str">
            <v>Espèces des boisements et des lisières mésophiles</v>
          </cell>
          <cell r="S538">
            <v>0</v>
          </cell>
          <cell r="T538" t="str">
            <v>faible</v>
          </cell>
          <cell r="U538">
            <v>0</v>
          </cell>
        </row>
        <row r="539">
          <cell r="A539" t="str">
            <v>Eulithis prunata (Linnaeus, 1758)</v>
          </cell>
          <cell r="B539" t="str">
            <v>Heterocera</v>
          </cell>
          <cell r="C539" t="str">
            <v>GEOMETRIDAE</v>
          </cell>
          <cell r="D539" t="str">
            <v>Eulithis prunata (Linnaeus, 1758)</v>
          </cell>
          <cell r="E539" t="str">
            <v>Eulithis prunata</v>
          </cell>
          <cell r="F539" t="str">
            <v>La cidarie du prunier</v>
          </cell>
          <cell r="G539" t="str">
            <v>AR</v>
          </cell>
          <cell r="I539">
            <v>0</v>
          </cell>
          <cell r="Q539" t="str">
            <v>P</v>
          </cell>
          <cell r="R539" t="str">
            <v>Espèces des boisements et des lisières mésophiles</v>
          </cell>
          <cell r="S539">
            <v>0</v>
          </cell>
          <cell r="T539" t="str">
            <v>faible</v>
          </cell>
          <cell r="U539">
            <v>0</v>
          </cell>
        </row>
        <row r="540">
          <cell r="A540" t="str">
            <v>Eulithis pyraliata</v>
          </cell>
          <cell r="B540" t="str">
            <v>Heterocera</v>
          </cell>
          <cell r="C540" t="str">
            <v>GEOMETRIDAE</v>
          </cell>
          <cell r="D540" t="str">
            <v>Gandaritis pyraliata (Denis &amp; Schiffermüller, 1775)</v>
          </cell>
          <cell r="E540" t="str">
            <v>Eulithis pyraliata</v>
          </cell>
          <cell r="F540" t="str">
            <v>La cidariepyrale</v>
          </cell>
          <cell r="G540" t="str">
            <v>PC</v>
          </cell>
          <cell r="I540">
            <v>0</v>
          </cell>
          <cell r="R540" t="str">
            <v>Espèces des boisements et des lisières mésophiles</v>
          </cell>
          <cell r="S540">
            <v>0</v>
          </cell>
          <cell r="T540" t="str">
            <v>faible</v>
          </cell>
          <cell r="U540">
            <v>0</v>
          </cell>
        </row>
        <row r="541">
          <cell r="A541" t="str">
            <v>Eulithis testata</v>
          </cell>
          <cell r="B541" t="str">
            <v>Heterocera</v>
          </cell>
          <cell r="C541" t="str">
            <v>GEOMETRIDAE</v>
          </cell>
          <cell r="D541" t="str">
            <v>Eulithis testata (Linnaeus, 1761)</v>
          </cell>
          <cell r="E541" t="str">
            <v>Eulithis testata</v>
          </cell>
          <cell r="F541" t="str">
            <v>La cidarie agate</v>
          </cell>
          <cell r="G541" t="str">
            <v>R</v>
          </cell>
          <cell r="I541" t="str">
            <v>X</v>
          </cell>
          <cell r="Q541" t="str">
            <v>P</v>
          </cell>
          <cell r="R541" t="str">
            <v>Espèces des boisements et des lisières mésohygrophiles</v>
          </cell>
          <cell r="S541">
            <v>0</v>
          </cell>
          <cell r="T541" t="str">
            <v>faible</v>
          </cell>
          <cell r="U541">
            <v>0</v>
          </cell>
        </row>
        <row r="542">
          <cell r="A542" t="str">
            <v>Eulithis testata (Linnaeus, 1761)</v>
          </cell>
          <cell r="B542" t="str">
            <v>Heterocera</v>
          </cell>
          <cell r="C542" t="str">
            <v>GEOMETRIDAE</v>
          </cell>
          <cell r="D542" t="str">
            <v>Eulithis testata (Linnaeus, 1761)</v>
          </cell>
          <cell r="E542" t="str">
            <v>Eulithis testata</v>
          </cell>
          <cell r="F542" t="str">
            <v>La cidarie agate</v>
          </cell>
          <cell r="G542" t="str">
            <v>R</v>
          </cell>
          <cell r="I542" t="str">
            <v>X</v>
          </cell>
          <cell r="Q542" t="str">
            <v>P</v>
          </cell>
          <cell r="R542" t="str">
            <v>Espèces des boisements et des lisières mésohygrophiles</v>
          </cell>
          <cell r="S542">
            <v>0</v>
          </cell>
          <cell r="T542" t="str">
            <v>faible</v>
          </cell>
          <cell r="U542">
            <v>0</v>
          </cell>
        </row>
        <row r="543">
          <cell r="A543" t="str">
            <v>Eumichtis lichenea</v>
          </cell>
          <cell r="B543" t="str">
            <v>Heterocera</v>
          </cell>
          <cell r="C543" t="str">
            <v>NOCTUIDAE</v>
          </cell>
          <cell r="D543" t="str">
            <v>Polymixis lichenea (Hübner, 1813)</v>
          </cell>
          <cell r="E543" t="str">
            <v>Eumichtis lichenea</v>
          </cell>
          <cell r="F543" t="str">
            <v>La Noctuelle couleur de lichen</v>
          </cell>
          <cell r="G543" t="str">
            <v>E</v>
          </cell>
          <cell r="I543" t="str">
            <v>X</v>
          </cell>
          <cell r="Q543" t="str">
            <v>HP</v>
          </cell>
          <cell r="R543" t="str">
            <v>Espèces des boisements et des lisières mésophiles</v>
          </cell>
          <cell r="S543">
            <v>0</v>
          </cell>
          <cell r="T543" t="str">
            <v>faible</v>
          </cell>
          <cell r="U543">
            <v>0</v>
          </cell>
        </row>
        <row r="544">
          <cell r="A544" t="str">
            <v>Euphyia biangulata</v>
          </cell>
          <cell r="B544" t="str">
            <v>Heterocera</v>
          </cell>
          <cell r="C544" t="str">
            <v>GEOMETRIDAE</v>
          </cell>
          <cell r="D544" t="str">
            <v>Euphyia biangulata (Haworth, 1809)</v>
          </cell>
          <cell r="E544" t="str">
            <v>Euphyia biangulata</v>
          </cell>
          <cell r="F544" t="str">
            <v>La cidarie pivert</v>
          </cell>
          <cell r="G544" t="str">
            <v>RR</v>
          </cell>
          <cell r="I544" t="str">
            <v>X</v>
          </cell>
          <cell r="Q544" t="str">
            <v>HP</v>
          </cell>
          <cell r="R544" t="str">
            <v>Espèces des pelouses et/ou prairies méso-xérophiles</v>
          </cell>
          <cell r="S544">
            <v>0</v>
          </cell>
          <cell r="T544" t="str">
            <v>faible</v>
          </cell>
          <cell r="U544">
            <v>0</v>
          </cell>
        </row>
        <row r="545">
          <cell r="A545" t="str">
            <v>Euphyia biangulata (Haworth, 1809)</v>
          </cell>
          <cell r="B545" t="str">
            <v>Heterocera</v>
          </cell>
          <cell r="C545" t="str">
            <v>GEOMETRIDAE</v>
          </cell>
          <cell r="D545" t="str">
            <v>Euphyia biangulata (Haworth, 1809)</v>
          </cell>
          <cell r="E545" t="str">
            <v>Euphyia biangulata</v>
          </cell>
          <cell r="F545" t="str">
            <v>La cidarie pivert</v>
          </cell>
          <cell r="G545" t="str">
            <v>RR</v>
          </cell>
          <cell r="I545" t="str">
            <v>X</v>
          </cell>
          <cell r="Q545" t="str">
            <v>HP</v>
          </cell>
          <cell r="R545" t="str">
            <v>Espèces des pelouses et/ou prairies méso-xérophiles</v>
          </cell>
          <cell r="S545">
            <v>0</v>
          </cell>
          <cell r="T545" t="str">
            <v>faible</v>
          </cell>
          <cell r="U545">
            <v>0</v>
          </cell>
        </row>
        <row r="546">
          <cell r="A546" t="str">
            <v>Euphyia unangulata</v>
          </cell>
          <cell r="B546" t="str">
            <v>Heterocera</v>
          </cell>
          <cell r="C546" t="str">
            <v>GEOMETRIDAE</v>
          </cell>
          <cell r="D546" t="str">
            <v>Euphyia unangulata (Haworth, 1809)</v>
          </cell>
          <cell r="E546" t="str">
            <v>Euphyia unangulata</v>
          </cell>
          <cell r="F546" t="str">
            <v>La Cidarie à bec</v>
          </cell>
          <cell r="G546" t="str">
            <v>E</v>
          </cell>
          <cell r="I546" t="str">
            <v>X</v>
          </cell>
          <cell r="Q546" t="str">
            <v>HP</v>
          </cell>
          <cell r="R546" t="str">
            <v>Espèces des pelouses et/ou prairies méso-xérophiles</v>
          </cell>
          <cell r="S546">
            <v>0</v>
          </cell>
          <cell r="T546" t="str">
            <v>faible</v>
          </cell>
          <cell r="U546">
            <v>0</v>
          </cell>
        </row>
        <row r="547">
          <cell r="A547" t="str">
            <v>Euphyia unangulata (Haworth, 1809)</v>
          </cell>
          <cell r="B547" t="str">
            <v>Heterocera</v>
          </cell>
          <cell r="C547" t="str">
            <v>GEOMETRIDAE</v>
          </cell>
          <cell r="D547" t="str">
            <v>Euphyia unangulata (Haworth, 1809)</v>
          </cell>
          <cell r="E547" t="str">
            <v>Euphyia unangulata</v>
          </cell>
          <cell r="F547" t="str">
            <v>La Cidarie à bec</v>
          </cell>
          <cell r="G547" t="str">
            <v>E</v>
          </cell>
          <cell r="I547" t="str">
            <v>X</v>
          </cell>
          <cell r="Q547" t="str">
            <v>HP</v>
          </cell>
          <cell r="R547" t="str">
            <v>Espèces des pelouses et/ou prairies méso-xérophiles</v>
          </cell>
          <cell r="S547">
            <v>0</v>
          </cell>
          <cell r="T547" t="str">
            <v>faible</v>
          </cell>
          <cell r="U547">
            <v>0</v>
          </cell>
        </row>
        <row r="548">
          <cell r="A548" t="str">
            <v>Eupithecia abbreviata</v>
          </cell>
          <cell r="B548" t="str">
            <v>Heterocera</v>
          </cell>
          <cell r="C548" t="str">
            <v>GEOMETRIDAE</v>
          </cell>
          <cell r="D548" t="str">
            <v>Eupithecia abbreviata Stephens, 1831</v>
          </cell>
          <cell r="E548" t="str">
            <v>Eupithecia abbreviata</v>
          </cell>
          <cell r="F548" t="str">
            <v>L'Eupithécie printanière</v>
          </cell>
          <cell r="G548" t="str">
            <v>PC</v>
          </cell>
          <cell r="I548">
            <v>0</v>
          </cell>
          <cell r="R548" t="str">
            <v>Espèces des boisements et des lisières mésophiles</v>
          </cell>
          <cell r="S548">
            <v>0</v>
          </cell>
          <cell r="T548" t="str">
            <v>faible</v>
          </cell>
          <cell r="U548">
            <v>0</v>
          </cell>
        </row>
        <row r="549">
          <cell r="A549" t="str">
            <v>Eupithecia abbreviata Stephens, 1831</v>
          </cell>
          <cell r="B549" t="str">
            <v>Heterocera</v>
          </cell>
          <cell r="C549" t="str">
            <v>GEOMETRIDAE</v>
          </cell>
          <cell r="D549" t="str">
            <v>Eupithecia abbreviata Stephens, 1831</v>
          </cell>
          <cell r="E549" t="str">
            <v>Eupithecia abbreviata</v>
          </cell>
          <cell r="F549" t="str">
            <v>L'Eupithécie printanière</v>
          </cell>
          <cell r="G549" t="str">
            <v>PC</v>
          </cell>
          <cell r="I549">
            <v>0</v>
          </cell>
          <cell r="R549" t="str">
            <v>Espèces des boisements et des lisières mésophiles</v>
          </cell>
          <cell r="S549">
            <v>0</v>
          </cell>
          <cell r="T549" t="str">
            <v>faible</v>
          </cell>
          <cell r="U549">
            <v>0</v>
          </cell>
        </row>
        <row r="550">
          <cell r="A550" t="str">
            <v>Eupithecia abietaria</v>
          </cell>
          <cell r="B550" t="str">
            <v>Heterocera</v>
          </cell>
          <cell r="C550" t="str">
            <v>GEOMETRIDAE</v>
          </cell>
          <cell r="D550" t="str">
            <v>Eupithecia abietaria (Goeze, 1781)</v>
          </cell>
          <cell r="E550" t="str">
            <v>Eupithecia abietaria</v>
          </cell>
          <cell r="F550" t="str">
            <v>L'eupithécie du sapin</v>
          </cell>
          <cell r="G550" t="str">
            <v>E</v>
          </cell>
          <cell r="I550">
            <v>0</v>
          </cell>
          <cell r="Q550" t="str">
            <v>HP</v>
          </cell>
          <cell r="R550" t="str">
            <v>Espèces des boisements et des lisières mésophiles</v>
          </cell>
          <cell r="S550">
            <v>0</v>
          </cell>
          <cell r="T550" t="str">
            <v>faible</v>
          </cell>
          <cell r="U550">
            <v>0</v>
          </cell>
        </row>
        <row r="551">
          <cell r="A551" t="str">
            <v>Eupithecia abietaria (Goeze, 1781)</v>
          </cell>
          <cell r="B551" t="str">
            <v>Heterocera</v>
          </cell>
          <cell r="C551" t="str">
            <v>GEOMETRIDAE</v>
          </cell>
          <cell r="D551" t="str">
            <v>Eupithecia abietaria (Goeze, 1781)</v>
          </cell>
          <cell r="E551" t="str">
            <v>Eupithecia abietaria</v>
          </cell>
          <cell r="F551" t="str">
            <v>L'eupithécie du sapin</v>
          </cell>
          <cell r="G551" t="str">
            <v>E</v>
          </cell>
          <cell r="I551">
            <v>0</v>
          </cell>
          <cell r="Q551" t="str">
            <v>HP</v>
          </cell>
          <cell r="R551" t="str">
            <v>Espèces des boisements et des lisières mésophiles</v>
          </cell>
          <cell r="S551">
            <v>0</v>
          </cell>
          <cell r="T551" t="str">
            <v>faible</v>
          </cell>
          <cell r="U551">
            <v>0</v>
          </cell>
        </row>
        <row r="552">
          <cell r="A552" t="str">
            <v>Eupithecia absinthiata</v>
          </cell>
          <cell r="B552" t="str">
            <v>Heterocera</v>
          </cell>
          <cell r="C552" t="str">
            <v>GEOMETRIDAE</v>
          </cell>
          <cell r="D552" t="str">
            <v>Eupithecia absinthiata (Clerck, 1759)</v>
          </cell>
          <cell r="E552" t="str">
            <v>Eupithecia absinthiata</v>
          </cell>
          <cell r="F552" t="str">
            <v>L'Eupithécie de l'Absinthe</v>
          </cell>
          <cell r="G552" t="str">
            <v>RR</v>
          </cell>
          <cell r="I552" t="str">
            <v>X</v>
          </cell>
          <cell r="Q552" t="str">
            <v>HP</v>
          </cell>
          <cell r="R552" t="str">
            <v>Espèces des boisements et des lisières mésophiles</v>
          </cell>
          <cell r="S552">
            <v>0</v>
          </cell>
          <cell r="T552" t="str">
            <v>faible</v>
          </cell>
          <cell r="U552">
            <v>0</v>
          </cell>
        </row>
        <row r="553">
          <cell r="A553" t="str">
            <v>Eupithecia absinthiata (Clerck, 1759)</v>
          </cell>
          <cell r="B553" t="str">
            <v>Heterocera</v>
          </cell>
          <cell r="C553" t="str">
            <v>GEOMETRIDAE</v>
          </cell>
          <cell r="D553" t="str">
            <v>Eupithecia absinthiata (Clerck, 1759)</v>
          </cell>
          <cell r="E553" t="str">
            <v>Eupithecia absinthiata</v>
          </cell>
          <cell r="F553" t="str">
            <v>L'Eupithécie de l'Absinthe</v>
          </cell>
          <cell r="G553" t="str">
            <v>RR</v>
          </cell>
          <cell r="I553" t="str">
            <v>X</v>
          </cell>
          <cell r="Q553" t="str">
            <v>HP</v>
          </cell>
          <cell r="R553" t="str">
            <v>Espèces des boisements et des lisières mésophiles</v>
          </cell>
          <cell r="S553">
            <v>0</v>
          </cell>
          <cell r="T553" t="str">
            <v>faible</v>
          </cell>
          <cell r="U553">
            <v>0</v>
          </cell>
        </row>
        <row r="554">
          <cell r="A554" t="str">
            <v>Eupithecia goossensiata (Mabille, 1869)*</v>
          </cell>
          <cell r="B554" t="str">
            <v>Heterocera</v>
          </cell>
          <cell r="C554" t="str">
            <v>GEOMETRIDAE</v>
          </cell>
          <cell r="D554" t="str">
            <v>Eupithecia goossensiata (Mabille, 1869)*</v>
          </cell>
          <cell r="E554" t="str">
            <v>Eupithecia goossensiata</v>
          </cell>
          <cell r="F554" t="str">
            <v>L'Eupithécie de Goossens</v>
          </cell>
          <cell r="G554" t="str">
            <v>E</v>
          </cell>
          <cell r="I554" t="str">
            <v>X</v>
          </cell>
          <cell r="Q554" t="str">
            <v>HP</v>
          </cell>
          <cell r="R554" t="str">
            <v>Espèce des landes</v>
          </cell>
          <cell r="S554">
            <v>0</v>
          </cell>
          <cell r="T554" t="str">
            <v>faible</v>
          </cell>
          <cell r="U554">
            <v>0</v>
          </cell>
        </row>
        <row r="555">
          <cell r="A555" t="str">
            <v>Eupithecia actaeata</v>
          </cell>
          <cell r="B555" t="str">
            <v>Heterocera</v>
          </cell>
          <cell r="C555" t="str">
            <v>GEOMETRIDAE</v>
          </cell>
          <cell r="D555" t="str">
            <v>Eupithecia actaeata Walderdorff, 1869</v>
          </cell>
          <cell r="E555" t="str">
            <v>Eupithecia actaeata</v>
          </cell>
          <cell r="F555" t="str">
            <v>L'Eupithécie de l'Actée</v>
          </cell>
          <cell r="G555" t="str">
            <v>E</v>
          </cell>
          <cell r="I555" t="str">
            <v>X</v>
          </cell>
          <cell r="Q555" t="str">
            <v>HP</v>
          </cell>
          <cell r="R555" t="str">
            <v>Espèces des boisements et des lisières mésohygrophiles</v>
          </cell>
          <cell r="S555">
            <v>0</v>
          </cell>
          <cell r="T555" t="str">
            <v>faible</v>
          </cell>
          <cell r="U555">
            <v>0</v>
          </cell>
        </row>
        <row r="556">
          <cell r="A556" t="str">
            <v>Eupithecia actaeata Walderdorff, 1869</v>
          </cell>
          <cell r="B556" t="str">
            <v>Heterocera</v>
          </cell>
          <cell r="C556" t="str">
            <v>GEOMETRIDAE</v>
          </cell>
          <cell r="D556" t="str">
            <v>Eupithecia actaeata Walderdorff, 1869</v>
          </cell>
          <cell r="E556" t="str">
            <v>Eupithecia actaeata</v>
          </cell>
          <cell r="F556" t="str">
            <v>L'Eupithécie de l'Actée</v>
          </cell>
          <cell r="G556" t="str">
            <v>E</v>
          </cell>
          <cell r="I556" t="str">
            <v>X</v>
          </cell>
          <cell r="Q556" t="str">
            <v>HP</v>
          </cell>
          <cell r="R556" t="str">
            <v>Espèces des boisements et des lisières mésohygrophiles</v>
          </cell>
          <cell r="S556">
            <v>0</v>
          </cell>
          <cell r="T556" t="str">
            <v>faible</v>
          </cell>
          <cell r="U556">
            <v>0</v>
          </cell>
        </row>
        <row r="557">
          <cell r="A557" t="str">
            <v>Eupithecia assimilata</v>
          </cell>
          <cell r="B557" t="str">
            <v>Heterocera</v>
          </cell>
          <cell r="C557" t="str">
            <v>GEOMETRIDAE</v>
          </cell>
          <cell r="D557" t="str">
            <v>Eupithecia assimilata Doubleday, 1856</v>
          </cell>
          <cell r="E557" t="str">
            <v>Eupithecia assimilata</v>
          </cell>
          <cell r="F557" t="str">
            <v>L'Eupithécie du Groseillier</v>
          </cell>
          <cell r="G557" t="str">
            <v>E</v>
          </cell>
          <cell r="I557" t="str">
            <v>X</v>
          </cell>
          <cell r="Q557" t="str">
            <v>HP</v>
          </cell>
          <cell r="R557" t="str">
            <v>Espèces des boisements et des lisières mésohygrophiles</v>
          </cell>
          <cell r="S557">
            <v>0</v>
          </cell>
          <cell r="T557" t="str">
            <v>faible</v>
          </cell>
          <cell r="U557">
            <v>0</v>
          </cell>
        </row>
        <row r="558">
          <cell r="A558" t="str">
            <v>Eupithecia assimilata Doubleday, 1856</v>
          </cell>
          <cell r="B558" t="str">
            <v>Heterocera</v>
          </cell>
          <cell r="C558" t="str">
            <v>GEOMETRIDAE</v>
          </cell>
          <cell r="D558" t="str">
            <v>Eupithecia assimilata Doubleday, 1856</v>
          </cell>
          <cell r="E558" t="str">
            <v>Eupithecia assimilata</v>
          </cell>
          <cell r="F558" t="str">
            <v>L'Eupithécie du Groseillier</v>
          </cell>
          <cell r="G558" t="str">
            <v>E</v>
          </cell>
          <cell r="I558" t="str">
            <v>X</v>
          </cell>
          <cell r="Q558" t="str">
            <v>HP</v>
          </cell>
          <cell r="R558" t="str">
            <v>Espèces des boisements et des lisières mésohygrophiles</v>
          </cell>
          <cell r="S558">
            <v>0</v>
          </cell>
          <cell r="T558" t="str">
            <v>faible</v>
          </cell>
          <cell r="U558">
            <v>0</v>
          </cell>
        </row>
        <row r="559">
          <cell r="A559" t="str">
            <v>Eupithecia centaureata</v>
          </cell>
          <cell r="B559" t="str">
            <v>Heterocera</v>
          </cell>
          <cell r="C559" t="str">
            <v>GEOMETRIDAE</v>
          </cell>
          <cell r="D559" t="str">
            <v>Eupithecia centaureata (Denis &amp; Schiffermüller, 1775)</v>
          </cell>
          <cell r="E559" t="str">
            <v>Eupithecia centaureata</v>
          </cell>
          <cell r="F559" t="str">
            <v>L'eupithécie de la centaurée</v>
          </cell>
          <cell r="G559" t="str">
            <v>PC</v>
          </cell>
          <cell r="I559">
            <v>0</v>
          </cell>
          <cell r="R559" t="str">
            <v>Espèces des prairies et ourlets mésophiles</v>
          </cell>
          <cell r="S559">
            <v>0</v>
          </cell>
          <cell r="T559" t="str">
            <v>faible</v>
          </cell>
          <cell r="U559">
            <v>0</v>
          </cell>
        </row>
        <row r="560">
          <cell r="A560" t="str">
            <v>Eupithecia centaureata (Denis &amp; Schiffermüller, 1775)</v>
          </cell>
          <cell r="B560" t="str">
            <v>Heterocera</v>
          </cell>
          <cell r="C560" t="str">
            <v>GEOMETRIDAE</v>
          </cell>
          <cell r="D560" t="str">
            <v>Eupithecia centaureata (Denis &amp; Schiffermüller, 1775)</v>
          </cell>
          <cell r="E560" t="str">
            <v>Eupithecia centaureata</v>
          </cell>
          <cell r="F560" t="str">
            <v>L'eupithécie de la centaurée</v>
          </cell>
          <cell r="G560" t="str">
            <v>PC</v>
          </cell>
          <cell r="I560">
            <v>0</v>
          </cell>
          <cell r="R560" t="str">
            <v>Espèces des prairies et ourlets mésophiles</v>
          </cell>
          <cell r="S560">
            <v>0</v>
          </cell>
          <cell r="T560" t="str">
            <v>faible</v>
          </cell>
          <cell r="U560">
            <v>0</v>
          </cell>
        </row>
        <row r="561">
          <cell r="A561" t="str">
            <v>Eupithecia denotata</v>
          </cell>
          <cell r="B561" t="str">
            <v>Heterocera</v>
          </cell>
          <cell r="C561" t="str">
            <v>GEOMETRIDAE</v>
          </cell>
          <cell r="D561" t="str">
            <v>Eupithecia denotata (Hübner, 1813)</v>
          </cell>
          <cell r="E561" t="str">
            <v>Eupithecia denotata</v>
          </cell>
          <cell r="F561" t="str">
            <v>L'Eupithécie des Campanules</v>
          </cell>
          <cell r="G561" t="str">
            <v>E</v>
          </cell>
          <cell r="I561" t="str">
            <v>X</v>
          </cell>
          <cell r="Q561" t="str">
            <v>HP</v>
          </cell>
          <cell r="R561" t="str">
            <v>Espèces des prairies et ourlets mésophiles</v>
          </cell>
          <cell r="S561">
            <v>0</v>
          </cell>
          <cell r="T561" t="str">
            <v>faible</v>
          </cell>
          <cell r="U561">
            <v>0</v>
          </cell>
        </row>
        <row r="562">
          <cell r="A562" t="str">
            <v>Eupithecia denotata (Hübner, 1813)</v>
          </cell>
          <cell r="B562" t="str">
            <v>Heterocera</v>
          </cell>
          <cell r="C562" t="str">
            <v>GEOMETRIDAE</v>
          </cell>
          <cell r="D562" t="str">
            <v>Eupithecia denotata (Hübner, 1813)</v>
          </cell>
          <cell r="E562" t="str">
            <v>Eupithecia denotata</v>
          </cell>
          <cell r="F562" t="str">
            <v>L'Eupithécie des Campanules</v>
          </cell>
          <cell r="G562" t="str">
            <v>E</v>
          </cell>
          <cell r="I562" t="str">
            <v>X</v>
          </cell>
          <cell r="Q562" t="str">
            <v>HP</v>
          </cell>
          <cell r="R562" t="str">
            <v>Espèces des prairies et ourlets mésophiles</v>
          </cell>
          <cell r="S562">
            <v>0</v>
          </cell>
          <cell r="T562" t="str">
            <v>faible</v>
          </cell>
          <cell r="U562">
            <v>0</v>
          </cell>
        </row>
        <row r="563">
          <cell r="A563" t="str">
            <v>Eupithecia dodoneata</v>
          </cell>
          <cell r="B563" t="str">
            <v>Heterocera</v>
          </cell>
          <cell r="C563" t="str">
            <v>GEOMETRIDAE</v>
          </cell>
          <cell r="D563" t="str">
            <v>Eupithecia dodoneata Guenée, 1858</v>
          </cell>
          <cell r="E563" t="str">
            <v>Eupithecia dodoneata</v>
          </cell>
          <cell r="F563" t="str">
            <v>L'Eupithécie sagittée</v>
          </cell>
          <cell r="G563" t="str">
            <v>RR</v>
          </cell>
          <cell r="I563" t="str">
            <v>X</v>
          </cell>
          <cell r="Q563" t="str">
            <v>HP</v>
          </cell>
          <cell r="R563" t="str">
            <v>Espèces des boisements et des lisières mésophiles</v>
          </cell>
          <cell r="S563">
            <v>0</v>
          </cell>
          <cell r="T563" t="str">
            <v>faible</v>
          </cell>
          <cell r="U563">
            <v>0</v>
          </cell>
        </row>
        <row r="564">
          <cell r="A564" t="str">
            <v>Eupithecia dodoneata Guenée, 1858</v>
          </cell>
          <cell r="B564" t="str">
            <v>Heterocera</v>
          </cell>
          <cell r="C564" t="str">
            <v>GEOMETRIDAE</v>
          </cell>
          <cell r="D564" t="str">
            <v>Eupithecia dodoneata Guenée, 1858</v>
          </cell>
          <cell r="E564" t="str">
            <v>Eupithecia dodoneata</v>
          </cell>
          <cell r="F564" t="str">
            <v>L'Eupithécie sagittée</v>
          </cell>
          <cell r="G564" t="str">
            <v>RR</v>
          </cell>
          <cell r="I564" t="str">
            <v>X</v>
          </cell>
          <cell r="Q564" t="str">
            <v>HP</v>
          </cell>
          <cell r="R564" t="str">
            <v>Espèces des boisements et des lisières mésophiles</v>
          </cell>
          <cell r="S564">
            <v>0</v>
          </cell>
          <cell r="T564" t="str">
            <v>faible</v>
          </cell>
          <cell r="U564">
            <v>0</v>
          </cell>
        </row>
        <row r="565">
          <cell r="A565" t="str">
            <v>Eupithecia exiguata</v>
          </cell>
          <cell r="B565" t="str">
            <v>Heterocera</v>
          </cell>
          <cell r="C565" t="str">
            <v>GEOMETRIDAE</v>
          </cell>
          <cell r="D565" t="str">
            <v>Eupithecia exiguata (Hübner, 1813)</v>
          </cell>
          <cell r="E565" t="str">
            <v>Eupithecia exiguata</v>
          </cell>
          <cell r="F565" t="str">
            <v>L'Eupithécie de l'Aubépine</v>
          </cell>
          <cell r="G565" t="str">
            <v>RR</v>
          </cell>
          <cell r="I565" t="str">
            <v>X</v>
          </cell>
          <cell r="Q565" t="str">
            <v>HP</v>
          </cell>
          <cell r="R565" t="str">
            <v>Espèces des boisements et des lisières mésophiles</v>
          </cell>
          <cell r="S565">
            <v>0</v>
          </cell>
          <cell r="T565" t="str">
            <v>faible</v>
          </cell>
          <cell r="U565">
            <v>0</v>
          </cell>
        </row>
        <row r="566">
          <cell r="A566" t="str">
            <v>Eupithecia exiguata (Hübner, 1813)</v>
          </cell>
          <cell r="B566" t="str">
            <v>Heterocera</v>
          </cell>
          <cell r="C566" t="str">
            <v>GEOMETRIDAE</v>
          </cell>
          <cell r="D566" t="str">
            <v>Eupithecia exiguata (Hübner, 1813)</v>
          </cell>
          <cell r="E566" t="str">
            <v>Eupithecia exiguata</v>
          </cell>
          <cell r="F566" t="str">
            <v>L'Eupithécie de l'Aubépine</v>
          </cell>
          <cell r="G566" t="str">
            <v>RR</v>
          </cell>
          <cell r="I566" t="str">
            <v>X</v>
          </cell>
          <cell r="Q566" t="str">
            <v>HP</v>
          </cell>
          <cell r="R566" t="str">
            <v>Espèces des boisements et des lisières mésophiles</v>
          </cell>
          <cell r="S566">
            <v>0</v>
          </cell>
          <cell r="T566" t="str">
            <v>faible</v>
          </cell>
          <cell r="U566">
            <v>0</v>
          </cell>
        </row>
        <row r="567">
          <cell r="A567" t="str">
            <v>Eupithecia goossensiata</v>
          </cell>
          <cell r="B567" t="str">
            <v>Heterocera</v>
          </cell>
          <cell r="C567" t="str">
            <v>GEOMETRIDAE</v>
          </cell>
          <cell r="D567" t="str">
            <v>Eupithecia goossensiata (Mabille, 1869)*</v>
          </cell>
          <cell r="E567" t="str">
            <v>Eupithecia goossensiata</v>
          </cell>
          <cell r="F567" t="str">
            <v>L'Eupithécie de Goossens</v>
          </cell>
          <cell r="G567" t="str">
            <v>E</v>
          </cell>
          <cell r="I567" t="str">
            <v>X</v>
          </cell>
          <cell r="Q567" t="str">
            <v>HP</v>
          </cell>
          <cell r="R567" t="str">
            <v>Espèce des landes</v>
          </cell>
          <cell r="S567">
            <v>0</v>
          </cell>
          <cell r="T567" t="str">
            <v>faible</v>
          </cell>
          <cell r="U567">
            <v>0</v>
          </cell>
        </row>
        <row r="568">
          <cell r="A568" t="str">
            <v>Eupithecia haworthiata</v>
          </cell>
          <cell r="B568" t="str">
            <v>Heterocera</v>
          </cell>
          <cell r="C568" t="str">
            <v>GEOMETRIDAE</v>
          </cell>
          <cell r="D568" t="str">
            <v>Eupithecia haworthiata Doubleday, 1856</v>
          </cell>
          <cell r="E568" t="str">
            <v>Eupithecia haworthiata</v>
          </cell>
          <cell r="F568" t="str">
            <v>L'Eupithécie de la Clématite</v>
          </cell>
          <cell r="G568" t="str">
            <v>E</v>
          </cell>
          <cell r="I568" t="str">
            <v>X</v>
          </cell>
          <cell r="Q568" t="str">
            <v>HP</v>
          </cell>
          <cell r="R568" t="str">
            <v>Espèces des boisements et des lisières mésophiles</v>
          </cell>
          <cell r="S568">
            <v>0</v>
          </cell>
          <cell r="T568" t="str">
            <v>faible</v>
          </cell>
          <cell r="U568">
            <v>0</v>
          </cell>
        </row>
        <row r="569">
          <cell r="A569" t="str">
            <v>Eupithecia haworthiata Doubleday, 1856</v>
          </cell>
          <cell r="B569" t="str">
            <v>Heterocera</v>
          </cell>
          <cell r="C569" t="str">
            <v>GEOMETRIDAE</v>
          </cell>
          <cell r="D569" t="str">
            <v>Eupithecia haworthiata Doubleday, 1856</v>
          </cell>
          <cell r="E569" t="str">
            <v>Eupithecia haworthiata</v>
          </cell>
          <cell r="F569" t="str">
            <v>L'Eupithécie de la Clématite</v>
          </cell>
          <cell r="G569" t="str">
            <v>E</v>
          </cell>
          <cell r="I569" t="str">
            <v>X</v>
          </cell>
          <cell r="Q569" t="str">
            <v>HP</v>
          </cell>
          <cell r="R569" t="str">
            <v>Espèces des boisements et des lisières mésophiles</v>
          </cell>
          <cell r="S569">
            <v>0</v>
          </cell>
          <cell r="T569" t="str">
            <v>faible</v>
          </cell>
          <cell r="U569">
            <v>0</v>
          </cell>
        </row>
        <row r="570">
          <cell r="A570" t="str">
            <v>Eupithecia icterata</v>
          </cell>
          <cell r="B570" t="str">
            <v>Heterocera</v>
          </cell>
          <cell r="C570" t="str">
            <v>GEOMETRIDAE</v>
          </cell>
          <cell r="D570" t="str">
            <v>Eupithecia icterata (Villers, 1789)</v>
          </cell>
          <cell r="E570" t="str">
            <v>Eupithecia icterata</v>
          </cell>
          <cell r="F570" t="str">
            <v>L'Eupithécie frappée</v>
          </cell>
          <cell r="G570" t="str">
            <v>RR</v>
          </cell>
          <cell r="I570" t="str">
            <v>X</v>
          </cell>
          <cell r="Q570" t="str">
            <v>HP</v>
          </cell>
          <cell r="R570" t="str">
            <v>Espèces des boisements et des lisières mésophiles</v>
          </cell>
          <cell r="S570">
            <v>0</v>
          </cell>
          <cell r="T570" t="str">
            <v>faible</v>
          </cell>
          <cell r="U570">
            <v>0</v>
          </cell>
        </row>
        <row r="571">
          <cell r="A571" t="str">
            <v>Eupithecia icterata (Villers, 1789)</v>
          </cell>
          <cell r="B571" t="str">
            <v>Heterocera</v>
          </cell>
          <cell r="C571" t="str">
            <v>GEOMETRIDAE</v>
          </cell>
          <cell r="D571" t="str">
            <v>Eupithecia icterata (Villers, 1789)</v>
          </cell>
          <cell r="E571" t="str">
            <v>Eupithecia icterata</v>
          </cell>
          <cell r="F571" t="str">
            <v>L'Eupithécie frappée</v>
          </cell>
          <cell r="G571" t="str">
            <v>RR</v>
          </cell>
          <cell r="I571" t="str">
            <v>X</v>
          </cell>
          <cell r="Q571" t="str">
            <v>HP</v>
          </cell>
          <cell r="R571" t="str">
            <v>Espèces des boisements et des lisières mésophiles</v>
          </cell>
          <cell r="S571">
            <v>0</v>
          </cell>
          <cell r="T571" t="str">
            <v>faible</v>
          </cell>
          <cell r="U571">
            <v>0</v>
          </cell>
        </row>
        <row r="572">
          <cell r="A572" t="str">
            <v>Eupithecia indigata</v>
          </cell>
          <cell r="B572" t="str">
            <v>Heterocera</v>
          </cell>
          <cell r="C572" t="str">
            <v>GEOMETRIDAE</v>
          </cell>
          <cell r="D572" t="str">
            <v>Eupithecia indigata (Hübner, 1813)</v>
          </cell>
          <cell r="E572" t="str">
            <v>Eupithecia indigata</v>
          </cell>
          <cell r="F572" t="str">
            <v>l'Eupithécie dénuée</v>
          </cell>
          <cell r="G572" t="str">
            <v>E</v>
          </cell>
          <cell r="I572" t="str">
            <v>X</v>
          </cell>
          <cell r="Q572" t="str">
            <v>HP</v>
          </cell>
          <cell r="R572" t="str">
            <v>Espèces des boisements et des lisières mésophiles</v>
          </cell>
          <cell r="S572">
            <v>0</v>
          </cell>
          <cell r="T572" t="str">
            <v>faible</v>
          </cell>
          <cell r="U572">
            <v>0</v>
          </cell>
        </row>
        <row r="573">
          <cell r="A573" t="str">
            <v>Eupithecia indigata (Hübner, 1813)</v>
          </cell>
          <cell r="B573" t="str">
            <v>Heterocera</v>
          </cell>
          <cell r="C573" t="str">
            <v>GEOMETRIDAE</v>
          </cell>
          <cell r="D573" t="str">
            <v>Eupithecia indigata (Hübner, 1813)</v>
          </cell>
          <cell r="E573" t="str">
            <v>Eupithecia indigata</v>
          </cell>
          <cell r="F573" t="str">
            <v>l'Eupithécie dénuée</v>
          </cell>
          <cell r="G573" t="str">
            <v>E</v>
          </cell>
          <cell r="I573" t="str">
            <v>X</v>
          </cell>
          <cell r="Q573" t="str">
            <v>HP</v>
          </cell>
          <cell r="R573" t="str">
            <v>Espèces des boisements et des lisières mésophiles</v>
          </cell>
          <cell r="S573">
            <v>0</v>
          </cell>
          <cell r="T573" t="str">
            <v>faible</v>
          </cell>
          <cell r="U573">
            <v>0</v>
          </cell>
        </row>
        <row r="574">
          <cell r="A574" t="str">
            <v>Eupithecia innotata</v>
          </cell>
          <cell r="B574" t="str">
            <v>Heterocera</v>
          </cell>
          <cell r="C574" t="str">
            <v>GEOMETRIDAE</v>
          </cell>
          <cell r="D574" t="str">
            <v>Eupithecia innotata (Hufnagel, 1767)</v>
          </cell>
          <cell r="E574" t="str">
            <v>Eupithecia innotata</v>
          </cell>
          <cell r="F574" t="str">
            <v>L'Eupithécie réputée</v>
          </cell>
          <cell r="G574" t="str">
            <v>R</v>
          </cell>
          <cell r="I574" t="str">
            <v>X</v>
          </cell>
          <cell r="Q574" t="str">
            <v>P</v>
          </cell>
          <cell r="R574" t="str">
            <v>Espèces des boisements et des lisières mésophiles</v>
          </cell>
          <cell r="S574">
            <v>0</v>
          </cell>
          <cell r="T574" t="str">
            <v>faible</v>
          </cell>
          <cell r="U574">
            <v>0</v>
          </cell>
        </row>
        <row r="575">
          <cell r="A575" t="str">
            <v>Eupithecia innotata (Hufnagel, 1767)</v>
          </cell>
          <cell r="B575" t="str">
            <v>Heterocera</v>
          </cell>
          <cell r="C575" t="str">
            <v>GEOMETRIDAE</v>
          </cell>
          <cell r="D575" t="str">
            <v>Eupithecia innotata (Hufnagel, 1767)</v>
          </cell>
          <cell r="E575" t="str">
            <v>Eupithecia innotata</v>
          </cell>
          <cell r="F575" t="str">
            <v>L'Eupithécie réputée</v>
          </cell>
          <cell r="G575" t="str">
            <v>R</v>
          </cell>
          <cell r="I575" t="str">
            <v>X</v>
          </cell>
          <cell r="Q575" t="str">
            <v>P</v>
          </cell>
          <cell r="R575" t="str">
            <v>Espèces des boisements et des lisières mésophiles</v>
          </cell>
          <cell r="S575">
            <v>0</v>
          </cell>
          <cell r="T575" t="str">
            <v>faible</v>
          </cell>
          <cell r="U575">
            <v>0</v>
          </cell>
        </row>
        <row r="576">
          <cell r="A576" t="str">
            <v>Eupithecia insigniata</v>
          </cell>
          <cell r="B576" t="str">
            <v>Heterocera</v>
          </cell>
          <cell r="C576" t="str">
            <v>GEOMETRIDAE</v>
          </cell>
          <cell r="D576" t="str">
            <v>Eupithecia insigniata (Hübner, 1790)</v>
          </cell>
          <cell r="E576" t="str">
            <v>Eupithecia insigniata</v>
          </cell>
          <cell r="F576" t="str">
            <v>L'Eupithécie distinguée</v>
          </cell>
          <cell r="G576" t="str">
            <v>E</v>
          </cell>
          <cell r="I576" t="str">
            <v>X</v>
          </cell>
          <cell r="Q576" t="str">
            <v>HP</v>
          </cell>
          <cell r="R576" t="str">
            <v>Espèces des pelouses ouvertes xéro-thermophiles</v>
          </cell>
          <cell r="S576">
            <v>0</v>
          </cell>
          <cell r="T576" t="str">
            <v>faible</v>
          </cell>
          <cell r="U576">
            <v>0</v>
          </cell>
        </row>
        <row r="577">
          <cell r="A577" t="str">
            <v>Eupithecia insigniata (Hübner, 1790)</v>
          </cell>
          <cell r="B577" t="str">
            <v>Heterocera</v>
          </cell>
          <cell r="C577" t="str">
            <v>GEOMETRIDAE</v>
          </cell>
          <cell r="D577" t="str">
            <v>Eupithecia insigniata (Hübner, 1790)</v>
          </cell>
          <cell r="E577" t="str">
            <v>Eupithecia insigniata</v>
          </cell>
          <cell r="F577" t="str">
            <v>L'Eupithécie distinguée</v>
          </cell>
          <cell r="G577" t="str">
            <v>E</v>
          </cell>
          <cell r="I577" t="str">
            <v>X</v>
          </cell>
          <cell r="Q577" t="str">
            <v>HP</v>
          </cell>
          <cell r="R577" t="str">
            <v>Espèces des pelouses ouvertes xéro-thermophiles</v>
          </cell>
          <cell r="S577">
            <v>0</v>
          </cell>
          <cell r="T577" t="str">
            <v>faible</v>
          </cell>
          <cell r="U577">
            <v>0</v>
          </cell>
        </row>
        <row r="578">
          <cell r="A578" t="str">
            <v>Eupithecia intricata</v>
          </cell>
          <cell r="B578" t="str">
            <v>Heterocera</v>
          </cell>
          <cell r="C578" t="str">
            <v>GEOMETRIDAE</v>
          </cell>
          <cell r="D578" t="str">
            <v>Eupithecia intricata (Zetterstedt, 1839)</v>
          </cell>
          <cell r="E578" t="str">
            <v>Eupithecia intricata</v>
          </cell>
          <cell r="F578" t="str">
            <v>L'Eupithécie embrouillée</v>
          </cell>
          <cell r="G578" t="str">
            <v>RR</v>
          </cell>
          <cell r="I578" t="str">
            <v>X</v>
          </cell>
          <cell r="Q578" t="str">
            <v>HP</v>
          </cell>
          <cell r="R578" t="str">
            <v>Espèces des pelouses ouvertes xéro-thermophiles</v>
          </cell>
          <cell r="S578">
            <v>0</v>
          </cell>
          <cell r="T578" t="str">
            <v>faible</v>
          </cell>
          <cell r="U578">
            <v>0</v>
          </cell>
        </row>
        <row r="579">
          <cell r="A579" t="str">
            <v>Eupithecia intricata (Zetterstedt, 1839)</v>
          </cell>
          <cell r="B579" t="str">
            <v>Heterocera</v>
          </cell>
          <cell r="C579" t="str">
            <v>GEOMETRIDAE</v>
          </cell>
          <cell r="D579" t="str">
            <v>Eupithecia intricata (Zetterstedt, 1839)</v>
          </cell>
          <cell r="E579" t="str">
            <v>Eupithecia intricata</v>
          </cell>
          <cell r="F579" t="str">
            <v>L'Eupithécie embrouillée</v>
          </cell>
          <cell r="G579" t="str">
            <v>RR</v>
          </cell>
          <cell r="I579" t="str">
            <v>X</v>
          </cell>
          <cell r="Q579" t="str">
            <v>HP</v>
          </cell>
          <cell r="R579" t="str">
            <v>Espèces des pelouses ouvertes xéro-thermophiles</v>
          </cell>
          <cell r="S579">
            <v>0</v>
          </cell>
          <cell r="T579" t="str">
            <v>faible</v>
          </cell>
          <cell r="U579">
            <v>0</v>
          </cell>
        </row>
        <row r="580">
          <cell r="A580" t="str">
            <v>Eupithecia irriguata</v>
          </cell>
          <cell r="B580" t="str">
            <v>Heterocera</v>
          </cell>
          <cell r="C580" t="str">
            <v>GEOMETRIDAE</v>
          </cell>
          <cell r="D580" t="str">
            <v>Eupithecia irriguata (Hübner, 1813)</v>
          </cell>
          <cell r="E580" t="str">
            <v>Eupithecia irriguata</v>
          </cell>
          <cell r="F580" t="str">
            <v>L'Eupithécie arrosée</v>
          </cell>
          <cell r="G580" t="str">
            <v>E</v>
          </cell>
          <cell r="I580" t="str">
            <v>X</v>
          </cell>
          <cell r="Q580" t="str">
            <v>HP</v>
          </cell>
          <cell r="R580" t="str">
            <v>Espèces des ourlets, lisières et fourrés thermophiles</v>
          </cell>
          <cell r="S580">
            <v>0</v>
          </cell>
          <cell r="T580" t="str">
            <v>faible</v>
          </cell>
          <cell r="U580">
            <v>0</v>
          </cell>
        </row>
        <row r="581">
          <cell r="A581" t="str">
            <v>Eupithecia irriguata (Hübner, 1813)</v>
          </cell>
          <cell r="B581" t="str">
            <v>Heterocera</v>
          </cell>
          <cell r="C581" t="str">
            <v>GEOMETRIDAE</v>
          </cell>
          <cell r="D581" t="str">
            <v>Eupithecia irriguata (Hübner, 1813)</v>
          </cell>
          <cell r="E581" t="str">
            <v>Eupithecia irriguata</v>
          </cell>
          <cell r="F581" t="str">
            <v>L'Eupithécie arrosée</v>
          </cell>
          <cell r="G581" t="str">
            <v>E</v>
          </cell>
          <cell r="I581" t="str">
            <v>X</v>
          </cell>
          <cell r="Q581" t="str">
            <v>HP</v>
          </cell>
          <cell r="R581" t="str">
            <v>Espèces des ourlets, lisières et fourrés thermophiles</v>
          </cell>
          <cell r="S581">
            <v>0</v>
          </cell>
          <cell r="T581" t="str">
            <v>faible</v>
          </cell>
          <cell r="U581">
            <v>0</v>
          </cell>
        </row>
        <row r="582">
          <cell r="A582" t="str">
            <v>Eupithecia linariata</v>
          </cell>
          <cell r="B582" t="str">
            <v>Heterocera</v>
          </cell>
          <cell r="C582" t="str">
            <v>GEOMETRIDAE</v>
          </cell>
          <cell r="D582" t="str">
            <v>Eupithecia linariata (Denis &amp; Schiffermüller, 1775)</v>
          </cell>
          <cell r="E582" t="str">
            <v>Eupithecia linariata</v>
          </cell>
          <cell r="F582" t="str">
            <v>L'eupithécie de la linaire</v>
          </cell>
          <cell r="G582" t="str">
            <v>AR</v>
          </cell>
          <cell r="I582">
            <v>0</v>
          </cell>
          <cell r="Q582" t="str">
            <v>P</v>
          </cell>
          <cell r="R582" t="str">
            <v>Espèces des pelouses et/ou prairies méso-xérophiles</v>
          </cell>
          <cell r="S582">
            <v>0</v>
          </cell>
          <cell r="T582" t="str">
            <v>faible</v>
          </cell>
          <cell r="U582">
            <v>0</v>
          </cell>
        </row>
        <row r="583">
          <cell r="A583" t="str">
            <v>Eupithecia linariata (Denis &amp; Schiffermüller, 1775)</v>
          </cell>
          <cell r="B583" t="str">
            <v>Heterocera</v>
          </cell>
          <cell r="C583" t="str">
            <v>GEOMETRIDAE</v>
          </cell>
          <cell r="D583" t="str">
            <v>Eupithecia linariata (Denis &amp; Schiffermüller, 1775)</v>
          </cell>
          <cell r="E583" t="str">
            <v>Eupithecia linariata</v>
          </cell>
          <cell r="F583" t="str">
            <v>L'eupithécie de la linaire</v>
          </cell>
          <cell r="G583" t="str">
            <v>AR</v>
          </cell>
          <cell r="I583">
            <v>0</v>
          </cell>
          <cell r="Q583" t="str">
            <v>P</v>
          </cell>
          <cell r="R583" t="str">
            <v>Espèces des pelouses et/ou prairies méso-xérophiles</v>
          </cell>
          <cell r="S583">
            <v>0</v>
          </cell>
          <cell r="T583" t="str">
            <v>faible</v>
          </cell>
          <cell r="U583">
            <v>0</v>
          </cell>
        </row>
        <row r="584">
          <cell r="A584" t="str">
            <v>Eupithecia millefoliata</v>
          </cell>
          <cell r="B584" t="str">
            <v>Heterocera</v>
          </cell>
          <cell r="C584" t="str">
            <v>GEOMETRIDAE</v>
          </cell>
          <cell r="D584" t="str">
            <v>Eupithecia millefoliata Rössler, 1866</v>
          </cell>
          <cell r="E584" t="str">
            <v>Eupithecia millefoliata</v>
          </cell>
          <cell r="F584" t="str">
            <v>L'Eupithécie de la Millefeuille</v>
          </cell>
          <cell r="G584" t="str">
            <v>E</v>
          </cell>
          <cell r="I584" t="str">
            <v>X</v>
          </cell>
          <cell r="Q584" t="str">
            <v>HP</v>
          </cell>
          <cell r="R584" t="str">
            <v>Espèces des pelouses et/ou prairies méso-xérophiles</v>
          </cell>
          <cell r="S584">
            <v>0</v>
          </cell>
          <cell r="T584" t="str">
            <v>faible</v>
          </cell>
          <cell r="U584">
            <v>0</v>
          </cell>
        </row>
        <row r="585">
          <cell r="A585" t="str">
            <v>Eupithecia millefoliata Rössler, 1866</v>
          </cell>
          <cell r="B585" t="str">
            <v>Heterocera</v>
          </cell>
          <cell r="C585" t="str">
            <v>GEOMETRIDAE</v>
          </cell>
          <cell r="D585" t="str">
            <v>Eupithecia millefoliata Rössler, 1866</v>
          </cell>
          <cell r="E585" t="str">
            <v>Eupithecia millefoliata</v>
          </cell>
          <cell r="F585" t="str">
            <v>L'Eupithécie de la Millefeuille</v>
          </cell>
          <cell r="G585" t="str">
            <v>E</v>
          </cell>
          <cell r="I585" t="str">
            <v>X</v>
          </cell>
          <cell r="Q585" t="str">
            <v>HP</v>
          </cell>
          <cell r="R585" t="str">
            <v>Espèces des pelouses et/ou prairies méso-xérophiles</v>
          </cell>
          <cell r="S585">
            <v>0</v>
          </cell>
          <cell r="T585" t="str">
            <v>faible</v>
          </cell>
          <cell r="U585">
            <v>0</v>
          </cell>
        </row>
        <row r="586">
          <cell r="A586" t="str">
            <v>Eupithecia nanata</v>
          </cell>
          <cell r="B586" t="str">
            <v>Heterocera</v>
          </cell>
          <cell r="C586" t="str">
            <v>GEOMETRIDAE</v>
          </cell>
          <cell r="D586" t="str">
            <v>Eupithecia nanata (Hübner, 1813)</v>
          </cell>
          <cell r="E586" t="str">
            <v>Eupithecia nanata</v>
          </cell>
          <cell r="F586" t="str">
            <v>L'Eupithécie naine</v>
          </cell>
          <cell r="G586" t="str">
            <v>R</v>
          </cell>
          <cell r="I586" t="str">
            <v>X</v>
          </cell>
          <cell r="Q586" t="str">
            <v>P</v>
          </cell>
          <cell r="R586" t="str">
            <v>Espèce des landes</v>
          </cell>
          <cell r="S586">
            <v>0</v>
          </cell>
          <cell r="T586" t="str">
            <v>faible</v>
          </cell>
          <cell r="U586">
            <v>0</v>
          </cell>
        </row>
        <row r="587">
          <cell r="A587" t="str">
            <v>Eupithecia nanata (Hübner, 1813)</v>
          </cell>
          <cell r="B587" t="str">
            <v>Heterocera</v>
          </cell>
          <cell r="C587" t="str">
            <v>GEOMETRIDAE</v>
          </cell>
          <cell r="D587" t="str">
            <v>Eupithecia nanata (Hübner, 1813)</v>
          </cell>
          <cell r="E587" t="str">
            <v>Eupithecia nanata</v>
          </cell>
          <cell r="F587" t="str">
            <v>L'Eupithécie naine</v>
          </cell>
          <cell r="G587" t="str">
            <v>R</v>
          </cell>
          <cell r="I587" t="str">
            <v>X</v>
          </cell>
          <cell r="Q587" t="str">
            <v>P</v>
          </cell>
          <cell r="R587" t="str">
            <v>Espèce des landes</v>
          </cell>
          <cell r="S587">
            <v>0</v>
          </cell>
          <cell r="T587" t="str">
            <v>faible</v>
          </cell>
          <cell r="U587">
            <v>0</v>
          </cell>
        </row>
        <row r="588">
          <cell r="A588" t="str">
            <v>Eupithecia pimpinellata</v>
          </cell>
          <cell r="B588" t="str">
            <v>Heterocera</v>
          </cell>
          <cell r="C588" t="str">
            <v>GEOMETRIDAE</v>
          </cell>
          <cell r="D588" t="str">
            <v>Eupithecia pimpinellata (Hübner, 1813)</v>
          </cell>
          <cell r="E588" t="str">
            <v>Eupithecia pimpinellata</v>
          </cell>
          <cell r="F588" t="str">
            <v>l'Eupithécie du Boucage</v>
          </cell>
          <cell r="G588" t="str">
            <v>E</v>
          </cell>
          <cell r="I588" t="str">
            <v>X</v>
          </cell>
          <cell r="Q588" t="str">
            <v>HP</v>
          </cell>
          <cell r="R588" t="str">
            <v>Espèces des pelouses et/ou prairies méso-xérophiles</v>
          </cell>
          <cell r="S588">
            <v>0</v>
          </cell>
          <cell r="T588" t="str">
            <v>faible</v>
          </cell>
          <cell r="U588">
            <v>0</v>
          </cell>
        </row>
        <row r="589">
          <cell r="A589" t="str">
            <v>Eupithecia pimpinellata (Hübner, 1813)</v>
          </cell>
          <cell r="B589" t="str">
            <v>Heterocera</v>
          </cell>
          <cell r="C589" t="str">
            <v>GEOMETRIDAE</v>
          </cell>
          <cell r="D589" t="str">
            <v>Eupithecia pimpinellata (Hübner, 1813)</v>
          </cell>
          <cell r="E589" t="str">
            <v>Eupithecia pimpinellata</v>
          </cell>
          <cell r="F589" t="str">
            <v>l'Eupithécie du Boucage</v>
          </cell>
          <cell r="G589" t="str">
            <v>E</v>
          </cell>
          <cell r="I589" t="str">
            <v>X</v>
          </cell>
          <cell r="Q589" t="str">
            <v>HP</v>
          </cell>
          <cell r="R589" t="str">
            <v>Espèces des pelouses et/ou prairies méso-xérophiles</v>
          </cell>
          <cell r="S589">
            <v>0</v>
          </cell>
          <cell r="T589" t="str">
            <v>faible</v>
          </cell>
          <cell r="U589">
            <v>0</v>
          </cell>
        </row>
        <row r="590">
          <cell r="A590" t="str">
            <v>Eupithecia plumbeolata</v>
          </cell>
          <cell r="B590" t="str">
            <v>Heterocera</v>
          </cell>
          <cell r="C590" t="str">
            <v>GEOMETRIDAE</v>
          </cell>
          <cell r="D590" t="str">
            <v>Eupithecia plumbeolata (Haworth, 1809)</v>
          </cell>
          <cell r="E590" t="str">
            <v>Eupithecia plumbeolata</v>
          </cell>
          <cell r="F590" t="str">
            <v>l'Eupithécie du Mélampyre</v>
          </cell>
          <cell r="G590" t="str">
            <v>E</v>
          </cell>
          <cell r="I590" t="str">
            <v>X</v>
          </cell>
          <cell r="Q590" t="str">
            <v>HP</v>
          </cell>
          <cell r="R590" t="str">
            <v>Espèces des boisements et des lisières mésophiles</v>
          </cell>
          <cell r="S590">
            <v>0</v>
          </cell>
          <cell r="T590" t="str">
            <v>faible</v>
          </cell>
          <cell r="U590">
            <v>0</v>
          </cell>
        </row>
        <row r="591">
          <cell r="A591" t="str">
            <v>Eupithecia plumbeolata (Haworth, 1809)</v>
          </cell>
          <cell r="B591" t="str">
            <v>Heterocera</v>
          </cell>
          <cell r="C591" t="str">
            <v>GEOMETRIDAE</v>
          </cell>
          <cell r="D591" t="str">
            <v>Eupithecia plumbeolata (Haworth, 1809)</v>
          </cell>
          <cell r="E591" t="str">
            <v>Eupithecia plumbeolata</v>
          </cell>
          <cell r="F591" t="str">
            <v>l'Eupithécie du Mélampyre</v>
          </cell>
          <cell r="G591" t="str">
            <v>E</v>
          </cell>
          <cell r="I591" t="str">
            <v>X</v>
          </cell>
          <cell r="Q591" t="str">
            <v>HP</v>
          </cell>
          <cell r="R591" t="str">
            <v>Espèces des boisements et des lisières mésophiles</v>
          </cell>
          <cell r="S591">
            <v>0</v>
          </cell>
          <cell r="T591" t="str">
            <v>faible</v>
          </cell>
          <cell r="U591">
            <v>0</v>
          </cell>
        </row>
        <row r="592">
          <cell r="A592" t="str">
            <v>Eupithecia pulchellata</v>
          </cell>
          <cell r="B592" t="str">
            <v>Heterocera</v>
          </cell>
          <cell r="C592" t="str">
            <v>GEOMETRIDAE</v>
          </cell>
          <cell r="D592" t="str">
            <v>Eupithecia pulchellata Stephens, 1831</v>
          </cell>
          <cell r="E592" t="str">
            <v>Eupithecia pulchellata</v>
          </cell>
          <cell r="F592" t="str">
            <v>L'Eupithécie de la Digitale pourpre</v>
          </cell>
          <cell r="G592" t="str">
            <v>RR</v>
          </cell>
          <cell r="I592" t="str">
            <v>X</v>
          </cell>
          <cell r="Q592" t="str">
            <v>HP</v>
          </cell>
          <cell r="R592" t="str">
            <v>Espèces des boisements et des lisières mésophiles</v>
          </cell>
          <cell r="S592">
            <v>0</v>
          </cell>
          <cell r="T592" t="str">
            <v>faible</v>
          </cell>
          <cell r="U592">
            <v>0</v>
          </cell>
        </row>
        <row r="593">
          <cell r="A593" t="str">
            <v>Eupithecia pulchellata Stephens, 1831</v>
          </cell>
          <cell r="B593" t="str">
            <v>Heterocera</v>
          </cell>
          <cell r="C593" t="str">
            <v>GEOMETRIDAE</v>
          </cell>
          <cell r="D593" t="str">
            <v>Eupithecia pulchellata Stephens, 1831</v>
          </cell>
          <cell r="E593" t="str">
            <v>Eupithecia pulchellata</v>
          </cell>
          <cell r="F593" t="str">
            <v>L'Eupithécie de la Digitale pourpre</v>
          </cell>
          <cell r="G593" t="str">
            <v>RR</v>
          </cell>
          <cell r="I593" t="str">
            <v>X</v>
          </cell>
          <cell r="Q593" t="str">
            <v>HP</v>
          </cell>
          <cell r="R593" t="str">
            <v>Espèces des boisements et des lisières mésophiles</v>
          </cell>
          <cell r="S593">
            <v>0</v>
          </cell>
          <cell r="T593" t="str">
            <v>faible</v>
          </cell>
          <cell r="U593">
            <v>0</v>
          </cell>
        </row>
        <row r="594">
          <cell r="A594" t="str">
            <v>Eupithecia pusillata</v>
          </cell>
          <cell r="B594" t="str">
            <v>Heterocera</v>
          </cell>
          <cell r="C594" t="str">
            <v>GEOMETRIDAE</v>
          </cell>
          <cell r="D594" t="str">
            <v>Eupithecia pusillata (Denis &amp; Schiffermüller, 1775)</v>
          </cell>
          <cell r="E594" t="str">
            <v>Eupithecia pusillata</v>
          </cell>
          <cell r="F594" t="str">
            <v>L'Eupithécie chétive</v>
          </cell>
          <cell r="G594" t="str">
            <v>E</v>
          </cell>
          <cell r="I594" t="str">
            <v>X</v>
          </cell>
          <cell r="Q594" t="str">
            <v>HP</v>
          </cell>
          <cell r="R594" t="str">
            <v>Espèces des pelouses ouvertes xéro-thermophiles</v>
          </cell>
          <cell r="S594">
            <v>0</v>
          </cell>
          <cell r="T594" t="str">
            <v>faible</v>
          </cell>
          <cell r="U594">
            <v>0</v>
          </cell>
        </row>
        <row r="595">
          <cell r="A595" t="str">
            <v>Eupithecia pusillata (Denis &amp; Schiffermüller, 1775)</v>
          </cell>
          <cell r="B595" t="str">
            <v>Heterocera</v>
          </cell>
          <cell r="C595" t="str">
            <v>GEOMETRIDAE</v>
          </cell>
          <cell r="D595" t="str">
            <v>Eupithecia pusillata (Denis &amp; Schiffermüller, 1775)</v>
          </cell>
          <cell r="E595" t="str">
            <v>Eupithecia pusillata</v>
          </cell>
          <cell r="F595" t="str">
            <v>L'Eupithécie chétive</v>
          </cell>
          <cell r="G595" t="str">
            <v>E</v>
          </cell>
          <cell r="I595" t="str">
            <v>X</v>
          </cell>
          <cell r="Q595" t="str">
            <v>HP</v>
          </cell>
          <cell r="R595" t="str">
            <v>Espèces des pelouses ouvertes xéro-thermophiles</v>
          </cell>
          <cell r="S595">
            <v>0</v>
          </cell>
          <cell r="T595" t="str">
            <v>faible</v>
          </cell>
          <cell r="U595">
            <v>0</v>
          </cell>
        </row>
        <row r="596">
          <cell r="A596" t="str">
            <v>Eupithecia satyrata</v>
          </cell>
          <cell r="B596" t="str">
            <v>Heterocera</v>
          </cell>
          <cell r="C596" t="str">
            <v>GEOMETRIDAE</v>
          </cell>
          <cell r="D596" t="str">
            <v>Eupithecia satyrata (Hübner, 1813)</v>
          </cell>
          <cell r="E596" t="str">
            <v>Eupithecia satyrata</v>
          </cell>
          <cell r="F596" t="str">
            <v>L'Eupithécie satyre</v>
          </cell>
          <cell r="G596" t="str">
            <v>E</v>
          </cell>
          <cell r="I596" t="str">
            <v>X</v>
          </cell>
          <cell r="Q596" t="str">
            <v>HP</v>
          </cell>
          <cell r="R596" t="str">
            <v>Espèces des pelouses et/ou prairies méso-xérophiles</v>
          </cell>
          <cell r="S596">
            <v>0</v>
          </cell>
          <cell r="T596" t="str">
            <v>faible</v>
          </cell>
          <cell r="U596">
            <v>0</v>
          </cell>
        </row>
        <row r="597">
          <cell r="A597" t="str">
            <v>Eupithecia satyrata (Hübner, 1813)</v>
          </cell>
          <cell r="B597" t="str">
            <v>Heterocera</v>
          </cell>
          <cell r="C597" t="str">
            <v>GEOMETRIDAE</v>
          </cell>
          <cell r="D597" t="str">
            <v>Eupithecia satyrata (Hübner, 1813)</v>
          </cell>
          <cell r="E597" t="str">
            <v>Eupithecia satyrata</v>
          </cell>
          <cell r="F597" t="str">
            <v>L'Eupithécie satyre</v>
          </cell>
          <cell r="G597" t="str">
            <v>E</v>
          </cell>
          <cell r="I597" t="str">
            <v>X</v>
          </cell>
          <cell r="Q597" t="str">
            <v>HP</v>
          </cell>
          <cell r="R597" t="str">
            <v>Espèces des pelouses et/ou prairies méso-xérophiles</v>
          </cell>
          <cell r="S597">
            <v>0</v>
          </cell>
          <cell r="T597" t="str">
            <v>faible</v>
          </cell>
          <cell r="U597">
            <v>0</v>
          </cell>
        </row>
        <row r="598">
          <cell r="A598" t="str">
            <v>Eupithecia simpliciata</v>
          </cell>
          <cell r="B598" t="str">
            <v>Heterocera</v>
          </cell>
          <cell r="C598" t="str">
            <v>GEOMETRIDAE</v>
          </cell>
          <cell r="D598" t="str">
            <v>Eupithecia simpliciata (Haworth, 1809)</v>
          </cell>
          <cell r="E598" t="str">
            <v>Eupithecia simpliciata</v>
          </cell>
          <cell r="F598" t="str">
            <v>L'Eupithécie du Chénopode</v>
          </cell>
          <cell r="G598" t="str">
            <v>E</v>
          </cell>
          <cell r="I598" t="str">
            <v>X</v>
          </cell>
          <cell r="Q598" t="str">
            <v>HP</v>
          </cell>
          <cell r="R598" t="str">
            <v>Espèces des prairies et ourlets mésophiles</v>
          </cell>
          <cell r="S598">
            <v>0</v>
          </cell>
          <cell r="T598" t="str">
            <v>faible</v>
          </cell>
          <cell r="U598">
            <v>0</v>
          </cell>
        </row>
        <row r="599">
          <cell r="A599" t="str">
            <v>Eupithecia simpliciata (Haworth, 1809)</v>
          </cell>
          <cell r="B599" t="str">
            <v>Heterocera</v>
          </cell>
          <cell r="C599" t="str">
            <v>GEOMETRIDAE</v>
          </cell>
          <cell r="D599" t="str">
            <v>Eupithecia simpliciata (Haworth, 1809)</v>
          </cell>
          <cell r="E599" t="str">
            <v>Eupithecia simpliciata</v>
          </cell>
          <cell r="F599" t="str">
            <v>L'Eupithécie du Chénopode</v>
          </cell>
          <cell r="G599" t="str">
            <v>E</v>
          </cell>
          <cell r="I599" t="str">
            <v>X</v>
          </cell>
          <cell r="Q599" t="str">
            <v>HP</v>
          </cell>
          <cell r="R599" t="str">
            <v>Espèces des prairies et ourlets mésophiles</v>
          </cell>
          <cell r="S599">
            <v>0</v>
          </cell>
          <cell r="T599" t="str">
            <v>faible</v>
          </cell>
          <cell r="U599">
            <v>0</v>
          </cell>
        </row>
        <row r="600">
          <cell r="A600" t="str">
            <v>Eupithecia subfuscata</v>
          </cell>
          <cell r="B600" t="str">
            <v>Heterocera</v>
          </cell>
          <cell r="C600" t="str">
            <v>GEOMETRIDAE</v>
          </cell>
          <cell r="D600" t="str">
            <v>Eupithecia subfuscata (Haworth, 1809)</v>
          </cell>
          <cell r="E600" t="str">
            <v>Eupithecia subfuscata</v>
          </cell>
          <cell r="F600" t="str">
            <v>L'Eupithécie noirâtre</v>
          </cell>
          <cell r="G600" t="str">
            <v>RR</v>
          </cell>
          <cell r="I600" t="str">
            <v>X</v>
          </cell>
          <cell r="Q600" t="str">
            <v>HP</v>
          </cell>
          <cell r="R600" t="str">
            <v>Espèces des boisements et des lisières mésohygrophiles</v>
          </cell>
          <cell r="S600">
            <v>0</v>
          </cell>
          <cell r="T600" t="str">
            <v>faible</v>
          </cell>
          <cell r="U600">
            <v>0</v>
          </cell>
        </row>
        <row r="601">
          <cell r="A601" t="str">
            <v>Eupithecia subfuscata (Haworth, 1809)</v>
          </cell>
          <cell r="B601" t="str">
            <v>Heterocera</v>
          </cell>
          <cell r="C601" t="str">
            <v>GEOMETRIDAE</v>
          </cell>
          <cell r="D601" t="str">
            <v>Eupithecia subfuscata (Haworth, 1809)</v>
          </cell>
          <cell r="E601" t="str">
            <v>Eupithecia subfuscata</v>
          </cell>
          <cell r="F601" t="str">
            <v>L'Eupithécie noirâtre</v>
          </cell>
          <cell r="G601" t="str">
            <v>RR</v>
          </cell>
          <cell r="I601" t="str">
            <v>X</v>
          </cell>
          <cell r="Q601" t="str">
            <v>HP</v>
          </cell>
          <cell r="R601" t="str">
            <v>Espèces des boisements et des lisières mésohygrophiles</v>
          </cell>
          <cell r="S601">
            <v>0</v>
          </cell>
          <cell r="T601" t="str">
            <v>faible</v>
          </cell>
          <cell r="U601">
            <v>0</v>
          </cell>
        </row>
        <row r="602">
          <cell r="A602" t="str">
            <v>Eupithecia subumbrata</v>
          </cell>
          <cell r="B602" t="str">
            <v>Heterocera</v>
          </cell>
          <cell r="C602" t="str">
            <v>GEOMETRIDAE</v>
          </cell>
          <cell r="D602" t="str">
            <v>Eupithecia subumbrata (Denis &amp; Schiffermüller, 1775)</v>
          </cell>
          <cell r="E602" t="str">
            <v>Eupithecia subumbrata</v>
          </cell>
          <cell r="F602" t="str">
            <v>L'Eupithécie des friches</v>
          </cell>
          <cell r="G602" t="str">
            <v>E</v>
          </cell>
          <cell r="I602" t="str">
            <v>X</v>
          </cell>
          <cell r="Q602" t="str">
            <v>HP</v>
          </cell>
          <cell r="R602" t="str">
            <v>Espèces des pelouses et/ou prairies méso-xérophiles</v>
          </cell>
          <cell r="S602">
            <v>0</v>
          </cell>
          <cell r="T602" t="str">
            <v>faible</v>
          </cell>
          <cell r="U602">
            <v>0</v>
          </cell>
        </row>
        <row r="603">
          <cell r="A603" t="str">
            <v>Eupithecia subumbrata (Denis &amp; Schiffermüller, 1775)</v>
          </cell>
          <cell r="B603" t="str">
            <v>Heterocera</v>
          </cell>
          <cell r="C603" t="str">
            <v>GEOMETRIDAE</v>
          </cell>
          <cell r="D603" t="str">
            <v>Eupithecia subumbrata (Denis &amp; Schiffermüller, 1775)</v>
          </cell>
          <cell r="E603" t="str">
            <v>Eupithecia subumbrata</v>
          </cell>
          <cell r="F603" t="str">
            <v>L'Eupithécie des friches</v>
          </cell>
          <cell r="G603" t="str">
            <v>E</v>
          </cell>
          <cell r="I603" t="str">
            <v>X</v>
          </cell>
          <cell r="Q603" t="str">
            <v>HP</v>
          </cell>
          <cell r="R603" t="str">
            <v>Espèces des pelouses et/ou prairies méso-xérophiles</v>
          </cell>
          <cell r="S603">
            <v>0</v>
          </cell>
          <cell r="T603" t="str">
            <v>faible</v>
          </cell>
          <cell r="U603">
            <v>0</v>
          </cell>
        </row>
        <row r="604">
          <cell r="A604" t="str">
            <v>Eupithecia succenturiata</v>
          </cell>
          <cell r="B604" t="str">
            <v>Heterocera</v>
          </cell>
          <cell r="C604" t="str">
            <v>GEOMETRIDAE</v>
          </cell>
          <cell r="D604" t="str">
            <v>Eupithecia succenturiata (Linnaeus, 1758)</v>
          </cell>
          <cell r="E604" t="str">
            <v>Eupithecia succenturiata</v>
          </cell>
          <cell r="F604" t="str">
            <v>L'Eupithécie substituée</v>
          </cell>
          <cell r="G604" t="str">
            <v>R</v>
          </cell>
          <cell r="I604" t="str">
            <v>X</v>
          </cell>
          <cell r="Q604" t="str">
            <v>P</v>
          </cell>
          <cell r="R604" t="str">
            <v>Espèces des boisements et des lisières mésophiles</v>
          </cell>
          <cell r="S604">
            <v>0</v>
          </cell>
          <cell r="T604" t="str">
            <v>faible</v>
          </cell>
          <cell r="U604">
            <v>0</v>
          </cell>
        </row>
        <row r="605">
          <cell r="A605" t="str">
            <v>Eupithecia succenturiata (Linnaeus, 1758)</v>
          </cell>
          <cell r="B605" t="str">
            <v>Heterocera</v>
          </cell>
          <cell r="C605" t="str">
            <v>GEOMETRIDAE</v>
          </cell>
          <cell r="D605" t="str">
            <v>Eupithecia succenturiata (Linnaeus, 1758)</v>
          </cell>
          <cell r="E605" t="str">
            <v>Eupithecia succenturiata</v>
          </cell>
          <cell r="F605" t="str">
            <v>L'Eupithécie substituée</v>
          </cell>
          <cell r="G605" t="str">
            <v>R</v>
          </cell>
          <cell r="I605" t="str">
            <v>X</v>
          </cell>
          <cell r="Q605" t="str">
            <v>P</v>
          </cell>
          <cell r="R605" t="str">
            <v>Espèces des boisements et des lisières mésophiles</v>
          </cell>
          <cell r="S605">
            <v>0</v>
          </cell>
          <cell r="T605" t="str">
            <v>faible</v>
          </cell>
          <cell r="U605">
            <v>0</v>
          </cell>
        </row>
        <row r="606">
          <cell r="A606" t="str">
            <v>Eupithecia tantillaria</v>
          </cell>
          <cell r="B606" t="str">
            <v>Heterocera</v>
          </cell>
          <cell r="C606" t="str">
            <v>GEOMETRIDAE</v>
          </cell>
          <cell r="D606" t="str">
            <v>Eupithecia tantillaria Boisduval, 1840</v>
          </cell>
          <cell r="E606" t="str">
            <v>Eupithecia tantillaria</v>
          </cell>
          <cell r="F606" t="str">
            <v>L'Eupithécie des Résineux</v>
          </cell>
          <cell r="G606" t="str">
            <v>RR</v>
          </cell>
          <cell r="I606" t="str">
            <v>X</v>
          </cell>
          <cell r="Q606" t="str">
            <v>HP</v>
          </cell>
          <cell r="R606" t="str">
            <v>Espèces des boisements et des lisières mésophiles</v>
          </cell>
          <cell r="S606">
            <v>0</v>
          </cell>
          <cell r="T606" t="str">
            <v>faible</v>
          </cell>
          <cell r="U606">
            <v>0</v>
          </cell>
        </row>
        <row r="607">
          <cell r="A607" t="str">
            <v>Eupithecia tantillaria Boisduval, 1840</v>
          </cell>
          <cell r="B607" t="str">
            <v>Heterocera</v>
          </cell>
          <cell r="C607" t="str">
            <v>GEOMETRIDAE</v>
          </cell>
          <cell r="D607" t="str">
            <v>Eupithecia tantillaria Boisduval, 1840</v>
          </cell>
          <cell r="E607" t="str">
            <v>Eupithecia tantillaria</v>
          </cell>
          <cell r="F607" t="str">
            <v>L'Eupithécie des Résineux</v>
          </cell>
          <cell r="G607" t="str">
            <v>RR</v>
          </cell>
          <cell r="I607" t="str">
            <v>X</v>
          </cell>
          <cell r="Q607" t="str">
            <v>HP</v>
          </cell>
          <cell r="R607" t="str">
            <v>Espèces des boisements et des lisières mésophiles</v>
          </cell>
          <cell r="S607">
            <v>0</v>
          </cell>
          <cell r="T607" t="str">
            <v>faible</v>
          </cell>
          <cell r="U607">
            <v>0</v>
          </cell>
        </row>
        <row r="608">
          <cell r="A608" t="str">
            <v>Eupithecia tenuiata</v>
          </cell>
          <cell r="B608" t="str">
            <v>Heterocera</v>
          </cell>
          <cell r="C608" t="str">
            <v>GEOMETRIDAE</v>
          </cell>
          <cell r="D608" t="str">
            <v>Eupithecia tenuiata (Hübner, 1813)</v>
          </cell>
          <cell r="E608" t="str">
            <v>Eupithecia tenuiata</v>
          </cell>
          <cell r="F608" t="str">
            <v>L'Eupithécie des Saules</v>
          </cell>
          <cell r="G608" t="str">
            <v>E</v>
          </cell>
          <cell r="I608" t="str">
            <v>X</v>
          </cell>
          <cell r="Q608" t="str">
            <v>HP</v>
          </cell>
          <cell r="R608" t="str">
            <v>Espèces des boisements et des lisières mésohygrophiles</v>
          </cell>
          <cell r="S608">
            <v>0</v>
          </cell>
          <cell r="T608" t="str">
            <v>faible</v>
          </cell>
          <cell r="U608">
            <v>0</v>
          </cell>
        </row>
        <row r="609">
          <cell r="A609" t="str">
            <v>Eupithecia tenuiata (Hübner, 1813)</v>
          </cell>
          <cell r="B609" t="str">
            <v>Heterocera</v>
          </cell>
          <cell r="C609" t="str">
            <v>GEOMETRIDAE</v>
          </cell>
          <cell r="D609" t="str">
            <v>Eupithecia tenuiata (Hübner, 1813)</v>
          </cell>
          <cell r="E609" t="str">
            <v>Eupithecia tenuiata</v>
          </cell>
          <cell r="F609" t="str">
            <v>L'Eupithécie des Saules</v>
          </cell>
          <cell r="G609" t="str">
            <v>E</v>
          </cell>
          <cell r="I609" t="str">
            <v>X</v>
          </cell>
          <cell r="Q609" t="str">
            <v>HP</v>
          </cell>
          <cell r="R609" t="str">
            <v>Espèces des boisements et des lisières mésohygrophiles</v>
          </cell>
          <cell r="S609">
            <v>0</v>
          </cell>
          <cell r="T609" t="str">
            <v>faible</v>
          </cell>
          <cell r="U609">
            <v>0</v>
          </cell>
        </row>
        <row r="610">
          <cell r="A610" t="str">
            <v>Eupithecia tripunctaria</v>
          </cell>
          <cell r="B610" t="str">
            <v>Heterocera</v>
          </cell>
          <cell r="C610" t="str">
            <v>GEOMETRIDAE</v>
          </cell>
          <cell r="D610" t="str">
            <v>Eupithecia tripunctaria Herrich-Schäffer, 1852</v>
          </cell>
          <cell r="E610" t="str">
            <v>Eupithecia tripunctaria</v>
          </cell>
          <cell r="F610" t="str">
            <v>l'Eupithécie triponctuée</v>
          </cell>
          <cell r="G610" t="str">
            <v>RR</v>
          </cell>
          <cell r="I610" t="str">
            <v>X</v>
          </cell>
          <cell r="Q610" t="str">
            <v>HP</v>
          </cell>
          <cell r="R610" t="str">
            <v>Espèces des boisements et des lisières mésophiles</v>
          </cell>
          <cell r="S610">
            <v>0</v>
          </cell>
          <cell r="T610" t="str">
            <v>faible</v>
          </cell>
          <cell r="U610">
            <v>0</v>
          </cell>
        </row>
        <row r="611">
          <cell r="A611" t="str">
            <v>Eupithecia tripunctaria Herrich-Schäffer, 1852</v>
          </cell>
          <cell r="B611" t="str">
            <v>Heterocera</v>
          </cell>
          <cell r="C611" t="str">
            <v>GEOMETRIDAE</v>
          </cell>
          <cell r="D611" t="str">
            <v>Eupithecia tripunctaria Herrich-Schäffer, 1852</v>
          </cell>
          <cell r="E611" t="str">
            <v>Eupithecia tripunctaria</v>
          </cell>
          <cell r="F611" t="str">
            <v>l'Eupithécie triponctuée</v>
          </cell>
          <cell r="G611" t="str">
            <v>RR</v>
          </cell>
          <cell r="I611" t="str">
            <v>X</v>
          </cell>
          <cell r="Q611" t="str">
            <v>HP</v>
          </cell>
          <cell r="R611" t="str">
            <v>Espèces des boisements et des lisières mésophiles</v>
          </cell>
          <cell r="S611">
            <v>0</v>
          </cell>
          <cell r="T611" t="str">
            <v>faible</v>
          </cell>
          <cell r="U611">
            <v>0</v>
          </cell>
        </row>
        <row r="612">
          <cell r="A612" t="str">
            <v>Eupithecia venosata</v>
          </cell>
          <cell r="B612" t="str">
            <v>Heterocera</v>
          </cell>
          <cell r="C612" t="str">
            <v>GEOMETRIDAE</v>
          </cell>
          <cell r="D612" t="str">
            <v>Eupithecia venosata (Fabricius, 1787)</v>
          </cell>
          <cell r="E612" t="str">
            <v>Eupithecia venosata</v>
          </cell>
          <cell r="F612" t="str">
            <v>L'Eupithécie veinée</v>
          </cell>
          <cell r="G612" t="str">
            <v>E</v>
          </cell>
          <cell r="I612" t="str">
            <v>X</v>
          </cell>
          <cell r="Q612" t="str">
            <v>HP</v>
          </cell>
          <cell r="R612" t="str">
            <v>Espèces des prairies et ourlets méso-hygrophiles</v>
          </cell>
          <cell r="S612">
            <v>0</v>
          </cell>
          <cell r="T612" t="str">
            <v>faible</v>
          </cell>
          <cell r="U612">
            <v>0</v>
          </cell>
        </row>
        <row r="613">
          <cell r="A613" t="str">
            <v>Eupithecia venosata (Fabricius, 1787)</v>
          </cell>
          <cell r="B613" t="str">
            <v>Heterocera</v>
          </cell>
          <cell r="C613" t="str">
            <v>GEOMETRIDAE</v>
          </cell>
          <cell r="D613" t="str">
            <v>Eupithecia venosata (Fabricius, 1787)</v>
          </cell>
          <cell r="E613" t="str">
            <v>Eupithecia venosata</v>
          </cell>
          <cell r="F613" t="str">
            <v>L'Eupithécie veinée</v>
          </cell>
          <cell r="G613" t="str">
            <v>E</v>
          </cell>
          <cell r="I613" t="str">
            <v>X</v>
          </cell>
          <cell r="Q613" t="str">
            <v>HP</v>
          </cell>
          <cell r="R613" t="str">
            <v>Espèces des prairies et ourlets méso-hygrophiles</v>
          </cell>
          <cell r="S613">
            <v>0</v>
          </cell>
          <cell r="T613" t="str">
            <v>faible</v>
          </cell>
          <cell r="U613">
            <v>0</v>
          </cell>
        </row>
        <row r="614">
          <cell r="A614" t="str">
            <v>Eupithecia virgaureata</v>
          </cell>
          <cell r="B614" t="str">
            <v>Heterocera</v>
          </cell>
          <cell r="C614" t="str">
            <v>GEOMETRIDAE</v>
          </cell>
          <cell r="D614" t="str">
            <v>Eupithecia virgaureata Doubleday, 1861</v>
          </cell>
          <cell r="E614" t="str">
            <v>Eupithecia virgaureata</v>
          </cell>
          <cell r="F614" t="str">
            <v>L'Eupithécie de la Verge d'Or</v>
          </cell>
          <cell r="G614" t="str">
            <v>E</v>
          </cell>
          <cell r="I614" t="str">
            <v>X</v>
          </cell>
          <cell r="Q614" t="str">
            <v>HP</v>
          </cell>
          <cell r="R614" t="str">
            <v>Espèces des pelouses et/ou prairies méso-xérophiles</v>
          </cell>
          <cell r="S614">
            <v>0</v>
          </cell>
          <cell r="T614" t="str">
            <v>faible</v>
          </cell>
          <cell r="U614">
            <v>0</v>
          </cell>
        </row>
        <row r="615">
          <cell r="A615" t="str">
            <v>Eupithecia virgaureata Doubleday, 1861</v>
          </cell>
          <cell r="B615" t="str">
            <v>Heterocera</v>
          </cell>
          <cell r="C615" t="str">
            <v>GEOMETRIDAE</v>
          </cell>
          <cell r="D615" t="str">
            <v>Eupithecia virgaureata Doubleday, 1861</v>
          </cell>
          <cell r="E615" t="str">
            <v>Eupithecia virgaureata</v>
          </cell>
          <cell r="F615" t="str">
            <v>L'Eupithécie de la Verge d'Or</v>
          </cell>
          <cell r="G615" t="str">
            <v>E</v>
          </cell>
          <cell r="I615" t="str">
            <v>X</v>
          </cell>
          <cell r="Q615" t="str">
            <v>HP</v>
          </cell>
          <cell r="R615" t="str">
            <v>Espèces des pelouses et/ou prairies méso-xérophiles</v>
          </cell>
          <cell r="S615">
            <v>0</v>
          </cell>
          <cell r="T615" t="str">
            <v>faible</v>
          </cell>
          <cell r="U615">
            <v>0</v>
          </cell>
        </row>
        <row r="616">
          <cell r="A616" t="str">
            <v>Eupithecia vulgata</v>
          </cell>
          <cell r="B616" t="str">
            <v>Heterocera</v>
          </cell>
          <cell r="C616" t="str">
            <v>GEOMETRIDAE</v>
          </cell>
          <cell r="D616" t="str">
            <v>Eupithecia vulgata (Haworth, 1809)</v>
          </cell>
          <cell r="E616" t="str">
            <v>Eupithecia vulgata</v>
          </cell>
          <cell r="F616" t="str">
            <v>L'Eupithécie austère</v>
          </cell>
          <cell r="G616" t="str">
            <v>R</v>
          </cell>
          <cell r="I616" t="str">
            <v>X</v>
          </cell>
          <cell r="Q616" t="str">
            <v>P</v>
          </cell>
          <cell r="R616" t="str">
            <v>Espèces des prairies et ourlets mésophiles</v>
          </cell>
          <cell r="S616">
            <v>0</v>
          </cell>
          <cell r="T616" t="str">
            <v>faible</v>
          </cell>
          <cell r="U616">
            <v>0</v>
          </cell>
        </row>
        <row r="617">
          <cell r="A617" t="str">
            <v>Eupithecia vulgata (Haworth, 1809)</v>
          </cell>
          <cell r="B617" t="str">
            <v>Heterocera</v>
          </cell>
          <cell r="C617" t="str">
            <v>GEOMETRIDAE</v>
          </cell>
          <cell r="D617" t="str">
            <v>Eupithecia vulgata (Haworth, 1809)</v>
          </cell>
          <cell r="E617" t="str">
            <v>Eupithecia vulgata</v>
          </cell>
          <cell r="F617" t="str">
            <v>L'Eupithécie austère</v>
          </cell>
          <cell r="G617" t="str">
            <v>R</v>
          </cell>
          <cell r="I617" t="str">
            <v>X</v>
          </cell>
          <cell r="Q617" t="str">
            <v>P</v>
          </cell>
          <cell r="R617" t="str">
            <v>Espèces des prairies et ourlets mésophiles</v>
          </cell>
          <cell r="S617">
            <v>0</v>
          </cell>
          <cell r="T617" t="str">
            <v>faible</v>
          </cell>
          <cell r="U617">
            <v>0</v>
          </cell>
        </row>
        <row r="618">
          <cell r="A618" t="str">
            <v>Euplagia quadripunctaria</v>
          </cell>
          <cell r="B618" t="str">
            <v>Heterocera</v>
          </cell>
          <cell r="C618" t="str">
            <v>ARCTIIDAE</v>
          </cell>
          <cell r="D618" t="str">
            <v>Euplagia quadripunctaria (Poda, 1761)</v>
          </cell>
          <cell r="E618" t="str">
            <v>Euplagia quadripunctaria</v>
          </cell>
          <cell r="F618" t="str">
            <v>L'écaille chinée</v>
          </cell>
          <cell r="G618" t="str">
            <v>AC</v>
          </cell>
          <cell r="I618" t="str">
            <v>X</v>
          </cell>
          <cell r="N618" t="str">
            <v>X</v>
          </cell>
          <cell r="R618" t="str">
            <v>Espèces des boisements et des lisières mésophiles</v>
          </cell>
          <cell r="S618">
            <v>0</v>
          </cell>
          <cell r="T618" t="str">
            <v>faible</v>
          </cell>
          <cell r="U618">
            <v>0</v>
          </cell>
        </row>
        <row r="619">
          <cell r="A619" t="str">
            <v>Euplagia quadripunctaria (Poda, 1761)</v>
          </cell>
          <cell r="B619" t="str">
            <v>Heterocera</v>
          </cell>
          <cell r="C619" t="str">
            <v>ARCTIIDAE</v>
          </cell>
          <cell r="D619" t="str">
            <v>Euplagia quadripunctaria (Poda, 1761)</v>
          </cell>
          <cell r="E619" t="str">
            <v>Euplagia quadripunctaria</v>
          </cell>
          <cell r="F619" t="str">
            <v>L'écaille chinée</v>
          </cell>
          <cell r="G619" t="str">
            <v>AC</v>
          </cell>
          <cell r="I619" t="str">
            <v>X</v>
          </cell>
          <cell r="N619" t="str">
            <v>X</v>
          </cell>
          <cell r="R619" t="str">
            <v>Espèces des boisements et des lisières mésophiles</v>
          </cell>
          <cell r="S619">
            <v>0</v>
          </cell>
          <cell r="T619" t="str">
            <v>faible</v>
          </cell>
          <cell r="U619">
            <v>0</v>
          </cell>
        </row>
        <row r="620">
          <cell r="A620" t="str">
            <v>Euplexia lucipara</v>
          </cell>
          <cell r="B620" t="str">
            <v>Heterocera</v>
          </cell>
          <cell r="C620" t="str">
            <v>NOCTUIDAE</v>
          </cell>
          <cell r="D620" t="str">
            <v>Euplexia lucipara (Linnaeus, 1758)</v>
          </cell>
          <cell r="E620" t="str">
            <v>Euplexia lucipara</v>
          </cell>
          <cell r="F620" t="str">
            <v>La brillante</v>
          </cell>
          <cell r="G620" t="str">
            <v>PC</v>
          </cell>
          <cell r="I620">
            <v>0</v>
          </cell>
          <cell r="R620" t="str">
            <v>Espèce des landes</v>
          </cell>
          <cell r="S620">
            <v>0</v>
          </cell>
          <cell r="T620" t="str">
            <v>faible</v>
          </cell>
          <cell r="U620">
            <v>0</v>
          </cell>
        </row>
        <row r="621">
          <cell r="A621" t="str">
            <v>Euplexia lucipara (Linnaeus, 1758)</v>
          </cell>
          <cell r="B621" t="str">
            <v>Heterocera</v>
          </cell>
          <cell r="C621" t="str">
            <v>NOCTUIDAE</v>
          </cell>
          <cell r="D621" t="str">
            <v>Euplexia lucipara (Linnaeus, 1758)</v>
          </cell>
          <cell r="E621" t="str">
            <v>Euplexia lucipara</v>
          </cell>
          <cell r="F621" t="str">
            <v>La brillante</v>
          </cell>
          <cell r="G621" t="str">
            <v>PC</v>
          </cell>
          <cell r="I621">
            <v>0</v>
          </cell>
          <cell r="R621" t="str">
            <v>Espèce des landes</v>
          </cell>
          <cell r="S621">
            <v>0</v>
          </cell>
          <cell r="T621" t="str">
            <v>faible</v>
          </cell>
          <cell r="U621">
            <v>0</v>
          </cell>
        </row>
        <row r="622">
          <cell r="A622" t="str">
            <v>Euproctis chrysorrhoea</v>
          </cell>
          <cell r="B622" t="str">
            <v>Heterocera</v>
          </cell>
          <cell r="C622" t="str">
            <v>LYMANTRIIDAE</v>
          </cell>
          <cell r="D622" t="str">
            <v>Euproctis chrysorrhoea (Linnaeus, 1758)</v>
          </cell>
          <cell r="E622" t="str">
            <v>Euproctis chrysorrhoea</v>
          </cell>
          <cell r="F622" t="str">
            <v>Le culbrun</v>
          </cell>
          <cell r="G622" t="str">
            <v>AC</v>
          </cell>
          <cell r="I622">
            <v>0</v>
          </cell>
          <cell r="R622" t="str">
            <v>Espèces des boisements et des lisières mésophiles</v>
          </cell>
          <cell r="S622">
            <v>0</v>
          </cell>
          <cell r="T622" t="str">
            <v>faible</v>
          </cell>
          <cell r="U622">
            <v>0</v>
          </cell>
        </row>
        <row r="623">
          <cell r="A623" t="str">
            <v>Euproctis chrysorrhoea (Linnaeus, 1758)</v>
          </cell>
          <cell r="B623" t="str">
            <v>Heterocera</v>
          </cell>
          <cell r="C623" t="str">
            <v>LYMANTRIIDAE</v>
          </cell>
          <cell r="D623" t="str">
            <v>Euproctis chrysorrhoea (Linnaeus, 1758)</v>
          </cell>
          <cell r="E623" t="str">
            <v>Euproctis chrysorrhoea</v>
          </cell>
          <cell r="F623" t="str">
            <v>Le culbrun</v>
          </cell>
          <cell r="G623" t="str">
            <v>AC</v>
          </cell>
          <cell r="I623">
            <v>0</v>
          </cell>
          <cell r="R623" t="str">
            <v>Espèces des boisements et des lisières mésophiles</v>
          </cell>
          <cell r="S623">
            <v>0</v>
          </cell>
          <cell r="T623" t="str">
            <v>faible</v>
          </cell>
          <cell r="U623">
            <v>0</v>
          </cell>
        </row>
        <row r="624">
          <cell r="A624" t="str">
            <v>Euproctis similis</v>
          </cell>
          <cell r="B624" t="str">
            <v>Heterocera</v>
          </cell>
          <cell r="C624" t="str">
            <v>LYMANTRIIDAE</v>
          </cell>
          <cell r="D624" t="str">
            <v>Sphrageidus similis (Fuessly, 1775)</v>
          </cell>
          <cell r="E624" t="str">
            <v>Euproctis similis</v>
          </cell>
          <cell r="F624" t="str">
            <v>Le culdoré</v>
          </cell>
          <cell r="G624" t="str">
            <v>AC</v>
          </cell>
          <cell r="I624">
            <v>0</v>
          </cell>
          <cell r="R624" t="str">
            <v>Espèces des boisements et des lisières mésophiles</v>
          </cell>
          <cell r="S624">
            <v>0</v>
          </cell>
          <cell r="T624" t="str">
            <v>faible</v>
          </cell>
          <cell r="U624">
            <v>0</v>
          </cell>
        </row>
        <row r="625">
          <cell r="A625" t="str">
            <v>Eupsilia transversa</v>
          </cell>
          <cell r="B625" t="str">
            <v>Heterocera</v>
          </cell>
          <cell r="C625" t="str">
            <v>NOCTUIDAE</v>
          </cell>
          <cell r="D625" t="str">
            <v>Eupsilia transversa (Hufnagel, 1766)</v>
          </cell>
          <cell r="E625" t="str">
            <v>Eupsilia transversa</v>
          </cell>
          <cell r="F625" t="str">
            <v>Le satellite</v>
          </cell>
          <cell r="G625" t="str">
            <v>AC</v>
          </cell>
          <cell r="I625">
            <v>0</v>
          </cell>
          <cell r="R625" t="str">
            <v>Espèces ubiquistes</v>
          </cell>
          <cell r="S625">
            <v>0</v>
          </cell>
          <cell r="T625" t="str">
            <v>faible</v>
          </cell>
          <cell r="U625">
            <v>0</v>
          </cell>
        </row>
        <row r="626">
          <cell r="A626" t="str">
            <v>Eupsilia transversa (Hufnagel, 1766)</v>
          </cell>
          <cell r="B626" t="str">
            <v>Heterocera</v>
          </cell>
          <cell r="C626" t="str">
            <v>NOCTUIDAE</v>
          </cell>
          <cell r="D626" t="str">
            <v>Eupsilia transversa (Hufnagel, 1766)</v>
          </cell>
          <cell r="E626" t="str">
            <v>Eupsilia transversa</v>
          </cell>
          <cell r="F626" t="str">
            <v>Le satellite</v>
          </cell>
          <cell r="G626" t="str">
            <v>AC</v>
          </cell>
          <cell r="I626">
            <v>0</v>
          </cell>
          <cell r="R626" t="str">
            <v>Espèces ubiquistes</v>
          </cell>
          <cell r="S626">
            <v>0</v>
          </cell>
          <cell r="T626" t="str">
            <v>faible</v>
          </cell>
          <cell r="U626">
            <v>0</v>
          </cell>
        </row>
        <row r="627">
          <cell r="A627" t="str">
            <v>Euthrix potatoria</v>
          </cell>
          <cell r="B627" t="str">
            <v>Heterocera</v>
          </cell>
          <cell r="C627" t="str">
            <v>LASIOCAMPIDAE</v>
          </cell>
          <cell r="D627" t="str">
            <v>Euthrix potatoria (Linnaeus, 1758)</v>
          </cell>
          <cell r="E627" t="str">
            <v>Euthrix potatoria</v>
          </cell>
          <cell r="F627" t="str">
            <v>La buveuse</v>
          </cell>
          <cell r="G627" t="str">
            <v>C</v>
          </cell>
          <cell r="I627">
            <v>0</v>
          </cell>
          <cell r="R627" t="str">
            <v>Espèces des prairies et ourlets méso-hygrophiles</v>
          </cell>
          <cell r="S627">
            <v>0</v>
          </cell>
          <cell r="T627" t="str">
            <v>faible</v>
          </cell>
          <cell r="U627">
            <v>0</v>
          </cell>
        </row>
        <row r="628">
          <cell r="A628" t="str">
            <v>Euthrix potatoria (Linnaeus, 1758)</v>
          </cell>
          <cell r="B628" t="str">
            <v>Heterocera</v>
          </cell>
          <cell r="C628" t="str">
            <v>LASIOCAMPIDAE</v>
          </cell>
          <cell r="D628" t="str">
            <v>Euthrix potatoria (Linnaeus, 1758)</v>
          </cell>
          <cell r="E628" t="str">
            <v>Euthrix potatoria</v>
          </cell>
          <cell r="F628" t="str">
            <v>La buveuse</v>
          </cell>
          <cell r="G628" t="str">
            <v>C</v>
          </cell>
          <cell r="I628">
            <v>0</v>
          </cell>
          <cell r="R628" t="str">
            <v>Espèces des prairies et ourlets méso-hygrophiles</v>
          </cell>
          <cell r="S628">
            <v>0</v>
          </cell>
          <cell r="T628" t="str">
            <v>faible</v>
          </cell>
          <cell r="U628">
            <v>0</v>
          </cell>
        </row>
        <row r="629">
          <cell r="A629" t="str">
            <v>Euxoa cursoria</v>
          </cell>
          <cell r="B629" t="str">
            <v>Heterocera</v>
          </cell>
          <cell r="C629" t="str">
            <v>NOCTUIDAE</v>
          </cell>
          <cell r="D629" t="str">
            <v>Euxoa cursoria (Hufnagel, 1766)</v>
          </cell>
          <cell r="E629" t="str">
            <v>Euxoa cursoria</v>
          </cell>
          <cell r="F629" t="str">
            <v>La Noctuelle mêlée</v>
          </cell>
          <cell r="G629" t="str">
            <v>RR</v>
          </cell>
          <cell r="I629" t="str">
            <v>X</v>
          </cell>
          <cell r="Q629" t="str">
            <v>HP</v>
          </cell>
          <cell r="R629" t="str">
            <v>Espèces des pelouses ouvertes xéro-thermophiles</v>
          </cell>
          <cell r="S629">
            <v>0</v>
          </cell>
          <cell r="T629" t="str">
            <v>faible</v>
          </cell>
          <cell r="U629">
            <v>0</v>
          </cell>
        </row>
        <row r="630">
          <cell r="A630" t="str">
            <v>Euxoa cursoria (Hufnagel, 1766)</v>
          </cell>
          <cell r="B630" t="str">
            <v>Heterocera</v>
          </cell>
          <cell r="C630" t="str">
            <v>NOCTUIDAE</v>
          </cell>
          <cell r="D630" t="str">
            <v>Euxoa cursoria (Hufnagel, 1766)</v>
          </cell>
          <cell r="E630" t="str">
            <v>Euxoa cursoria</v>
          </cell>
          <cell r="F630" t="str">
            <v>La Noctuelle mêlée</v>
          </cell>
          <cell r="G630" t="str">
            <v>RR</v>
          </cell>
          <cell r="I630" t="str">
            <v>X</v>
          </cell>
          <cell r="Q630" t="str">
            <v>HP</v>
          </cell>
          <cell r="R630" t="str">
            <v>Espèces des pelouses ouvertes xéro-thermophiles</v>
          </cell>
          <cell r="S630">
            <v>0</v>
          </cell>
          <cell r="T630" t="str">
            <v>faible</v>
          </cell>
          <cell r="U630">
            <v>0</v>
          </cell>
        </row>
        <row r="631">
          <cell r="A631" t="str">
            <v>Euxoa nigricans</v>
          </cell>
          <cell r="B631" t="str">
            <v>Heterocera</v>
          </cell>
          <cell r="C631" t="str">
            <v>NOCTUIDAE</v>
          </cell>
          <cell r="D631" t="str">
            <v>Euxoa nigricans (Linnaeus, 1761)</v>
          </cell>
          <cell r="E631" t="str">
            <v>Euxoa nigricans</v>
          </cell>
          <cell r="F631" t="str">
            <v>La noctuelle sombre</v>
          </cell>
          <cell r="G631" t="str">
            <v>E</v>
          </cell>
          <cell r="I631" t="str">
            <v>X</v>
          </cell>
          <cell r="Q631" t="str">
            <v>HP</v>
          </cell>
          <cell r="R631" t="str">
            <v>Espèces des pelouses ouvertes xéro-thermophiles</v>
          </cell>
          <cell r="S631">
            <v>0</v>
          </cell>
          <cell r="T631" t="str">
            <v>faible</v>
          </cell>
          <cell r="U631">
            <v>0</v>
          </cell>
        </row>
        <row r="632">
          <cell r="A632" t="str">
            <v>Euxoa nigricans (Linnaeus, 1761)</v>
          </cell>
          <cell r="B632" t="str">
            <v>Heterocera</v>
          </cell>
          <cell r="C632" t="str">
            <v>NOCTUIDAE</v>
          </cell>
          <cell r="D632" t="str">
            <v>Euxoa nigricans (Linnaeus, 1761)</v>
          </cell>
          <cell r="E632" t="str">
            <v>Euxoa nigricans</v>
          </cell>
          <cell r="F632" t="str">
            <v>La noctuelle sombre</v>
          </cell>
          <cell r="G632" t="str">
            <v>E</v>
          </cell>
          <cell r="I632" t="str">
            <v>X</v>
          </cell>
          <cell r="Q632" t="str">
            <v>HP</v>
          </cell>
          <cell r="R632" t="str">
            <v>Espèces des pelouses ouvertes xéro-thermophiles</v>
          </cell>
          <cell r="S632">
            <v>0</v>
          </cell>
          <cell r="T632" t="str">
            <v>faible</v>
          </cell>
          <cell r="U632">
            <v>0</v>
          </cell>
        </row>
        <row r="633">
          <cell r="A633" t="str">
            <v>Euxoa obelisca</v>
          </cell>
          <cell r="B633" t="str">
            <v>Heterocera</v>
          </cell>
          <cell r="C633" t="str">
            <v>NOCTUIDAE</v>
          </cell>
          <cell r="D633" t="str">
            <v>Euxoa obelisca (Denis &amp; Schiffermüller, 1775)</v>
          </cell>
          <cell r="E633" t="str">
            <v>Euxoa obelisca</v>
          </cell>
          <cell r="F633" t="str">
            <v>La noctuelle obélisque</v>
          </cell>
          <cell r="G633" t="str">
            <v>E</v>
          </cell>
          <cell r="I633">
            <v>0</v>
          </cell>
          <cell r="Q633" t="str">
            <v>HP</v>
          </cell>
          <cell r="R633" t="str">
            <v>Espèces des pelouses ouvertes xéro-thermophiles</v>
          </cell>
          <cell r="S633">
            <v>0</v>
          </cell>
          <cell r="T633" t="str">
            <v>faible</v>
          </cell>
          <cell r="U633">
            <v>0</v>
          </cell>
        </row>
        <row r="634">
          <cell r="A634" t="str">
            <v>Euxoa obelisca (Denis &amp; Schiffermüller, 1775)</v>
          </cell>
          <cell r="B634" t="str">
            <v>Heterocera</v>
          </cell>
          <cell r="C634" t="str">
            <v>NOCTUIDAE</v>
          </cell>
          <cell r="D634" t="str">
            <v>Euxoa obelisca (Denis &amp; Schiffermüller, 1775)</v>
          </cell>
          <cell r="E634" t="str">
            <v>Euxoa obelisca</v>
          </cell>
          <cell r="F634" t="str">
            <v>La noctuelle obélisque</v>
          </cell>
          <cell r="G634" t="str">
            <v>E</v>
          </cell>
          <cell r="I634">
            <v>0</v>
          </cell>
          <cell r="Q634" t="str">
            <v>HP</v>
          </cell>
          <cell r="R634" t="str">
            <v>Espèces des pelouses ouvertes xéro-thermophiles</v>
          </cell>
          <cell r="S634">
            <v>0</v>
          </cell>
          <cell r="T634" t="str">
            <v>faible</v>
          </cell>
          <cell r="U634">
            <v>0</v>
          </cell>
        </row>
        <row r="635">
          <cell r="A635" t="str">
            <v>Euxoa tritici</v>
          </cell>
          <cell r="B635" t="str">
            <v>Heterocera</v>
          </cell>
          <cell r="C635" t="str">
            <v>NOCTUIDAE</v>
          </cell>
          <cell r="D635" t="str">
            <v>Euxoa tritici (Linnaeus, 1761)</v>
          </cell>
          <cell r="E635" t="str">
            <v>Euxoa tritici</v>
          </cell>
          <cell r="F635" t="str">
            <v>La noctuelle du froment</v>
          </cell>
          <cell r="G635" t="str">
            <v>PC</v>
          </cell>
          <cell r="I635">
            <v>0</v>
          </cell>
          <cell r="R635" t="str">
            <v>Espèces des pelouses ouvertes xéro-thermophiles</v>
          </cell>
          <cell r="S635">
            <v>0</v>
          </cell>
          <cell r="T635" t="str">
            <v>faible</v>
          </cell>
          <cell r="U635">
            <v>0</v>
          </cell>
        </row>
        <row r="636">
          <cell r="A636" t="str">
            <v>Euxoa tritici (Linnaeus, 1761)</v>
          </cell>
          <cell r="B636" t="str">
            <v>Heterocera</v>
          </cell>
          <cell r="C636" t="str">
            <v>NOCTUIDAE</v>
          </cell>
          <cell r="D636" t="str">
            <v>Euxoa tritici (Linnaeus, 1761)</v>
          </cell>
          <cell r="E636" t="str">
            <v>Euxoa tritici</v>
          </cell>
          <cell r="F636" t="str">
            <v>La noctuelle du froment</v>
          </cell>
          <cell r="G636" t="str">
            <v>PC</v>
          </cell>
          <cell r="I636">
            <v>0</v>
          </cell>
          <cell r="R636" t="str">
            <v>Espèces des pelouses ouvertes xéro-thermophiles</v>
          </cell>
          <cell r="S636">
            <v>0</v>
          </cell>
          <cell r="T636" t="str">
            <v>faible</v>
          </cell>
          <cell r="U636">
            <v>0</v>
          </cell>
        </row>
        <row r="637">
          <cell r="A637" t="str">
            <v>Falcaria lacertinaria</v>
          </cell>
          <cell r="B637" t="str">
            <v>Heterocera</v>
          </cell>
          <cell r="C637" t="str">
            <v>DREPANIDAE</v>
          </cell>
          <cell r="D637" t="str">
            <v>Falcaria lacertinaria (Linnaeus, 1758)</v>
          </cell>
          <cell r="E637" t="str">
            <v>Falcaria lacertinaria</v>
          </cell>
          <cell r="F637" t="str">
            <v>La lacertine</v>
          </cell>
          <cell r="G637" t="str">
            <v>AC</v>
          </cell>
          <cell r="I637">
            <v>0</v>
          </cell>
          <cell r="R637" t="str">
            <v>Espèces des boisements et des lisières mésophiles</v>
          </cell>
          <cell r="S637">
            <v>0</v>
          </cell>
          <cell r="T637" t="str">
            <v>faible</v>
          </cell>
          <cell r="U637">
            <v>0</v>
          </cell>
        </row>
        <row r="638">
          <cell r="A638" t="str">
            <v>Falcaria lacertinaria (Linnaeus, 1758)</v>
          </cell>
          <cell r="B638" t="str">
            <v>Heterocera</v>
          </cell>
          <cell r="C638" t="str">
            <v>DREPANIDAE</v>
          </cell>
          <cell r="D638" t="str">
            <v>Falcaria lacertinaria (Linnaeus, 1758)</v>
          </cell>
          <cell r="E638" t="str">
            <v>Falcaria lacertinaria</v>
          </cell>
          <cell r="F638" t="str">
            <v>La lacertine</v>
          </cell>
          <cell r="G638" t="str">
            <v>AC</v>
          </cell>
          <cell r="I638">
            <v>0</v>
          </cell>
          <cell r="R638" t="str">
            <v>Espèces des boisements et des lisières mésophiles</v>
          </cell>
          <cell r="S638">
            <v>0</v>
          </cell>
          <cell r="T638" t="str">
            <v>faible</v>
          </cell>
          <cell r="U638">
            <v>0</v>
          </cell>
        </row>
        <row r="639">
          <cell r="A639" t="str">
            <v>Furcula bicuspis</v>
          </cell>
          <cell r="B639" t="str">
            <v>Heterocera</v>
          </cell>
          <cell r="C639" t="str">
            <v>NOTODONTIDAE</v>
          </cell>
          <cell r="D639" t="str">
            <v>Furcula bicuspis (Borkhausen, 1790)</v>
          </cell>
          <cell r="E639" t="str">
            <v>Furcula bicuspis</v>
          </cell>
          <cell r="F639" t="str">
            <v>La harpye bicuspide</v>
          </cell>
          <cell r="G639" t="str">
            <v>AR</v>
          </cell>
          <cell r="I639">
            <v>0</v>
          </cell>
          <cell r="Q639" t="str">
            <v>P</v>
          </cell>
          <cell r="R639" t="str">
            <v>Espèces des boisements et des lisières mésohygrophiles</v>
          </cell>
          <cell r="S639">
            <v>0</v>
          </cell>
          <cell r="T639" t="str">
            <v>faible</v>
          </cell>
          <cell r="U639">
            <v>0</v>
          </cell>
        </row>
        <row r="640">
          <cell r="A640" t="str">
            <v>Furcula bicuspis (Borkhausen, 1790)</v>
          </cell>
          <cell r="B640" t="str">
            <v>Heterocera</v>
          </cell>
          <cell r="C640" t="str">
            <v>NOTODONTIDAE</v>
          </cell>
          <cell r="D640" t="str">
            <v>Furcula bicuspis (Borkhausen, 1790)</v>
          </cell>
          <cell r="E640" t="str">
            <v>Furcula bicuspis</v>
          </cell>
          <cell r="F640" t="str">
            <v>La harpye bicuspide</v>
          </cell>
          <cell r="G640" t="str">
            <v>AR</v>
          </cell>
          <cell r="I640">
            <v>0</v>
          </cell>
          <cell r="Q640" t="str">
            <v>P</v>
          </cell>
          <cell r="R640" t="str">
            <v>Espèces des boisements et des lisières mésohygrophiles</v>
          </cell>
          <cell r="S640">
            <v>0</v>
          </cell>
          <cell r="T640" t="str">
            <v>faible</v>
          </cell>
          <cell r="U640">
            <v>0</v>
          </cell>
        </row>
        <row r="641">
          <cell r="A641" t="str">
            <v>Furcula bifida</v>
          </cell>
          <cell r="B641" t="str">
            <v>Heterocera</v>
          </cell>
          <cell r="C641" t="str">
            <v>NOTODONTIDAE</v>
          </cell>
          <cell r="D641" t="str">
            <v>Furcula bifida (Brahm, 1787)</v>
          </cell>
          <cell r="E641" t="str">
            <v>Furcula bifida</v>
          </cell>
          <cell r="F641" t="str">
            <v>La petite queue fourchue</v>
          </cell>
          <cell r="G641" t="str">
            <v>PC</v>
          </cell>
          <cell r="I641">
            <v>0</v>
          </cell>
          <cell r="R641" t="str">
            <v>Espèces des boisements et des lisières mésohygrophiles</v>
          </cell>
          <cell r="S641">
            <v>0</v>
          </cell>
          <cell r="T641" t="str">
            <v>faible</v>
          </cell>
          <cell r="U641">
            <v>0</v>
          </cell>
        </row>
        <row r="642">
          <cell r="A642" t="str">
            <v>Furcula bifida (Brahm, 1787)</v>
          </cell>
          <cell r="B642" t="str">
            <v>Heterocera</v>
          </cell>
          <cell r="C642" t="str">
            <v>NOTODONTIDAE</v>
          </cell>
          <cell r="D642" t="str">
            <v>Furcula bifida (Brahm, 1787)</v>
          </cell>
          <cell r="E642" t="str">
            <v>Furcula bifida</v>
          </cell>
          <cell r="F642" t="str">
            <v>La petite queue fourchue</v>
          </cell>
          <cell r="G642" t="str">
            <v>PC</v>
          </cell>
          <cell r="I642">
            <v>0</v>
          </cell>
          <cell r="R642" t="str">
            <v>Espèces des boisements et des lisières mésohygrophiles</v>
          </cell>
          <cell r="S642">
            <v>0</v>
          </cell>
          <cell r="T642" t="str">
            <v>faible</v>
          </cell>
          <cell r="U642">
            <v>0</v>
          </cell>
        </row>
        <row r="643">
          <cell r="A643" t="str">
            <v>Furcula furcula</v>
          </cell>
          <cell r="B643" t="str">
            <v>Heterocera</v>
          </cell>
          <cell r="C643" t="str">
            <v>NOTODONTIDAE</v>
          </cell>
          <cell r="D643" t="str">
            <v>Furcula furcula (Clerck, 1759)</v>
          </cell>
          <cell r="E643" t="str">
            <v>Furcula furcula</v>
          </cell>
          <cell r="F643" t="str">
            <v>La harpye fourchue</v>
          </cell>
          <cell r="G643" t="str">
            <v>AC</v>
          </cell>
          <cell r="I643">
            <v>0</v>
          </cell>
          <cell r="R643" t="str">
            <v>Espèces des boisements et des lisières mésohygrophiles</v>
          </cell>
          <cell r="S643">
            <v>0</v>
          </cell>
          <cell r="T643" t="str">
            <v>faible</v>
          </cell>
          <cell r="U643">
            <v>0</v>
          </cell>
        </row>
        <row r="644">
          <cell r="A644" t="str">
            <v>Furcula furcula (Clerck, 1759)</v>
          </cell>
          <cell r="B644" t="str">
            <v>Heterocera</v>
          </cell>
          <cell r="C644" t="str">
            <v>NOTODONTIDAE</v>
          </cell>
          <cell r="D644" t="str">
            <v>Furcula furcula (Clerck, 1759)</v>
          </cell>
          <cell r="E644" t="str">
            <v>Furcula furcula</v>
          </cell>
          <cell r="F644" t="str">
            <v>La harpye fourchue</v>
          </cell>
          <cell r="G644" t="str">
            <v>AC</v>
          </cell>
          <cell r="I644">
            <v>0</v>
          </cell>
          <cell r="R644" t="str">
            <v>Espèces des boisements et des lisières mésohygrophiles</v>
          </cell>
          <cell r="S644">
            <v>0</v>
          </cell>
          <cell r="T644" t="str">
            <v>faible</v>
          </cell>
          <cell r="U644">
            <v>0</v>
          </cell>
        </row>
        <row r="645">
          <cell r="A645" t="str">
            <v>Gandaritis pyraliata (Denis &amp; Schiffermüller, 1775)</v>
          </cell>
          <cell r="B645" t="str">
            <v>Heterocera</v>
          </cell>
          <cell r="C645" t="str">
            <v>GEOMETRIDAE</v>
          </cell>
          <cell r="D645" t="str">
            <v>Gandaritis pyraliata (Denis &amp; Schiffermüller, 1775)</v>
          </cell>
          <cell r="E645" t="str">
            <v>Gandaritis pyraliata</v>
          </cell>
          <cell r="F645" t="str">
            <v>La cidariepyrale</v>
          </cell>
          <cell r="G645" t="str">
            <v>PC</v>
          </cell>
          <cell r="I645">
            <v>0</v>
          </cell>
          <cell r="R645" t="str">
            <v>Espèces des boisements et des lisières mésophiles</v>
          </cell>
          <cell r="S645">
            <v>0</v>
          </cell>
          <cell r="T645" t="str">
            <v>faible</v>
          </cell>
          <cell r="U645">
            <v>0</v>
          </cell>
        </row>
        <row r="646">
          <cell r="A646" t="str">
            <v>Gastropacha populifolia</v>
          </cell>
          <cell r="B646" t="str">
            <v>Heterocera</v>
          </cell>
          <cell r="C646" t="str">
            <v>LASIOCAMPIDAE</v>
          </cell>
          <cell r="D646" t="str">
            <v>Gastropacha populifolia (Denis &amp; Schiffermüller, 1775)</v>
          </cell>
          <cell r="E646" t="str">
            <v>Gastropacha populifolia</v>
          </cell>
          <cell r="F646" t="str">
            <v>La feuille morte du peuplier</v>
          </cell>
          <cell r="G646" t="str">
            <v>E</v>
          </cell>
          <cell r="I646" t="str">
            <v>X</v>
          </cell>
          <cell r="Q646" t="str">
            <v>HP</v>
          </cell>
          <cell r="R646" t="str">
            <v>Espèces des boisements et des lisières mésohygrophiles</v>
          </cell>
          <cell r="S646">
            <v>0</v>
          </cell>
          <cell r="T646" t="str">
            <v>faible</v>
          </cell>
          <cell r="U646">
            <v>0</v>
          </cell>
        </row>
        <row r="647">
          <cell r="A647" t="str">
            <v>Gastropacha populifolia (Denis &amp; Schiffermüller, 1775)</v>
          </cell>
          <cell r="B647" t="str">
            <v>Heterocera</v>
          </cell>
          <cell r="C647" t="str">
            <v>LASIOCAMPIDAE</v>
          </cell>
          <cell r="D647" t="str">
            <v>Gastropacha populifolia (Denis &amp; Schiffermüller, 1775)</v>
          </cell>
          <cell r="E647" t="str">
            <v>Gastropacha populifolia</v>
          </cell>
          <cell r="F647" t="str">
            <v>La feuille morte du peuplier</v>
          </cell>
          <cell r="G647" t="str">
            <v>E</v>
          </cell>
          <cell r="I647" t="str">
            <v>X</v>
          </cell>
          <cell r="Q647" t="str">
            <v>HP</v>
          </cell>
          <cell r="R647" t="str">
            <v>Espèces des boisements et des lisières mésohygrophiles</v>
          </cell>
          <cell r="S647">
            <v>0</v>
          </cell>
          <cell r="T647" t="str">
            <v>faible</v>
          </cell>
          <cell r="U647">
            <v>0</v>
          </cell>
        </row>
        <row r="648">
          <cell r="A648" t="str">
            <v>Gastropacha quercifolia</v>
          </cell>
          <cell r="B648" t="str">
            <v>Heterocera</v>
          </cell>
          <cell r="C648" t="str">
            <v>LASIOCAMPIDAE</v>
          </cell>
          <cell r="D648" t="str">
            <v>Gastropacha quercifolia (Linnaeus, 1758)</v>
          </cell>
          <cell r="E648" t="str">
            <v>Gastropacha quercifolia</v>
          </cell>
          <cell r="F648" t="str">
            <v>La feuille morte du chêne</v>
          </cell>
          <cell r="G648" t="str">
            <v>PC</v>
          </cell>
          <cell r="I648">
            <v>0</v>
          </cell>
          <cell r="R648" t="str">
            <v>Espèces des boisements et des lisières mésophiles</v>
          </cell>
          <cell r="S648">
            <v>0</v>
          </cell>
          <cell r="T648" t="str">
            <v>faible</v>
          </cell>
          <cell r="U648">
            <v>0</v>
          </cell>
        </row>
        <row r="649">
          <cell r="A649" t="str">
            <v>Gastropacha quercifolia (Linnaeus, 1758)</v>
          </cell>
          <cell r="B649" t="str">
            <v>Heterocera</v>
          </cell>
          <cell r="C649" t="str">
            <v>LASIOCAMPIDAE</v>
          </cell>
          <cell r="D649" t="str">
            <v>Gastropacha quercifolia (Linnaeus, 1758)</v>
          </cell>
          <cell r="E649" t="str">
            <v>Gastropacha quercifolia</v>
          </cell>
          <cell r="F649" t="str">
            <v>La feuille morte du chêne</v>
          </cell>
          <cell r="G649" t="str">
            <v>PC</v>
          </cell>
          <cell r="I649">
            <v>0</v>
          </cell>
          <cell r="R649" t="str">
            <v>Espèces des boisements et des lisières mésophiles</v>
          </cell>
          <cell r="S649">
            <v>0</v>
          </cell>
          <cell r="T649" t="str">
            <v>faible</v>
          </cell>
          <cell r="U649">
            <v>0</v>
          </cell>
        </row>
        <row r="650">
          <cell r="A650" t="str">
            <v>Geometra papilionaria</v>
          </cell>
          <cell r="B650" t="str">
            <v>Heterocera</v>
          </cell>
          <cell r="C650" t="str">
            <v>GEOMETRIDAE</v>
          </cell>
          <cell r="D650" t="str">
            <v>Geometra papilionaria (Linnaeus, 1758)</v>
          </cell>
          <cell r="E650" t="str">
            <v>Geometra papilionaria</v>
          </cell>
          <cell r="F650" t="str">
            <v>La grande nayade</v>
          </cell>
          <cell r="G650" t="str">
            <v>PC</v>
          </cell>
          <cell r="I650">
            <v>0</v>
          </cell>
          <cell r="R650" t="str">
            <v>Espèces des boisements et des lisières mésophiles</v>
          </cell>
          <cell r="S650">
            <v>0</v>
          </cell>
          <cell r="T650" t="str">
            <v>faible</v>
          </cell>
          <cell r="U650">
            <v>0</v>
          </cell>
        </row>
        <row r="651">
          <cell r="A651" t="str">
            <v>Geometra papilionaria (Linnaeus, 1758)</v>
          </cell>
          <cell r="B651" t="str">
            <v>Heterocera</v>
          </cell>
          <cell r="C651" t="str">
            <v>GEOMETRIDAE</v>
          </cell>
          <cell r="D651" t="str">
            <v>Geometra papilionaria (Linnaeus, 1758)</v>
          </cell>
          <cell r="E651" t="str">
            <v>Geometra papilionaria</v>
          </cell>
          <cell r="F651" t="str">
            <v>La grande nayade</v>
          </cell>
          <cell r="G651" t="str">
            <v>PC</v>
          </cell>
          <cell r="I651">
            <v>0</v>
          </cell>
          <cell r="R651" t="str">
            <v>Espèces des boisements et des lisières mésophiles</v>
          </cell>
          <cell r="S651">
            <v>0</v>
          </cell>
          <cell r="T651" t="str">
            <v>faible</v>
          </cell>
          <cell r="U651">
            <v>0</v>
          </cell>
        </row>
        <row r="652">
          <cell r="A652" t="str">
            <v>Globia sparganii (Esper, 1790)</v>
          </cell>
          <cell r="B652" t="str">
            <v>Heterocera</v>
          </cell>
          <cell r="C652" t="str">
            <v>NOCTUIDAE</v>
          </cell>
          <cell r="D652" t="str">
            <v>Globia sparganii (Esper, 1790)</v>
          </cell>
          <cell r="E652" t="str">
            <v>Globia sparganii</v>
          </cell>
          <cell r="F652" t="str">
            <v>La noctuelle du rubanier</v>
          </cell>
          <cell r="G652" t="str">
            <v>RR</v>
          </cell>
          <cell r="I652" t="str">
            <v>X</v>
          </cell>
          <cell r="Q652" t="str">
            <v>HP</v>
          </cell>
          <cell r="R652" t="str">
            <v>Espèces des prairies et ourlets méso-hygrophiles</v>
          </cell>
          <cell r="S652">
            <v>0</v>
          </cell>
          <cell r="T652" t="str">
            <v>faible</v>
          </cell>
          <cell r="U652">
            <v>0</v>
          </cell>
        </row>
        <row r="653">
          <cell r="A653" t="str">
            <v>Gluphisia crenata</v>
          </cell>
          <cell r="B653" t="str">
            <v>Heterocera</v>
          </cell>
          <cell r="C653" t="str">
            <v>NOTODONTIDAE</v>
          </cell>
          <cell r="D653" t="str">
            <v>Gluphisia crenata (Esper, 1785)</v>
          </cell>
          <cell r="E653" t="str">
            <v>Gluphisia crenata</v>
          </cell>
          <cell r="F653" t="str">
            <v>La crénelée</v>
          </cell>
          <cell r="G653" t="str">
            <v>AC</v>
          </cell>
          <cell r="I653">
            <v>0</v>
          </cell>
          <cell r="R653" t="str">
            <v>Espèces des boisements et des lisières mésohygrophiles</v>
          </cell>
          <cell r="S653">
            <v>0</v>
          </cell>
          <cell r="T653" t="str">
            <v>faible</v>
          </cell>
          <cell r="U653">
            <v>0</v>
          </cell>
        </row>
        <row r="654">
          <cell r="A654" t="str">
            <v>Gluphisia crenata (Esper, 1785)</v>
          </cell>
          <cell r="B654" t="str">
            <v>Heterocera</v>
          </cell>
          <cell r="C654" t="str">
            <v>NOTODONTIDAE</v>
          </cell>
          <cell r="D654" t="str">
            <v>Gluphisia crenata (Esper, 1785)</v>
          </cell>
          <cell r="E654" t="str">
            <v>Gluphisia crenata</v>
          </cell>
          <cell r="F654" t="str">
            <v>La crénelée</v>
          </cell>
          <cell r="G654" t="str">
            <v>AC</v>
          </cell>
          <cell r="I654">
            <v>0</v>
          </cell>
          <cell r="R654" t="str">
            <v>Espèces des boisements et des lisières mésohygrophiles</v>
          </cell>
          <cell r="S654">
            <v>0</v>
          </cell>
          <cell r="T654" t="str">
            <v>faible</v>
          </cell>
          <cell r="U654">
            <v>0</v>
          </cell>
        </row>
        <row r="655">
          <cell r="A655" t="str">
            <v>Gnophos furvata (Denis &amp; Schiffermüller, 1775)</v>
          </cell>
          <cell r="B655" t="str">
            <v>Heterocera</v>
          </cell>
          <cell r="C655" t="str">
            <v>GEOMETRIDAE</v>
          </cell>
          <cell r="D655" t="str">
            <v>Gnophos furvata (Denis &amp; Schiffermüller, 1775)</v>
          </cell>
          <cell r="E655" t="str">
            <v>Gnophos furvata</v>
          </cell>
          <cell r="F655" t="str">
            <v>La ténébreuse</v>
          </cell>
          <cell r="G655" t="str">
            <v>E</v>
          </cell>
          <cell r="I655" t="str">
            <v>X</v>
          </cell>
          <cell r="Q655" t="str">
            <v>HP</v>
          </cell>
          <cell r="R655" t="str">
            <v>Espèces des pelouses ouvertes xéro-thermophiles</v>
          </cell>
          <cell r="S655">
            <v>0</v>
          </cell>
          <cell r="T655" t="str">
            <v>faible</v>
          </cell>
          <cell r="U655">
            <v>0</v>
          </cell>
        </row>
        <row r="656">
          <cell r="A656" t="str">
            <v>Gnophos furvatus</v>
          </cell>
          <cell r="B656" t="str">
            <v>Heterocera</v>
          </cell>
          <cell r="C656" t="str">
            <v>GEOMETRIDAE</v>
          </cell>
          <cell r="D656" t="str">
            <v>Gnophos furvata (Denis &amp; Schiffermüller, 1775)</v>
          </cell>
          <cell r="E656" t="str">
            <v>Gnophos furvatus</v>
          </cell>
          <cell r="F656" t="str">
            <v>La ténébreuse</v>
          </cell>
          <cell r="G656" t="str">
            <v>E</v>
          </cell>
          <cell r="I656" t="str">
            <v>X</v>
          </cell>
          <cell r="Q656" t="str">
            <v>HP</v>
          </cell>
          <cell r="R656" t="str">
            <v>Espèces des pelouses ouvertes xéro-thermophiles</v>
          </cell>
          <cell r="S656">
            <v>0</v>
          </cell>
          <cell r="T656" t="str">
            <v>faible</v>
          </cell>
          <cell r="U656">
            <v>0</v>
          </cell>
        </row>
        <row r="657">
          <cell r="A657" t="str">
            <v>Gortyna flavago</v>
          </cell>
          <cell r="B657" t="str">
            <v>Heterocera</v>
          </cell>
          <cell r="C657" t="str">
            <v>NOCTUIDAE</v>
          </cell>
          <cell r="D657" t="str">
            <v>Gortyna flavago (Denis &amp; Schiffermüller, 1775)</v>
          </cell>
          <cell r="E657" t="str">
            <v>Gortyna flavago</v>
          </cell>
          <cell r="F657" t="str">
            <v>Le drap d'or</v>
          </cell>
          <cell r="G657" t="str">
            <v>AR</v>
          </cell>
          <cell r="I657" t="str">
            <v>X</v>
          </cell>
          <cell r="Q657" t="str">
            <v>P</v>
          </cell>
          <cell r="R657" t="str">
            <v>Espèces des prairies et ourlets méso-hygrophiles</v>
          </cell>
          <cell r="S657">
            <v>0</v>
          </cell>
          <cell r="T657" t="str">
            <v>faible</v>
          </cell>
          <cell r="U657">
            <v>0</v>
          </cell>
        </row>
        <row r="658">
          <cell r="A658" t="str">
            <v>Gortyna flavago (Denis &amp; Schiffermüller, 1775)</v>
          </cell>
          <cell r="B658" t="str">
            <v>Heterocera</v>
          </cell>
          <cell r="C658" t="str">
            <v>NOCTUIDAE</v>
          </cell>
          <cell r="D658" t="str">
            <v>Gortyna flavago (Denis &amp; Schiffermüller, 1775)</v>
          </cell>
          <cell r="E658" t="str">
            <v>Gortyna flavago</v>
          </cell>
          <cell r="F658" t="str">
            <v>Le drap d'or</v>
          </cell>
          <cell r="G658" t="str">
            <v>AR</v>
          </cell>
          <cell r="I658" t="str">
            <v>X</v>
          </cell>
          <cell r="Q658" t="str">
            <v>P</v>
          </cell>
          <cell r="R658" t="str">
            <v>Espèces des prairies et ourlets méso-hygrophiles</v>
          </cell>
          <cell r="S658">
            <v>0</v>
          </cell>
          <cell r="T658" t="str">
            <v>faible</v>
          </cell>
          <cell r="U658">
            <v>0</v>
          </cell>
        </row>
        <row r="659">
          <cell r="A659" t="str">
            <v>Graphiphora augur</v>
          </cell>
          <cell r="B659" t="str">
            <v>Heterocera</v>
          </cell>
          <cell r="C659" t="str">
            <v>NOCTUIDAE</v>
          </cell>
          <cell r="D659" t="str">
            <v>Graphiphora augur (Fabricius, 1775)</v>
          </cell>
          <cell r="E659" t="str">
            <v>Graphiphora augur</v>
          </cell>
          <cell r="F659" t="str">
            <v>L'oméga</v>
          </cell>
          <cell r="G659" t="str">
            <v>AR</v>
          </cell>
          <cell r="I659">
            <v>0</v>
          </cell>
          <cell r="Q659" t="str">
            <v>P</v>
          </cell>
          <cell r="R659" t="str">
            <v>Espèces des boisements et des lisières mésohygrophiles</v>
          </cell>
          <cell r="S659">
            <v>0</v>
          </cell>
          <cell r="T659" t="str">
            <v>faible</v>
          </cell>
          <cell r="U659">
            <v>0</v>
          </cell>
        </row>
        <row r="660">
          <cell r="A660" t="str">
            <v>Graphiphora augur (Fabricius, 1775)</v>
          </cell>
          <cell r="B660" t="str">
            <v>Heterocera</v>
          </cell>
          <cell r="C660" t="str">
            <v>NOCTUIDAE</v>
          </cell>
          <cell r="D660" t="str">
            <v>Graphiphora augur (Fabricius, 1775)</v>
          </cell>
          <cell r="E660" t="str">
            <v>Graphiphora augur</v>
          </cell>
          <cell r="F660" t="str">
            <v>L'oméga</v>
          </cell>
          <cell r="G660" t="str">
            <v>AR</v>
          </cell>
          <cell r="I660">
            <v>0</v>
          </cell>
          <cell r="Q660" t="str">
            <v>P</v>
          </cell>
          <cell r="R660" t="str">
            <v>Espèces des boisements et des lisières mésohygrophiles</v>
          </cell>
          <cell r="S660">
            <v>0</v>
          </cell>
          <cell r="T660" t="str">
            <v>faible</v>
          </cell>
          <cell r="U660">
            <v>0</v>
          </cell>
        </row>
        <row r="661">
          <cell r="A661" t="str">
            <v>Griposia aprilina (Linnaeus, 1758)</v>
          </cell>
          <cell r="B661" t="str">
            <v>Heterocera</v>
          </cell>
          <cell r="C661" t="str">
            <v>NOCTUIDAE</v>
          </cell>
          <cell r="D661" t="str">
            <v>Griposia aprilina (Linnaeus, 1758)</v>
          </cell>
          <cell r="E661" t="str">
            <v>Griposia aprilina</v>
          </cell>
          <cell r="F661" t="str">
            <v>La runique</v>
          </cell>
          <cell r="G661" t="str">
            <v>PC</v>
          </cell>
          <cell r="I661" t="str">
            <v>X</v>
          </cell>
          <cell r="R661" t="str">
            <v>Espèces des boisements et des lisières mésophiles</v>
          </cell>
          <cell r="S661">
            <v>0</v>
          </cell>
          <cell r="T661" t="str">
            <v>faible</v>
          </cell>
          <cell r="U661">
            <v>0</v>
          </cell>
        </row>
        <row r="662">
          <cell r="A662" t="str">
            <v>Gymnoscelis rufifasciata</v>
          </cell>
          <cell r="B662" t="str">
            <v>Heterocera</v>
          </cell>
          <cell r="C662" t="str">
            <v>GEOMETRIDAE</v>
          </cell>
          <cell r="D662" t="str">
            <v>Gymnoscelis rufifasciata (Haworth, 1809)</v>
          </cell>
          <cell r="E662" t="str">
            <v>Gymnoscelis rufifasciata</v>
          </cell>
          <cell r="F662" t="str">
            <v>La Fausse-Eupithécie</v>
          </cell>
          <cell r="G662" t="str">
            <v>E</v>
          </cell>
          <cell r="I662" t="str">
            <v>X</v>
          </cell>
          <cell r="Q662" t="str">
            <v>HP</v>
          </cell>
          <cell r="R662" t="str">
            <v>Espèces des ourlets, lisières et fourrés thermophiles</v>
          </cell>
          <cell r="S662">
            <v>0</v>
          </cell>
          <cell r="T662" t="str">
            <v>faible</v>
          </cell>
          <cell r="U662">
            <v>0</v>
          </cell>
        </row>
        <row r="663">
          <cell r="A663" t="str">
            <v>Gymnoscelis rufifasciata (Haworth, 1809)</v>
          </cell>
          <cell r="B663" t="str">
            <v>Heterocera</v>
          </cell>
          <cell r="C663" t="str">
            <v>GEOMETRIDAE</v>
          </cell>
          <cell r="D663" t="str">
            <v>Gymnoscelis rufifasciata (Haworth, 1809)</v>
          </cell>
          <cell r="E663" t="str">
            <v>Gymnoscelis rufifasciata</v>
          </cell>
          <cell r="F663" t="str">
            <v>La Fausse-Eupithécie</v>
          </cell>
          <cell r="G663" t="str">
            <v>E</v>
          </cell>
          <cell r="I663" t="str">
            <v>X</v>
          </cell>
          <cell r="Q663" t="str">
            <v>HP</v>
          </cell>
          <cell r="R663" t="str">
            <v>Espèces des ourlets, lisières et fourrés thermophiles</v>
          </cell>
          <cell r="S663">
            <v>0</v>
          </cell>
          <cell r="T663" t="str">
            <v>faible</v>
          </cell>
          <cell r="U663">
            <v>0</v>
          </cell>
        </row>
        <row r="664">
          <cell r="A664" t="str">
            <v>Gynaephora fascelina (Linnaeus, 1758)</v>
          </cell>
          <cell r="B664" t="str">
            <v>Heterocera</v>
          </cell>
          <cell r="C664" t="str">
            <v>LYMANTRIIDAE</v>
          </cell>
          <cell r="D664" t="str">
            <v>Gynaephora fascelina (Linnaeus, 1758)</v>
          </cell>
          <cell r="E664" t="str">
            <v>Gynaephora fascelina</v>
          </cell>
          <cell r="F664" t="str">
            <v>Le bombyx portebrosses</v>
          </cell>
          <cell r="G664" t="str">
            <v>RR</v>
          </cell>
          <cell r="I664" t="str">
            <v>X</v>
          </cell>
          <cell r="Q664" t="str">
            <v>HP</v>
          </cell>
          <cell r="R664" t="str">
            <v>Espèces des boisements et des lisières mésohygrophiles</v>
          </cell>
          <cell r="S664">
            <v>0</v>
          </cell>
          <cell r="T664" t="str">
            <v>faible</v>
          </cell>
          <cell r="U664">
            <v>0</v>
          </cell>
        </row>
        <row r="665">
          <cell r="A665" t="str">
            <v>Habrosyne pyritoides</v>
          </cell>
          <cell r="B665" t="str">
            <v>Heterocera</v>
          </cell>
          <cell r="C665" t="str">
            <v>DREPANIDAE</v>
          </cell>
          <cell r="D665" t="str">
            <v>Habrosyne pyritoides (Hufnagel, 1766)</v>
          </cell>
          <cell r="E665" t="str">
            <v>Habrosyne pyritoides</v>
          </cell>
          <cell r="F665" t="str">
            <v>La râtissée</v>
          </cell>
          <cell r="G665" t="str">
            <v>AC</v>
          </cell>
          <cell r="I665">
            <v>0</v>
          </cell>
          <cell r="R665" t="str">
            <v>Espèces ubiquistes</v>
          </cell>
          <cell r="S665">
            <v>0</v>
          </cell>
          <cell r="T665" t="str">
            <v>faible</v>
          </cell>
          <cell r="U665">
            <v>0</v>
          </cell>
        </row>
        <row r="666">
          <cell r="A666" t="str">
            <v>Habrosyne pyritoides (Hufnagel, 1766)</v>
          </cell>
          <cell r="B666" t="str">
            <v>Heterocera</v>
          </cell>
          <cell r="C666" t="str">
            <v>DREPANIDAE</v>
          </cell>
          <cell r="D666" t="str">
            <v>Habrosyne pyritoides (Hufnagel, 1766)</v>
          </cell>
          <cell r="E666" t="str">
            <v>Habrosyne pyritoides</v>
          </cell>
          <cell r="F666" t="str">
            <v>La râtissée</v>
          </cell>
          <cell r="G666" t="str">
            <v>AC</v>
          </cell>
          <cell r="I666">
            <v>0</v>
          </cell>
          <cell r="R666" t="str">
            <v>Espèces ubiquistes</v>
          </cell>
          <cell r="S666">
            <v>0</v>
          </cell>
          <cell r="T666" t="str">
            <v>faible</v>
          </cell>
          <cell r="U666">
            <v>0</v>
          </cell>
        </row>
        <row r="667">
          <cell r="A667" t="str">
            <v>Hada plebeja</v>
          </cell>
          <cell r="B667" t="str">
            <v>Heterocera</v>
          </cell>
          <cell r="C667" t="str">
            <v>NOCTUIDAE</v>
          </cell>
          <cell r="D667" t="str">
            <v>Hada plebeja (Linnaeus, 1761)</v>
          </cell>
          <cell r="E667" t="str">
            <v>Hada plebeja</v>
          </cell>
          <cell r="F667" t="str">
            <v>La vagabonde</v>
          </cell>
          <cell r="G667" t="str">
            <v>R</v>
          </cell>
          <cell r="I667" t="str">
            <v>X</v>
          </cell>
          <cell r="Q667" t="str">
            <v>P</v>
          </cell>
          <cell r="R667" t="str">
            <v>Espèces des pelouses et/ou prairies méso-xérophiles</v>
          </cell>
          <cell r="S667">
            <v>0</v>
          </cell>
          <cell r="T667" t="str">
            <v>faible</v>
          </cell>
          <cell r="U667">
            <v>0</v>
          </cell>
        </row>
        <row r="668">
          <cell r="A668" t="str">
            <v>Hada plebeja (Linnaeus, 1761)</v>
          </cell>
          <cell r="B668" t="str">
            <v>Heterocera</v>
          </cell>
          <cell r="C668" t="str">
            <v>NOCTUIDAE</v>
          </cell>
          <cell r="D668" t="str">
            <v>Hada plebeja (Linnaeus, 1761)</v>
          </cell>
          <cell r="E668" t="str">
            <v>Hada plebeja</v>
          </cell>
          <cell r="F668" t="str">
            <v>La vagabonde</v>
          </cell>
          <cell r="G668" t="str">
            <v>R</v>
          </cell>
          <cell r="I668" t="str">
            <v>X</v>
          </cell>
          <cell r="Q668" t="str">
            <v>P</v>
          </cell>
          <cell r="R668" t="str">
            <v>Espèces des pelouses et/ou prairies méso-xérophiles</v>
          </cell>
          <cell r="S668">
            <v>0</v>
          </cell>
          <cell r="T668" t="str">
            <v>faible</v>
          </cell>
          <cell r="U668">
            <v>0</v>
          </cell>
        </row>
        <row r="669">
          <cell r="A669" t="str">
            <v>Hadena albimacula</v>
          </cell>
          <cell r="B669" t="str">
            <v>Heterocera</v>
          </cell>
          <cell r="C669" t="str">
            <v>NOCTUIDAE</v>
          </cell>
          <cell r="D669" t="str">
            <v>Hadena albimacula (Borkhausen, 1792)</v>
          </cell>
          <cell r="E669" t="str">
            <v>Hadena albimacula</v>
          </cell>
          <cell r="F669" t="str">
            <v>La noctuelle à macule</v>
          </cell>
          <cell r="G669" t="str">
            <v>E</v>
          </cell>
          <cell r="I669" t="str">
            <v>X</v>
          </cell>
          <cell r="Q669" t="str">
            <v>HP</v>
          </cell>
          <cell r="R669" t="str">
            <v>Espèces des pelouses ouvertes xéro-thermophiles</v>
          </cell>
          <cell r="S669">
            <v>0</v>
          </cell>
          <cell r="T669" t="str">
            <v>faible</v>
          </cell>
          <cell r="U669">
            <v>0</v>
          </cell>
        </row>
        <row r="670">
          <cell r="A670" t="str">
            <v>Hadena albimacula (Borkhausen, 1792)</v>
          </cell>
          <cell r="B670" t="str">
            <v>Heterocera</v>
          </cell>
          <cell r="C670" t="str">
            <v>NOCTUIDAE</v>
          </cell>
          <cell r="D670" t="str">
            <v>Hadena albimacula (Borkhausen, 1792)</v>
          </cell>
          <cell r="E670" t="str">
            <v>Hadena albimacula</v>
          </cell>
          <cell r="F670" t="str">
            <v>La noctuelle à macule</v>
          </cell>
          <cell r="G670" t="str">
            <v>E</v>
          </cell>
          <cell r="I670" t="str">
            <v>X</v>
          </cell>
          <cell r="Q670" t="str">
            <v>HP</v>
          </cell>
          <cell r="R670" t="str">
            <v>Espèces des pelouses ouvertes xéro-thermophiles</v>
          </cell>
          <cell r="S670">
            <v>0</v>
          </cell>
          <cell r="T670" t="str">
            <v>faible</v>
          </cell>
          <cell r="U670">
            <v>0</v>
          </cell>
        </row>
        <row r="671">
          <cell r="A671" t="str">
            <v>Hadena bicruris</v>
          </cell>
          <cell r="B671" t="str">
            <v>Heterocera</v>
          </cell>
          <cell r="C671" t="str">
            <v>NOCTUIDAE</v>
          </cell>
          <cell r="D671" t="str">
            <v>Hadena bicruris (Hufnagel, 1766)</v>
          </cell>
          <cell r="E671" t="str">
            <v>Hadena bicruris</v>
          </cell>
          <cell r="F671" t="str">
            <v>La Noctuelle capsulaire</v>
          </cell>
          <cell r="G671" t="str">
            <v>AR</v>
          </cell>
          <cell r="I671">
            <v>0</v>
          </cell>
          <cell r="Q671" t="str">
            <v>P</v>
          </cell>
          <cell r="R671" t="str">
            <v>Espèces des pelouses ouvertes xéro-thermophiles</v>
          </cell>
          <cell r="S671">
            <v>0</v>
          </cell>
          <cell r="T671" t="str">
            <v>faible</v>
          </cell>
          <cell r="U671">
            <v>0</v>
          </cell>
        </row>
        <row r="672">
          <cell r="A672" t="str">
            <v>Hadena bicruris (Hufnagel, 1766)</v>
          </cell>
          <cell r="B672" t="str">
            <v>Heterocera</v>
          </cell>
          <cell r="C672" t="str">
            <v>NOCTUIDAE</v>
          </cell>
          <cell r="D672" t="str">
            <v>Hadena bicruris (Hufnagel, 1766)</v>
          </cell>
          <cell r="E672" t="str">
            <v>Hadena bicruris</v>
          </cell>
          <cell r="F672" t="str">
            <v>La Noctuelle capsulaire</v>
          </cell>
          <cell r="G672" t="str">
            <v>AR</v>
          </cell>
          <cell r="I672">
            <v>0</v>
          </cell>
          <cell r="Q672" t="str">
            <v>P</v>
          </cell>
          <cell r="R672" t="str">
            <v>Espèces des pelouses ouvertes xéro-thermophiles</v>
          </cell>
          <cell r="S672">
            <v>0</v>
          </cell>
          <cell r="T672" t="str">
            <v>faible</v>
          </cell>
          <cell r="U672">
            <v>0</v>
          </cell>
        </row>
        <row r="673">
          <cell r="A673" t="str">
            <v>Hadena compta</v>
          </cell>
          <cell r="B673" t="str">
            <v>Heterocera</v>
          </cell>
          <cell r="C673" t="str">
            <v>NOCTUIDAE</v>
          </cell>
          <cell r="D673" t="str">
            <v>Hadena compta (Denis &amp; Schiffermüller, 1775)</v>
          </cell>
          <cell r="E673" t="str">
            <v>Hadena compta</v>
          </cell>
          <cell r="F673" t="str">
            <v>L'arrangée</v>
          </cell>
          <cell r="G673" t="str">
            <v>AR</v>
          </cell>
          <cell r="I673">
            <v>0</v>
          </cell>
          <cell r="Q673" t="str">
            <v>P</v>
          </cell>
          <cell r="R673" t="str">
            <v>Espèces des pelouses et/ou prairies méso-xérophiles</v>
          </cell>
          <cell r="S673">
            <v>0</v>
          </cell>
          <cell r="T673" t="str">
            <v>faible</v>
          </cell>
          <cell r="U673">
            <v>0</v>
          </cell>
        </row>
        <row r="674">
          <cell r="A674" t="str">
            <v>Hadena compta (Denis &amp; Schiffermüller, 1775)</v>
          </cell>
          <cell r="B674" t="str">
            <v>Heterocera</v>
          </cell>
          <cell r="C674" t="str">
            <v>NOCTUIDAE</v>
          </cell>
          <cell r="D674" t="str">
            <v>Hadena compta (Denis &amp; Schiffermüller, 1775)</v>
          </cell>
          <cell r="E674" t="str">
            <v>Hadena compta</v>
          </cell>
          <cell r="F674" t="str">
            <v>L'arrangée</v>
          </cell>
          <cell r="G674" t="str">
            <v>AR</v>
          </cell>
          <cell r="I674">
            <v>0</v>
          </cell>
          <cell r="Q674" t="str">
            <v>P</v>
          </cell>
          <cell r="R674" t="str">
            <v>Espèces des pelouses et/ou prairies méso-xérophiles</v>
          </cell>
          <cell r="S674">
            <v>0</v>
          </cell>
          <cell r="T674" t="str">
            <v>faible</v>
          </cell>
          <cell r="U674">
            <v>0</v>
          </cell>
        </row>
        <row r="675">
          <cell r="A675" t="str">
            <v>Hadena confusa</v>
          </cell>
          <cell r="B675" t="str">
            <v>Heterocera</v>
          </cell>
          <cell r="C675" t="str">
            <v>NOCTUIDAE</v>
          </cell>
          <cell r="D675" t="str">
            <v>Hadena confusa (Hufnagel, 1766)</v>
          </cell>
          <cell r="E675" t="str">
            <v>Hadena confusa</v>
          </cell>
          <cell r="F675" t="str">
            <v>La Noctuelle saupoudrée</v>
          </cell>
          <cell r="G675" t="str">
            <v>AR</v>
          </cell>
          <cell r="I675">
            <v>0</v>
          </cell>
          <cell r="Q675" t="str">
            <v>P</v>
          </cell>
          <cell r="R675" t="str">
            <v>Espèces des pelouses ouvertes xéro-thermophiles</v>
          </cell>
          <cell r="S675">
            <v>0</v>
          </cell>
          <cell r="T675" t="str">
            <v>faible</v>
          </cell>
          <cell r="U675">
            <v>0</v>
          </cell>
        </row>
        <row r="676">
          <cell r="A676" t="str">
            <v>Hadena confusa (Hufnagel, 1766)</v>
          </cell>
          <cell r="B676" t="str">
            <v>Heterocera</v>
          </cell>
          <cell r="C676" t="str">
            <v>NOCTUIDAE</v>
          </cell>
          <cell r="D676" t="str">
            <v>Hadena confusa (Hufnagel, 1766)</v>
          </cell>
          <cell r="E676" t="str">
            <v>Hadena confusa</v>
          </cell>
          <cell r="F676" t="str">
            <v>La Noctuelle saupoudrée</v>
          </cell>
          <cell r="G676" t="str">
            <v>AR</v>
          </cell>
          <cell r="I676">
            <v>0</v>
          </cell>
          <cell r="Q676" t="str">
            <v>P</v>
          </cell>
          <cell r="R676" t="str">
            <v>Espèces des pelouses ouvertes xéro-thermophiles</v>
          </cell>
          <cell r="S676">
            <v>0</v>
          </cell>
          <cell r="T676" t="str">
            <v>faible</v>
          </cell>
          <cell r="U676">
            <v>0</v>
          </cell>
        </row>
        <row r="677">
          <cell r="A677" t="str">
            <v>Hadena perplexa</v>
          </cell>
          <cell r="B677" t="str">
            <v>Heterocera</v>
          </cell>
          <cell r="C677" t="str">
            <v>NOCTUIDAE</v>
          </cell>
          <cell r="D677" t="str">
            <v>Hadena perplexa (Denis &amp; Schiffermüller, 1775)</v>
          </cell>
          <cell r="E677" t="str">
            <v>Hadena perplexa</v>
          </cell>
          <cell r="F677" t="str">
            <v>La Noctuelle carpophage</v>
          </cell>
          <cell r="G677" t="str">
            <v>RR</v>
          </cell>
          <cell r="I677" t="str">
            <v>X</v>
          </cell>
          <cell r="Q677" t="str">
            <v>HP</v>
          </cell>
          <cell r="R677" t="str">
            <v>Espèces des pelouses ouvertes xéro-thermophiles</v>
          </cell>
          <cell r="S677">
            <v>0</v>
          </cell>
          <cell r="T677" t="str">
            <v>faible</v>
          </cell>
          <cell r="U677">
            <v>0</v>
          </cell>
        </row>
        <row r="678">
          <cell r="A678" t="str">
            <v>Hadena perplexa (Denis &amp; Schiffermüller, 1775)</v>
          </cell>
          <cell r="B678" t="str">
            <v>Heterocera</v>
          </cell>
          <cell r="C678" t="str">
            <v>NOCTUIDAE</v>
          </cell>
          <cell r="D678" t="str">
            <v>Hadena perplexa (Denis &amp; Schiffermüller, 1775)</v>
          </cell>
          <cell r="E678" t="str">
            <v>Hadena perplexa</v>
          </cell>
          <cell r="F678" t="str">
            <v>La Noctuelle carpophage</v>
          </cell>
          <cell r="G678" t="str">
            <v>RR</v>
          </cell>
          <cell r="I678" t="str">
            <v>X</v>
          </cell>
          <cell r="Q678" t="str">
            <v>HP</v>
          </cell>
          <cell r="R678" t="str">
            <v>Espèces des pelouses ouvertes xéro-thermophiles</v>
          </cell>
          <cell r="S678">
            <v>0</v>
          </cell>
          <cell r="T678" t="str">
            <v>faible</v>
          </cell>
          <cell r="U678">
            <v>0</v>
          </cell>
        </row>
        <row r="679">
          <cell r="A679" t="str">
            <v>Hadula trifolii</v>
          </cell>
          <cell r="B679" t="str">
            <v>Heterocera</v>
          </cell>
          <cell r="C679" t="str">
            <v>NOCTUIDAE</v>
          </cell>
          <cell r="D679" t="str">
            <v>Hadula trifolii (Hufnagel, 1766)</v>
          </cell>
          <cell r="E679" t="str">
            <v>Hadula trifolii</v>
          </cell>
          <cell r="F679" t="str">
            <v>La noctuelle du trèfle</v>
          </cell>
          <cell r="G679" t="str">
            <v>AC</v>
          </cell>
          <cell r="I679">
            <v>0</v>
          </cell>
          <cell r="R679" t="str">
            <v>Espèces des pelouses et/ou prairies méso-xérophiles</v>
          </cell>
          <cell r="S679">
            <v>0</v>
          </cell>
          <cell r="T679" t="str">
            <v>faible</v>
          </cell>
          <cell r="U679">
            <v>0</v>
          </cell>
        </row>
        <row r="680">
          <cell r="A680" t="str">
            <v>Hadula trifolii (Hufnagel, 1766)</v>
          </cell>
          <cell r="B680" t="str">
            <v>Heterocera</v>
          </cell>
          <cell r="C680" t="str">
            <v>NOCTUIDAE</v>
          </cell>
          <cell r="D680" t="str">
            <v>Hadula trifolii (Hufnagel, 1766)</v>
          </cell>
          <cell r="E680" t="str">
            <v>Hadula trifolii</v>
          </cell>
          <cell r="F680" t="str">
            <v>La noctuelle du trèfle</v>
          </cell>
          <cell r="G680" t="str">
            <v>AC</v>
          </cell>
          <cell r="I680">
            <v>0</v>
          </cell>
          <cell r="R680" t="str">
            <v>Espèces des pelouses et/ou prairies méso-xérophiles</v>
          </cell>
          <cell r="S680">
            <v>0</v>
          </cell>
          <cell r="T680" t="str">
            <v>faible</v>
          </cell>
          <cell r="U680">
            <v>0</v>
          </cell>
        </row>
        <row r="681">
          <cell r="A681" t="str">
            <v>Harpyia milhauseri</v>
          </cell>
          <cell r="B681" t="str">
            <v>Heterocera</v>
          </cell>
          <cell r="C681" t="str">
            <v>NOTODONTIDAE</v>
          </cell>
          <cell r="D681" t="str">
            <v>Harpyia milhauseri (Fabricius, 1775)</v>
          </cell>
          <cell r="E681" t="str">
            <v>Harpyia milhauseri</v>
          </cell>
          <cell r="F681" t="str">
            <v>Le dragon</v>
          </cell>
          <cell r="G681" t="str">
            <v>AR</v>
          </cell>
          <cell r="I681">
            <v>0</v>
          </cell>
          <cell r="Q681" t="str">
            <v>P</v>
          </cell>
          <cell r="R681" t="str">
            <v>Espèces des boisements et des lisières mésophiles</v>
          </cell>
          <cell r="S681">
            <v>0</v>
          </cell>
          <cell r="T681" t="str">
            <v>faible</v>
          </cell>
          <cell r="U681">
            <v>0</v>
          </cell>
        </row>
        <row r="682">
          <cell r="A682" t="str">
            <v>Harpyia milhauseri (Fabricius, 1775)</v>
          </cell>
          <cell r="B682" t="str">
            <v>Heterocera</v>
          </cell>
          <cell r="C682" t="str">
            <v>NOTODONTIDAE</v>
          </cell>
          <cell r="D682" t="str">
            <v>Harpyia milhauseri (Fabricius, 1775)</v>
          </cell>
          <cell r="E682" t="str">
            <v>Harpyia milhauseri</v>
          </cell>
          <cell r="F682" t="str">
            <v>Le dragon</v>
          </cell>
          <cell r="G682" t="str">
            <v>AR</v>
          </cell>
          <cell r="I682">
            <v>0</v>
          </cell>
          <cell r="Q682" t="str">
            <v>P</v>
          </cell>
          <cell r="R682" t="str">
            <v>Espèces des boisements et des lisières mésophiles</v>
          </cell>
          <cell r="S682">
            <v>0</v>
          </cell>
          <cell r="T682" t="str">
            <v>faible</v>
          </cell>
          <cell r="U682">
            <v>0</v>
          </cell>
        </row>
        <row r="683">
          <cell r="A683" t="str">
            <v>Hecatera bicolorata</v>
          </cell>
          <cell r="B683" t="str">
            <v>Heterocera</v>
          </cell>
          <cell r="C683" t="str">
            <v>NOCTUIDAE</v>
          </cell>
          <cell r="D683" t="str">
            <v>Hecatera bicolorata (Hufnagel, 1766)</v>
          </cell>
          <cell r="E683" t="str">
            <v>Hecatera bicolorata</v>
          </cell>
          <cell r="F683" t="str">
            <v>La Noctuelle sereine</v>
          </cell>
          <cell r="G683" t="str">
            <v>AR</v>
          </cell>
          <cell r="I683" t="str">
            <v>X</v>
          </cell>
          <cell r="Q683" t="str">
            <v>P</v>
          </cell>
          <cell r="R683" t="str">
            <v>Espèces des pelouses et/ou prairies méso-xérophiles</v>
          </cell>
          <cell r="S683">
            <v>0</v>
          </cell>
          <cell r="T683" t="str">
            <v>faible</v>
          </cell>
          <cell r="U683">
            <v>0</v>
          </cell>
        </row>
        <row r="684">
          <cell r="A684" t="str">
            <v>Hecatera bicolorata (Hufnagel, 1766)</v>
          </cell>
          <cell r="B684" t="str">
            <v>Heterocera</v>
          </cell>
          <cell r="C684" t="str">
            <v>NOCTUIDAE</v>
          </cell>
          <cell r="D684" t="str">
            <v>Hecatera bicolorata (Hufnagel, 1766)</v>
          </cell>
          <cell r="E684" t="str">
            <v>Hecatera bicolorata</v>
          </cell>
          <cell r="F684" t="str">
            <v>La Noctuelle sereine</v>
          </cell>
          <cell r="G684" t="str">
            <v>AR</v>
          </cell>
          <cell r="I684" t="str">
            <v>X</v>
          </cell>
          <cell r="Q684" t="str">
            <v>P</v>
          </cell>
          <cell r="R684" t="str">
            <v>Espèces des pelouses et/ou prairies méso-xérophiles</v>
          </cell>
          <cell r="S684">
            <v>0</v>
          </cell>
          <cell r="T684" t="str">
            <v>faible</v>
          </cell>
          <cell r="U684">
            <v>0</v>
          </cell>
        </row>
        <row r="685">
          <cell r="A685" t="str">
            <v>Hecatera dysodea</v>
          </cell>
          <cell r="B685" t="str">
            <v>Heterocera</v>
          </cell>
          <cell r="C685" t="str">
            <v>NOCTUIDAE</v>
          </cell>
          <cell r="D685" t="str">
            <v>Hecatera dysodea (Denis &amp; Schiffermüller, 1775)</v>
          </cell>
          <cell r="E685" t="str">
            <v>Hecatera dysodea</v>
          </cell>
          <cell r="F685" t="str">
            <v>La Noctuelle dysodée</v>
          </cell>
          <cell r="G685" t="str">
            <v>RR</v>
          </cell>
          <cell r="I685" t="str">
            <v>X</v>
          </cell>
          <cell r="Q685" t="str">
            <v>HP</v>
          </cell>
          <cell r="R685" t="str">
            <v>Espèces des prairies et ourlets mésophiles</v>
          </cell>
          <cell r="S685">
            <v>0</v>
          </cell>
          <cell r="T685" t="str">
            <v>faible</v>
          </cell>
          <cell r="U685">
            <v>0</v>
          </cell>
        </row>
        <row r="686">
          <cell r="A686" t="str">
            <v>Hecatera dysodea (Denis &amp; Schiffermüller, 1775)</v>
          </cell>
          <cell r="B686" t="str">
            <v>Heterocera</v>
          </cell>
          <cell r="C686" t="str">
            <v>NOCTUIDAE</v>
          </cell>
          <cell r="D686" t="str">
            <v>Hecatera dysodea (Denis &amp; Schiffermüller, 1775)</v>
          </cell>
          <cell r="E686" t="str">
            <v>Hecatera dysodea</v>
          </cell>
          <cell r="F686" t="str">
            <v>La Noctuelle dysodée</v>
          </cell>
          <cell r="G686" t="str">
            <v>RR</v>
          </cell>
          <cell r="I686" t="str">
            <v>X</v>
          </cell>
          <cell r="Q686" t="str">
            <v>HP</v>
          </cell>
          <cell r="R686" t="str">
            <v>Espèces des prairies et ourlets mésophiles</v>
          </cell>
          <cell r="S686">
            <v>0</v>
          </cell>
          <cell r="T686" t="str">
            <v>faible</v>
          </cell>
          <cell r="U686">
            <v>0</v>
          </cell>
        </row>
        <row r="687">
          <cell r="A687" t="str">
            <v>Helicoverpa armigera</v>
          </cell>
          <cell r="B687" t="str">
            <v>Heterocera</v>
          </cell>
          <cell r="C687" t="str">
            <v>NOCTUIDAE</v>
          </cell>
          <cell r="D687" t="str">
            <v>Helicoverpa armigera (Hübner, 1808)</v>
          </cell>
          <cell r="E687" t="str">
            <v>Helicoverpa armigera</v>
          </cell>
          <cell r="F687" t="str">
            <v>L'Armigère</v>
          </cell>
          <cell r="G687" t="str">
            <v>E</v>
          </cell>
          <cell r="I687" t="str">
            <v>X</v>
          </cell>
          <cell r="Q687" t="str">
            <v>HP</v>
          </cell>
          <cell r="R687" t="str">
            <v>Espèces des pelouses et/ou prairies méso-xérophiles</v>
          </cell>
          <cell r="S687">
            <v>0</v>
          </cell>
          <cell r="T687" t="str">
            <v>faible</v>
          </cell>
          <cell r="U687">
            <v>0</v>
          </cell>
        </row>
        <row r="688">
          <cell r="A688" t="str">
            <v>Helicoverpa armigera (Hübner, 1808)</v>
          </cell>
          <cell r="B688" t="str">
            <v>Heterocera</v>
          </cell>
          <cell r="C688" t="str">
            <v>NOCTUIDAE</v>
          </cell>
          <cell r="D688" t="str">
            <v>Helicoverpa armigera (Hübner, 1808)</v>
          </cell>
          <cell r="E688" t="str">
            <v>Helicoverpa armigera</v>
          </cell>
          <cell r="F688" t="str">
            <v>L'Armigère</v>
          </cell>
          <cell r="G688" t="str">
            <v>E</v>
          </cell>
          <cell r="I688" t="str">
            <v>X</v>
          </cell>
          <cell r="Q688" t="str">
            <v>HP</v>
          </cell>
          <cell r="R688" t="str">
            <v>Espèces des pelouses et/ou prairies méso-xérophiles</v>
          </cell>
          <cell r="S688">
            <v>0</v>
          </cell>
          <cell r="T688" t="str">
            <v>faible</v>
          </cell>
          <cell r="U688">
            <v>0</v>
          </cell>
        </row>
        <row r="689">
          <cell r="A689" t="str">
            <v>Heliothis peltigera</v>
          </cell>
          <cell r="B689" t="str">
            <v>Heterocera</v>
          </cell>
          <cell r="C689" t="str">
            <v>NOCTUIDAE</v>
          </cell>
          <cell r="D689" t="str">
            <v>Heliothis peltigera (Denis &amp; Schiffermüller, 1775)</v>
          </cell>
          <cell r="E689" t="str">
            <v>Heliothis peltigera</v>
          </cell>
          <cell r="F689" t="str">
            <v>La Noctuelle peltigère</v>
          </cell>
          <cell r="G689" t="str">
            <v>R</v>
          </cell>
          <cell r="I689" t="str">
            <v>X</v>
          </cell>
          <cell r="Q689" t="str">
            <v>P</v>
          </cell>
          <cell r="R689" t="str">
            <v>Espèces des pelouses ouvertes xéro-thermophiles</v>
          </cell>
          <cell r="S689">
            <v>0</v>
          </cell>
          <cell r="T689" t="str">
            <v>faible</v>
          </cell>
          <cell r="U689">
            <v>0</v>
          </cell>
        </row>
        <row r="690">
          <cell r="A690" t="str">
            <v>Heliothis peltigera (Denis &amp; Schiffermüller, 1775)</v>
          </cell>
          <cell r="B690" t="str">
            <v>Heterocera</v>
          </cell>
          <cell r="C690" t="str">
            <v>NOCTUIDAE</v>
          </cell>
          <cell r="D690" t="str">
            <v>Heliothis peltigera (Denis &amp; Schiffermüller, 1775)</v>
          </cell>
          <cell r="E690" t="str">
            <v>Heliothis peltigera</v>
          </cell>
          <cell r="F690" t="str">
            <v>La Noctuelle peltigère</v>
          </cell>
          <cell r="G690" t="str">
            <v>R</v>
          </cell>
          <cell r="I690" t="str">
            <v>X</v>
          </cell>
          <cell r="Q690" t="str">
            <v>P</v>
          </cell>
          <cell r="R690" t="str">
            <v>Espèces des pelouses ouvertes xéro-thermophiles</v>
          </cell>
          <cell r="S690">
            <v>0</v>
          </cell>
          <cell r="T690" t="str">
            <v>faible</v>
          </cell>
          <cell r="U690">
            <v>0</v>
          </cell>
        </row>
        <row r="691">
          <cell r="A691" t="str">
            <v>Heliothis viriplaca</v>
          </cell>
          <cell r="B691" t="str">
            <v>Heterocera</v>
          </cell>
          <cell r="C691" t="str">
            <v>NOCTUIDAE</v>
          </cell>
          <cell r="D691" t="str">
            <v>Heliothis viriplaca (Hufnagel, 1766)</v>
          </cell>
          <cell r="E691" t="str">
            <v>Heliothis viriplaca</v>
          </cell>
          <cell r="F691" t="str">
            <v>La dipsacée</v>
          </cell>
          <cell r="G691" t="str">
            <v>E</v>
          </cell>
          <cell r="I691" t="str">
            <v>X</v>
          </cell>
          <cell r="Q691" t="str">
            <v>HP</v>
          </cell>
          <cell r="R691" t="str">
            <v>Espèces des pelouses ouvertes xéro-thermophiles</v>
          </cell>
          <cell r="S691">
            <v>0</v>
          </cell>
          <cell r="T691" t="str">
            <v>faible</v>
          </cell>
          <cell r="U691">
            <v>0</v>
          </cell>
        </row>
        <row r="692">
          <cell r="A692" t="str">
            <v>Heliothis viriplaca (Hufnagel, 1766)</v>
          </cell>
          <cell r="B692" t="str">
            <v>Heterocera</v>
          </cell>
          <cell r="C692" t="str">
            <v>NOCTUIDAE</v>
          </cell>
          <cell r="D692" t="str">
            <v>Heliothis viriplaca (Hufnagel, 1766)</v>
          </cell>
          <cell r="E692" t="str">
            <v>Heliothis viriplaca</v>
          </cell>
          <cell r="F692" t="str">
            <v>La dipsacée</v>
          </cell>
          <cell r="G692" t="str">
            <v>E</v>
          </cell>
          <cell r="I692" t="str">
            <v>X</v>
          </cell>
          <cell r="Q692" t="str">
            <v>HP</v>
          </cell>
          <cell r="R692" t="str">
            <v>Espèces des pelouses ouvertes xéro-thermophiles</v>
          </cell>
          <cell r="S692">
            <v>0</v>
          </cell>
          <cell r="T692" t="str">
            <v>faible</v>
          </cell>
          <cell r="U692">
            <v>0</v>
          </cell>
        </row>
        <row r="693">
          <cell r="A693" t="str">
            <v>Helotropha leucostigma (Hübner, 1808)</v>
          </cell>
          <cell r="B693" t="str">
            <v>Heterocera</v>
          </cell>
          <cell r="C693" t="str">
            <v>NOCTUIDAE</v>
          </cell>
          <cell r="D693" t="str">
            <v>Helotropha leucostigma (Hübner, 1808)</v>
          </cell>
          <cell r="E693" t="str">
            <v>Helotropha leucostigma</v>
          </cell>
          <cell r="F693" t="str">
            <v>La Noctuelle de l'Iris</v>
          </cell>
          <cell r="G693" t="str">
            <v>RR</v>
          </cell>
          <cell r="I693" t="str">
            <v>X</v>
          </cell>
          <cell r="Q693" t="str">
            <v>HP</v>
          </cell>
          <cell r="R693" t="str">
            <v>Espèces des prairies et ourlets méso-hygrophiles</v>
          </cell>
          <cell r="S693">
            <v>0</v>
          </cell>
          <cell r="T693" t="str">
            <v>faible</v>
          </cell>
          <cell r="U693">
            <v>0</v>
          </cell>
        </row>
        <row r="694">
          <cell r="A694" t="str">
            <v>Hemaris fuciformis</v>
          </cell>
          <cell r="B694" t="str">
            <v>Heterocera</v>
          </cell>
          <cell r="C694" t="str">
            <v>SPHINGIDAE</v>
          </cell>
          <cell r="D694" t="str">
            <v>Hemaris fuciformis (Linnaeus, 1758)</v>
          </cell>
          <cell r="E694" t="str">
            <v>Hemaris fuciformis</v>
          </cell>
          <cell r="F694" t="str">
            <v>Le sphinx gazé</v>
          </cell>
          <cell r="G694" t="str">
            <v>AR</v>
          </cell>
          <cell r="I694" t="str">
            <v>X</v>
          </cell>
          <cell r="Q694" t="str">
            <v>P</v>
          </cell>
          <cell r="R694" t="str">
            <v>Espèces des pelouses ouvertes xéro-thermophiles</v>
          </cell>
          <cell r="S694">
            <v>0</v>
          </cell>
          <cell r="T694" t="str">
            <v>faible</v>
          </cell>
          <cell r="U694">
            <v>0</v>
          </cell>
        </row>
        <row r="695">
          <cell r="A695" t="str">
            <v>Hemaris fuciformis (Linnaeus, 1758)</v>
          </cell>
          <cell r="B695" t="str">
            <v>Heterocera</v>
          </cell>
          <cell r="C695" t="str">
            <v>SPHINGIDAE</v>
          </cell>
          <cell r="D695" t="str">
            <v>Hemaris fuciformis (Linnaeus, 1758)</v>
          </cell>
          <cell r="E695" t="str">
            <v>Hemaris fuciformis</v>
          </cell>
          <cell r="F695" t="str">
            <v>Le sphinx gazé</v>
          </cell>
          <cell r="G695" t="str">
            <v>AR</v>
          </cell>
          <cell r="I695" t="str">
            <v>X</v>
          </cell>
          <cell r="Q695" t="str">
            <v>P</v>
          </cell>
          <cell r="R695" t="str">
            <v>Espèces des pelouses ouvertes xéro-thermophiles</v>
          </cell>
          <cell r="S695">
            <v>0</v>
          </cell>
          <cell r="T695" t="str">
            <v>faible</v>
          </cell>
          <cell r="U695">
            <v>0</v>
          </cell>
        </row>
        <row r="696">
          <cell r="A696" t="str">
            <v>Hemaris tityus</v>
          </cell>
          <cell r="B696" t="str">
            <v>Heterocera</v>
          </cell>
          <cell r="C696" t="str">
            <v>SPHINGIDAE</v>
          </cell>
          <cell r="D696" t="str">
            <v>Hemaris tityus (Linnaeus, 1758)</v>
          </cell>
          <cell r="E696" t="str">
            <v>Hemaris tityus</v>
          </cell>
          <cell r="F696" t="str">
            <v>Le sphinxbourdon</v>
          </cell>
          <cell r="G696" t="str">
            <v>AR</v>
          </cell>
          <cell r="I696">
            <v>0</v>
          </cell>
          <cell r="Q696" t="str">
            <v>P</v>
          </cell>
          <cell r="R696" t="str">
            <v>Espèces des pelouses ouvertes xéro-thermophiles</v>
          </cell>
          <cell r="S696">
            <v>0</v>
          </cell>
          <cell r="T696" t="str">
            <v>faible</v>
          </cell>
          <cell r="U696">
            <v>0</v>
          </cell>
        </row>
        <row r="697">
          <cell r="A697" t="str">
            <v>Hemaris tityus (Linnaeus, 1758)</v>
          </cell>
          <cell r="B697" t="str">
            <v>Heterocera</v>
          </cell>
          <cell r="C697" t="str">
            <v>SPHINGIDAE</v>
          </cell>
          <cell r="D697" t="str">
            <v>Hemaris tityus (Linnaeus, 1758)</v>
          </cell>
          <cell r="E697" t="str">
            <v>Hemaris tityus</v>
          </cell>
          <cell r="F697" t="str">
            <v>Le sphinxbourdon</v>
          </cell>
          <cell r="G697" t="str">
            <v>AR</v>
          </cell>
          <cell r="I697">
            <v>0</v>
          </cell>
          <cell r="Q697" t="str">
            <v>P</v>
          </cell>
          <cell r="R697" t="str">
            <v>Espèces des pelouses ouvertes xéro-thermophiles</v>
          </cell>
          <cell r="S697">
            <v>0</v>
          </cell>
          <cell r="T697" t="str">
            <v>faible</v>
          </cell>
          <cell r="U697">
            <v>0</v>
          </cell>
        </row>
        <row r="698">
          <cell r="A698" t="str">
            <v>Hemistola chrysoprasaria</v>
          </cell>
          <cell r="B698" t="str">
            <v>Heterocera</v>
          </cell>
          <cell r="C698" t="str">
            <v>GEOMETRIDAE</v>
          </cell>
          <cell r="D698" t="str">
            <v>Hemistola chrysoprasaria (Esper, 1795)</v>
          </cell>
          <cell r="E698" t="str">
            <v>Hemistola chrysoprasaria</v>
          </cell>
          <cell r="F698" t="str">
            <v>La phalène printanière</v>
          </cell>
          <cell r="G698" t="str">
            <v>AR</v>
          </cell>
          <cell r="I698">
            <v>0</v>
          </cell>
          <cell r="Q698" t="str">
            <v>P</v>
          </cell>
          <cell r="R698" t="str">
            <v>Espèces des boisements et des lisières mésohygrophiles</v>
          </cell>
          <cell r="S698">
            <v>0</v>
          </cell>
          <cell r="T698" t="str">
            <v>faible</v>
          </cell>
          <cell r="U698">
            <v>0</v>
          </cell>
        </row>
        <row r="699">
          <cell r="A699" t="str">
            <v>Hemistola chrysoprasaria (Esper, 1795)</v>
          </cell>
          <cell r="B699" t="str">
            <v>Heterocera</v>
          </cell>
          <cell r="C699" t="str">
            <v>GEOMETRIDAE</v>
          </cell>
          <cell r="D699" t="str">
            <v>Hemistola chrysoprasaria (Esper, 1795)</v>
          </cell>
          <cell r="E699" t="str">
            <v>Hemistola chrysoprasaria</v>
          </cell>
          <cell r="F699" t="str">
            <v>La phalène printanière</v>
          </cell>
          <cell r="G699" t="str">
            <v>AR</v>
          </cell>
          <cell r="I699">
            <v>0</v>
          </cell>
          <cell r="Q699" t="str">
            <v>P</v>
          </cell>
          <cell r="R699" t="str">
            <v>Espèces des boisements et des lisières mésohygrophiles</v>
          </cell>
          <cell r="S699">
            <v>0</v>
          </cell>
          <cell r="T699" t="str">
            <v>faible</v>
          </cell>
          <cell r="U699">
            <v>0</v>
          </cell>
        </row>
        <row r="700">
          <cell r="A700" t="str">
            <v>Hemitea aestivaria</v>
          </cell>
          <cell r="B700" t="str">
            <v>Heterocera</v>
          </cell>
          <cell r="C700" t="str">
            <v>GEOMETRIDAE</v>
          </cell>
          <cell r="D700" t="str">
            <v>Hemithea aestivaria (Hübner, 1789)</v>
          </cell>
          <cell r="E700" t="str">
            <v>Hemitea aestivaria</v>
          </cell>
          <cell r="F700" t="str">
            <v>La phalène sillonnée</v>
          </cell>
          <cell r="G700" t="str">
            <v>AC</v>
          </cell>
          <cell r="I700">
            <v>0</v>
          </cell>
          <cell r="R700" t="str">
            <v>Espèces des boisements et des lisières mésophiles</v>
          </cell>
          <cell r="S700">
            <v>0</v>
          </cell>
          <cell r="T700" t="str">
            <v>faible</v>
          </cell>
          <cell r="U700">
            <v>0</v>
          </cell>
        </row>
        <row r="701">
          <cell r="A701" t="str">
            <v>Hemithea aestivaria (Hübner, 1789)</v>
          </cell>
          <cell r="B701" t="str">
            <v>Heterocera</v>
          </cell>
          <cell r="C701" t="str">
            <v>GEOMETRIDAE</v>
          </cell>
          <cell r="D701" t="str">
            <v>Hemithea aestivaria (Hübner, 1789)</v>
          </cell>
          <cell r="E701" t="str">
            <v>Hemitea aestivaria</v>
          </cell>
          <cell r="F701" t="str">
            <v>La phalène sillonnée</v>
          </cell>
          <cell r="G701" t="str">
            <v>AC</v>
          </cell>
          <cell r="I701">
            <v>0</v>
          </cell>
          <cell r="R701" t="str">
            <v>Espèces des boisements et des lisières mésophiles</v>
          </cell>
          <cell r="S701">
            <v>0</v>
          </cell>
          <cell r="T701" t="str">
            <v>faible</v>
          </cell>
          <cell r="U701">
            <v>0</v>
          </cell>
        </row>
        <row r="702">
          <cell r="A702" t="str">
            <v>Hepialus humuli</v>
          </cell>
          <cell r="B702" t="str">
            <v>Heterocera</v>
          </cell>
          <cell r="C702" t="str">
            <v>HEPIALIDAE</v>
          </cell>
          <cell r="D702" t="str">
            <v>Hepialus humuli (Linnaeus, 1758)</v>
          </cell>
          <cell r="E702" t="str">
            <v>Hepialus humili</v>
          </cell>
          <cell r="F702" t="str">
            <v>l'hépiale du houblon</v>
          </cell>
          <cell r="G702" t="str">
            <v>PC</v>
          </cell>
          <cell r="I702">
            <v>0</v>
          </cell>
          <cell r="R702" t="str">
            <v>Espèces des prairies et ourlets mésophiles</v>
          </cell>
          <cell r="S702">
            <v>0</v>
          </cell>
          <cell r="T702" t="str">
            <v>faible</v>
          </cell>
          <cell r="U702">
            <v>0</v>
          </cell>
        </row>
        <row r="703">
          <cell r="A703" t="str">
            <v>Hepialus humuli (Linnaeus, 1758)</v>
          </cell>
          <cell r="B703" t="str">
            <v>Heterocera</v>
          </cell>
          <cell r="C703" t="str">
            <v>HEPIALIDAE</v>
          </cell>
          <cell r="D703" t="str">
            <v>Hepialus humuli (Linnaeus, 1758)</v>
          </cell>
          <cell r="E703" t="str">
            <v>Hepialus humili</v>
          </cell>
          <cell r="F703" t="str">
            <v>l'hépiale du houblon</v>
          </cell>
          <cell r="G703" t="str">
            <v>PC</v>
          </cell>
          <cell r="I703">
            <v>0</v>
          </cell>
          <cell r="R703" t="str">
            <v>Espèces des prairies et ourlets mésophiles</v>
          </cell>
          <cell r="S703">
            <v>0</v>
          </cell>
          <cell r="T703" t="str">
            <v>faible</v>
          </cell>
          <cell r="U703">
            <v>0</v>
          </cell>
        </row>
        <row r="704">
          <cell r="A704" t="str">
            <v>Herminia grisealis</v>
          </cell>
          <cell r="B704" t="str">
            <v>Heterocera</v>
          </cell>
          <cell r="C704" t="str">
            <v>NOCTUIDAE</v>
          </cell>
          <cell r="D704" t="str">
            <v>Herminia grisealis (Denis &amp; Schiffermüller, 1775)</v>
          </cell>
          <cell r="E704" t="str">
            <v>Herminia grisealis</v>
          </cell>
          <cell r="F704" t="str">
            <v>L'Herminie grise</v>
          </cell>
          <cell r="G704" t="str">
            <v>AR</v>
          </cell>
          <cell r="I704">
            <v>0</v>
          </cell>
          <cell r="Q704" t="str">
            <v>P</v>
          </cell>
          <cell r="R704" t="str">
            <v>Espèces des boisements et des lisières mésohygrophiles</v>
          </cell>
          <cell r="S704">
            <v>0</v>
          </cell>
          <cell r="T704" t="str">
            <v>faible</v>
          </cell>
          <cell r="U704">
            <v>0</v>
          </cell>
        </row>
        <row r="705">
          <cell r="A705" t="str">
            <v>Herminia grisealis (Denis &amp; Schiffermüller, 1775)</v>
          </cell>
          <cell r="B705" t="str">
            <v>Heterocera</v>
          </cell>
          <cell r="C705" t="str">
            <v>NOCTUIDAE</v>
          </cell>
          <cell r="D705" t="str">
            <v>Herminia grisealis (Denis &amp; Schiffermüller, 1775)</v>
          </cell>
          <cell r="E705" t="str">
            <v>Herminia grisealis</v>
          </cell>
          <cell r="F705" t="str">
            <v>L'Herminie grise</v>
          </cell>
          <cell r="G705" t="str">
            <v>AR</v>
          </cell>
          <cell r="I705">
            <v>0</v>
          </cell>
          <cell r="Q705" t="str">
            <v>P</v>
          </cell>
          <cell r="R705" t="str">
            <v>Espèces des boisements et des lisières mésohygrophiles</v>
          </cell>
          <cell r="S705">
            <v>0</v>
          </cell>
          <cell r="T705" t="str">
            <v>faible</v>
          </cell>
          <cell r="U705">
            <v>0</v>
          </cell>
        </row>
        <row r="706">
          <cell r="A706" t="str">
            <v>Herminia tarsicrinalis</v>
          </cell>
          <cell r="B706" t="str">
            <v>Heterocera</v>
          </cell>
          <cell r="C706" t="str">
            <v>NOCTUIDAE</v>
          </cell>
          <cell r="D706" t="str">
            <v>Herminia tarsicrinalis (Knoch, 1782)</v>
          </cell>
          <cell r="E706" t="str">
            <v>Herminia tarsicrinalis</v>
          </cell>
          <cell r="F706" t="str">
            <v>L'Herminie de la Ronce</v>
          </cell>
          <cell r="G706" t="str">
            <v>R</v>
          </cell>
          <cell r="I706" t="str">
            <v>X</v>
          </cell>
          <cell r="Q706" t="str">
            <v>P</v>
          </cell>
          <cell r="R706" t="str">
            <v>Espèces des boisements et des lisières mésohygrophiles</v>
          </cell>
          <cell r="S706">
            <v>0</v>
          </cell>
          <cell r="T706" t="str">
            <v>faible</v>
          </cell>
          <cell r="U706">
            <v>0</v>
          </cell>
        </row>
        <row r="707">
          <cell r="A707" t="str">
            <v>Herminia tarsicrinalis (Knoch, 1782)</v>
          </cell>
          <cell r="B707" t="str">
            <v>Heterocera</v>
          </cell>
          <cell r="C707" t="str">
            <v>NOCTUIDAE</v>
          </cell>
          <cell r="D707" t="str">
            <v>Herminia tarsicrinalis (Knoch, 1782)</v>
          </cell>
          <cell r="E707" t="str">
            <v>Herminia tarsicrinalis</v>
          </cell>
          <cell r="F707" t="str">
            <v>L'Herminie de la Ronce</v>
          </cell>
          <cell r="G707" t="str">
            <v>R</v>
          </cell>
          <cell r="I707" t="str">
            <v>X</v>
          </cell>
          <cell r="Q707" t="str">
            <v>P</v>
          </cell>
          <cell r="R707" t="str">
            <v>Espèces des boisements et des lisières mésohygrophiles</v>
          </cell>
          <cell r="S707">
            <v>0</v>
          </cell>
          <cell r="T707" t="str">
            <v>faible</v>
          </cell>
          <cell r="U707">
            <v>0</v>
          </cell>
        </row>
        <row r="708">
          <cell r="A708" t="str">
            <v>Herminia tarsipennalis Treitschke, 1835</v>
          </cell>
          <cell r="B708" t="str">
            <v>Heterocera</v>
          </cell>
          <cell r="C708" t="str">
            <v>NOCTUIDAE</v>
          </cell>
          <cell r="D708" t="str">
            <v>Herminia tarsipennalis Treitschke, 1835</v>
          </cell>
          <cell r="E708" t="str">
            <v>Herminia tarsipennalis</v>
          </cell>
          <cell r="F708" t="str">
            <v>L'Herminie de la Vigne-blanche</v>
          </cell>
          <cell r="G708" t="str">
            <v>R</v>
          </cell>
          <cell r="I708" t="str">
            <v>X</v>
          </cell>
          <cell r="Q708" t="str">
            <v>P</v>
          </cell>
          <cell r="R708" t="str">
            <v>Espèces des boisements et des lisières mésohygrophiles</v>
          </cell>
          <cell r="S708">
            <v>0</v>
          </cell>
          <cell r="T708" t="str">
            <v>faible</v>
          </cell>
          <cell r="U708">
            <v>0</v>
          </cell>
        </row>
        <row r="709">
          <cell r="A709" t="str">
            <v>Heterogenea asella</v>
          </cell>
          <cell r="B709" t="str">
            <v>Heterocera</v>
          </cell>
          <cell r="C709" t="str">
            <v>LIMACODIDAE</v>
          </cell>
          <cell r="D709" t="str">
            <v>Heterogenea asella (Denis &amp; Schiffermüller, 1775)</v>
          </cell>
          <cell r="E709" t="str">
            <v>Heterogenea asella</v>
          </cell>
          <cell r="F709" t="str">
            <v>Le cloporte</v>
          </cell>
          <cell r="G709" t="str">
            <v>RR</v>
          </cell>
          <cell r="I709" t="str">
            <v>X</v>
          </cell>
          <cell r="Q709" t="str">
            <v>HP</v>
          </cell>
          <cell r="R709" t="str">
            <v>Espèce des landes</v>
          </cell>
          <cell r="S709">
            <v>0</v>
          </cell>
          <cell r="T709" t="str">
            <v>faible</v>
          </cell>
          <cell r="U709">
            <v>0</v>
          </cell>
        </row>
        <row r="710">
          <cell r="A710" t="str">
            <v>Heterogenea asella (Denis &amp; Schiffermüller, 1775)</v>
          </cell>
          <cell r="B710" t="str">
            <v>Heterocera</v>
          </cell>
          <cell r="C710" t="str">
            <v>LIMACODIDAE</v>
          </cell>
          <cell r="D710" t="str">
            <v>Heterogenea asella (Denis &amp; Schiffermüller, 1775)</v>
          </cell>
          <cell r="E710" t="str">
            <v>Heterogenea asella</v>
          </cell>
          <cell r="F710" t="str">
            <v>Le cloporte</v>
          </cell>
          <cell r="G710" t="str">
            <v>RR</v>
          </cell>
          <cell r="I710" t="str">
            <v>X</v>
          </cell>
          <cell r="Q710" t="str">
            <v>HP</v>
          </cell>
          <cell r="R710" t="str">
            <v>Espèce des landes</v>
          </cell>
          <cell r="S710">
            <v>0</v>
          </cell>
          <cell r="T710" t="str">
            <v>faible</v>
          </cell>
          <cell r="U710">
            <v>0</v>
          </cell>
        </row>
        <row r="711">
          <cell r="A711" t="str">
            <v>Hippotion celerio</v>
          </cell>
          <cell r="B711" t="str">
            <v>Heterocera</v>
          </cell>
          <cell r="C711" t="str">
            <v>SPHINGIDAE</v>
          </cell>
          <cell r="D711" t="str">
            <v>Hippotion celerio (Linnaeus, 1758)</v>
          </cell>
          <cell r="E711" t="str">
            <v>Hippotion celerio</v>
          </cell>
          <cell r="F711" t="str">
            <v>Le sphinx Phoenix</v>
          </cell>
          <cell r="G711" t="str">
            <v>RR</v>
          </cell>
          <cell r="I711" t="str">
            <v>X</v>
          </cell>
          <cell r="Q711" t="str">
            <v>HP</v>
          </cell>
          <cell r="R711" t="str">
            <v>Espèces des pelouses et/ou prairies méso-xérophiles</v>
          </cell>
          <cell r="S711">
            <v>0</v>
          </cell>
          <cell r="T711" t="str">
            <v>faible</v>
          </cell>
          <cell r="U711">
            <v>0</v>
          </cell>
        </row>
        <row r="712">
          <cell r="A712" t="str">
            <v>Hippotion celerio (Linnaeus, 1758)</v>
          </cell>
          <cell r="B712" t="str">
            <v>Heterocera</v>
          </cell>
          <cell r="C712" t="str">
            <v>SPHINGIDAE</v>
          </cell>
          <cell r="D712" t="str">
            <v>Hippotion celerio (Linnaeus, 1758)</v>
          </cell>
          <cell r="E712" t="str">
            <v>Hippotion celerio</v>
          </cell>
          <cell r="F712" t="str">
            <v>Le sphinx Phoenix</v>
          </cell>
          <cell r="G712" t="str">
            <v>RR</v>
          </cell>
          <cell r="I712" t="str">
            <v>X</v>
          </cell>
          <cell r="Q712" t="str">
            <v>HP</v>
          </cell>
          <cell r="R712" t="str">
            <v>Espèces des pelouses et/ou prairies méso-xérophiles</v>
          </cell>
          <cell r="S712">
            <v>0</v>
          </cell>
          <cell r="T712" t="str">
            <v>faible</v>
          </cell>
          <cell r="U712">
            <v>0</v>
          </cell>
        </row>
        <row r="713">
          <cell r="A713" t="str">
            <v>Hoplodrina ambigua</v>
          </cell>
          <cell r="B713" t="str">
            <v>Heterocera</v>
          </cell>
          <cell r="C713" t="str">
            <v>NOCTUIDAE</v>
          </cell>
          <cell r="D713" t="str">
            <v>Hoplodrina ambigua (Denis &amp; Schiffermüller, 1775)</v>
          </cell>
          <cell r="E713" t="str">
            <v>Hoplodrina ambigua</v>
          </cell>
          <cell r="F713" t="str">
            <v>L'ambigüe</v>
          </cell>
          <cell r="G713" t="str">
            <v>C</v>
          </cell>
          <cell r="I713">
            <v>0</v>
          </cell>
          <cell r="R713" t="str">
            <v>Espèces des prairies et ourlets mésophiles</v>
          </cell>
          <cell r="S713">
            <v>0</v>
          </cell>
          <cell r="T713" t="str">
            <v>faible</v>
          </cell>
          <cell r="U713">
            <v>0</v>
          </cell>
        </row>
        <row r="714">
          <cell r="A714" t="str">
            <v>Hoplodrina ambigua (Denis &amp; Schiffermüller, 1775)</v>
          </cell>
          <cell r="B714" t="str">
            <v>Heterocera</v>
          </cell>
          <cell r="C714" t="str">
            <v>NOCTUIDAE</v>
          </cell>
          <cell r="D714" t="str">
            <v>Hoplodrina ambigua (Denis &amp; Schiffermüller, 1775)</v>
          </cell>
          <cell r="E714" t="str">
            <v>Hoplodrina ambigua</v>
          </cell>
          <cell r="F714" t="str">
            <v>L'ambigüe</v>
          </cell>
          <cell r="G714" t="str">
            <v>C</v>
          </cell>
          <cell r="I714">
            <v>0</v>
          </cell>
          <cell r="R714" t="str">
            <v>Espèces des prairies et ourlets mésophiles</v>
          </cell>
          <cell r="S714">
            <v>0</v>
          </cell>
          <cell r="T714" t="str">
            <v>faible</v>
          </cell>
          <cell r="U714">
            <v>0</v>
          </cell>
        </row>
        <row r="715">
          <cell r="A715" t="str">
            <v>Hoplodrina blanda</v>
          </cell>
          <cell r="B715" t="str">
            <v>Heterocera</v>
          </cell>
          <cell r="C715" t="str">
            <v>NOCTUIDAE</v>
          </cell>
          <cell r="D715" t="str">
            <v>Hoplodrina blanda (Denis &amp; Schiffermüller, 1775)</v>
          </cell>
          <cell r="E715" t="str">
            <v>Hoplodrina blanda</v>
          </cell>
          <cell r="F715" t="str">
            <v>La Noctuelle du Pissenlit</v>
          </cell>
          <cell r="G715" t="str">
            <v>AR</v>
          </cell>
          <cell r="I715">
            <v>0</v>
          </cell>
          <cell r="Q715" t="str">
            <v>P</v>
          </cell>
          <cell r="R715" t="str">
            <v>Espèces des pelouses et/ou prairies méso-xérophiles</v>
          </cell>
          <cell r="S715">
            <v>0</v>
          </cell>
          <cell r="T715" t="str">
            <v>faible</v>
          </cell>
          <cell r="U715">
            <v>0</v>
          </cell>
        </row>
        <row r="716">
          <cell r="A716" t="str">
            <v>Hoplodrina blanda (Denis &amp; Schiffermüller, 1775)</v>
          </cell>
          <cell r="B716" t="str">
            <v>Heterocera</v>
          </cell>
          <cell r="C716" t="str">
            <v>NOCTUIDAE</v>
          </cell>
          <cell r="D716" t="str">
            <v>Hoplodrina blanda (Denis &amp; Schiffermüller, 1775)</v>
          </cell>
          <cell r="E716" t="str">
            <v>Hoplodrina blanda</v>
          </cell>
          <cell r="F716" t="str">
            <v>La Noctuelle du Pissenlit</v>
          </cell>
          <cell r="G716" t="str">
            <v>AR</v>
          </cell>
          <cell r="I716">
            <v>0</v>
          </cell>
          <cell r="Q716" t="str">
            <v>P</v>
          </cell>
          <cell r="R716" t="str">
            <v>Espèces des pelouses et/ou prairies méso-xérophiles</v>
          </cell>
          <cell r="S716">
            <v>0</v>
          </cell>
          <cell r="T716" t="str">
            <v>faible</v>
          </cell>
          <cell r="U716">
            <v>0</v>
          </cell>
        </row>
        <row r="717">
          <cell r="A717" t="str">
            <v>Hoplodrina octogenaria</v>
          </cell>
          <cell r="B717" t="str">
            <v>Heterocera</v>
          </cell>
          <cell r="C717" t="str">
            <v>NOCTUIDAE</v>
          </cell>
          <cell r="D717" t="str">
            <v>Hoplodrina octogenaria (Goeze, 1781)</v>
          </cell>
          <cell r="E717" t="str">
            <v>Hoplodrina octogenaria</v>
          </cell>
          <cell r="F717" t="str">
            <v>La noctuelle de la morgeline</v>
          </cell>
          <cell r="G717" t="str">
            <v>PC</v>
          </cell>
          <cell r="I717">
            <v>0</v>
          </cell>
          <cell r="R717" t="str">
            <v>Espèces ubiquistes</v>
          </cell>
          <cell r="S717">
            <v>0</v>
          </cell>
          <cell r="T717" t="str">
            <v>faible</v>
          </cell>
          <cell r="U717">
            <v>0</v>
          </cell>
        </row>
        <row r="718">
          <cell r="A718" t="str">
            <v>Hoplodrina octogenaria (Goeze, 1781)</v>
          </cell>
          <cell r="B718" t="str">
            <v>Heterocera</v>
          </cell>
          <cell r="C718" t="str">
            <v>NOCTUIDAE</v>
          </cell>
          <cell r="D718" t="str">
            <v>Hoplodrina octogenaria (Goeze, 1781)</v>
          </cell>
          <cell r="E718" t="str">
            <v>Hoplodrina octogenaria</v>
          </cell>
          <cell r="F718" t="str">
            <v>La noctuelle de la morgeline</v>
          </cell>
          <cell r="G718" t="str">
            <v>PC</v>
          </cell>
          <cell r="I718">
            <v>0</v>
          </cell>
          <cell r="R718" t="str">
            <v>Espèces ubiquistes</v>
          </cell>
          <cell r="S718">
            <v>0</v>
          </cell>
          <cell r="T718" t="str">
            <v>faible</v>
          </cell>
          <cell r="U718">
            <v>0</v>
          </cell>
        </row>
        <row r="719">
          <cell r="A719" t="str">
            <v>Horisme aquata</v>
          </cell>
          <cell r="B719" t="str">
            <v>Heterocera</v>
          </cell>
          <cell r="C719" t="str">
            <v>GEOMETRIDAE</v>
          </cell>
          <cell r="D719" t="str">
            <v>Horisme aquata (Hübner, 1813)</v>
          </cell>
          <cell r="E719" t="str">
            <v>Horisme aquata</v>
          </cell>
          <cell r="F719" t="str">
            <v>L'Horisme des Pulsatilles</v>
          </cell>
          <cell r="G719" t="str">
            <v>RR</v>
          </cell>
          <cell r="I719" t="str">
            <v>X</v>
          </cell>
          <cell r="Q719" t="str">
            <v>HP</v>
          </cell>
          <cell r="R719" t="str">
            <v>Espèces des pelouses ouvertes xéro-thermophiles</v>
          </cell>
          <cell r="S719">
            <v>0</v>
          </cell>
          <cell r="T719" t="str">
            <v>faible</v>
          </cell>
          <cell r="U719">
            <v>0</v>
          </cell>
        </row>
        <row r="720">
          <cell r="A720" t="str">
            <v>Horisme aquata (Hübner, 1813)</v>
          </cell>
          <cell r="B720" t="str">
            <v>Heterocera</v>
          </cell>
          <cell r="C720" t="str">
            <v>GEOMETRIDAE</v>
          </cell>
          <cell r="D720" t="str">
            <v>Horisme aquata (Hübner, 1813)</v>
          </cell>
          <cell r="E720" t="str">
            <v>Horisme aquata</v>
          </cell>
          <cell r="F720" t="str">
            <v>L'Horisme des Pulsatilles</v>
          </cell>
          <cell r="G720" t="str">
            <v>RR</v>
          </cell>
          <cell r="I720" t="str">
            <v>X</v>
          </cell>
          <cell r="Q720" t="str">
            <v>HP</v>
          </cell>
          <cell r="R720" t="str">
            <v>Espèces des pelouses ouvertes xéro-thermophiles</v>
          </cell>
          <cell r="S720">
            <v>0</v>
          </cell>
          <cell r="T720" t="str">
            <v>faible</v>
          </cell>
          <cell r="U720">
            <v>0</v>
          </cell>
        </row>
        <row r="721">
          <cell r="A721" t="str">
            <v>Horisme tersata</v>
          </cell>
          <cell r="B721" t="str">
            <v>Heterocera</v>
          </cell>
          <cell r="C721" t="str">
            <v>GEOMETRIDAE</v>
          </cell>
          <cell r="D721" t="str">
            <v>Horisme tersata (Denis &amp; Schiffermüller, 1775)</v>
          </cell>
          <cell r="E721" t="str">
            <v>Horisme tersata</v>
          </cell>
          <cell r="F721" t="str">
            <v>L'Horisme élégant</v>
          </cell>
          <cell r="G721" t="str">
            <v>PC</v>
          </cell>
          <cell r="I721">
            <v>0</v>
          </cell>
          <cell r="R721" t="str">
            <v>Espèces des boisements et des lisières mésophiles</v>
          </cell>
          <cell r="S721">
            <v>0</v>
          </cell>
          <cell r="T721" t="str">
            <v>faible</v>
          </cell>
          <cell r="U721">
            <v>0</v>
          </cell>
        </row>
        <row r="722">
          <cell r="A722" t="str">
            <v>Horisme tersata (Denis &amp; Schiffermüller, 1775)</v>
          </cell>
          <cell r="B722" t="str">
            <v>Heterocera</v>
          </cell>
          <cell r="C722" t="str">
            <v>GEOMETRIDAE</v>
          </cell>
          <cell r="D722" t="str">
            <v>Horisme tersata (Denis &amp; Schiffermüller, 1775)</v>
          </cell>
          <cell r="E722" t="str">
            <v>Horisme tersata</v>
          </cell>
          <cell r="F722" t="str">
            <v>L'Horisme élégant</v>
          </cell>
          <cell r="G722" t="str">
            <v>PC</v>
          </cell>
          <cell r="I722">
            <v>0</v>
          </cell>
          <cell r="R722" t="str">
            <v>Espèces des boisements et des lisières mésophiles</v>
          </cell>
          <cell r="S722">
            <v>0</v>
          </cell>
          <cell r="T722" t="str">
            <v>faible</v>
          </cell>
          <cell r="U722">
            <v>0</v>
          </cell>
        </row>
        <row r="723">
          <cell r="A723" t="str">
            <v>Horisme vitalbata</v>
          </cell>
          <cell r="B723" t="str">
            <v>Heterocera</v>
          </cell>
          <cell r="C723" t="str">
            <v>GEOMETRIDAE</v>
          </cell>
          <cell r="D723" t="str">
            <v>Horisme vitalbata (Denis &amp; Schiffermüller, 1775)</v>
          </cell>
          <cell r="E723" t="str">
            <v>Horisme vitalbata</v>
          </cell>
          <cell r="F723" t="str">
            <v>L'Horisme rayé</v>
          </cell>
          <cell r="G723" t="str">
            <v>AR</v>
          </cell>
          <cell r="I723">
            <v>0</v>
          </cell>
          <cell r="Q723" t="str">
            <v>P</v>
          </cell>
          <cell r="R723" t="str">
            <v>Espèces des boisements et des lisières mésophiles</v>
          </cell>
          <cell r="S723">
            <v>0</v>
          </cell>
          <cell r="T723" t="str">
            <v>faible</v>
          </cell>
          <cell r="U723">
            <v>0</v>
          </cell>
        </row>
        <row r="724">
          <cell r="A724" t="str">
            <v>Horisme vitalbata (Denis &amp; Schiffermüller, 1775)</v>
          </cell>
          <cell r="B724" t="str">
            <v>Heterocera</v>
          </cell>
          <cell r="C724" t="str">
            <v>GEOMETRIDAE</v>
          </cell>
          <cell r="D724" t="str">
            <v>Horisme vitalbata (Denis &amp; Schiffermüller, 1775)</v>
          </cell>
          <cell r="E724" t="str">
            <v>Horisme vitalbata</v>
          </cell>
          <cell r="F724" t="str">
            <v>L'Horisme rayé</v>
          </cell>
          <cell r="G724" t="str">
            <v>AR</v>
          </cell>
          <cell r="I724">
            <v>0</v>
          </cell>
          <cell r="Q724" t="str">
            <v>P</v>
          </cell>
          <cell r="R724" t="str">
            <v>Espèces des boisements et des lisières mésophiles</v>
          </cell>
          <cell r="S724">
            <v>0</v>
          </cell>
          <cell r="T724" t="str">
            <v>faible</v>
          </cell>
          <cell r="U724">
            <v>0</v>
          </cell>
        </row>
        <row r="725">
          <cell r="A725" t="str">
            <v>Hyboma strigosa</v>
          </cell>
          <cell r="B725" t="str">
            <v>Heterocera</v>
          </cell>
          <cell r="C725" t="str">
            <v>NOCTUIDAE</v>
          </cell>
          <cell r="D725" t="str">
            <v>Acronicta strigosa (Denis &amp; Schiffermüller, 1775)</v>
          </cell>
          <cell r="E725" t="str">
            <v>Hyboma strigosa</v>
          </cell>
          <cell r="F725" t="str">
            <v>La Noctuelle Grisette</v>
          </cell>
          <cell r="G725" t="str">
            <v>PC</v>
          </cell>
          <cell r="I725">
            <v>0</v>
          </cell>
          <cell r="R725" t="str">
            <v>Espèces des boisements et des lisières mésohygrophiles</v>
          </cell>
          <cell r="S725">
            <v>0</v>
          </cell>
          <cell r="T725" t="str">
            <v>faible</v>
          </cell>
          <cell r="U725">
            <v>0</v>
          </cell>
        </row>
        <row r="726">
          <cell r="A726" t="str">
            <v>Hydraecia micacea</v>
          </cell>
          <cell r="B726" t="str">
            <v>Heterocera</v>
          </cell>
          <cell r="C726" t="str">
            <v>NOCTUIDAE</v>
          </cell>
          <cell r="D726" t="str">
            <v>Hydraecia micacea (Esper, 1789)</v>
          </cell>
          <cell r="E726" t="str">
            <v>Hydraecia micacea</v>
          </cell>
          <cell r="F726" t="str">
            <v>L'irrésolue</v>
          </cell>
          <cell r="G726" t="str">
            <v>AR</v>
          </cell>
          <cell r="I726" t="str">
            <v>X</v>
          </cell>
          <cell r="Q726" t="str">
            <v>P</v>
          </cell>
          <cell r="R726" t="str">
            <v>Espèces des prairies et ourlets mésophiles</v>
          </cell>
          <cell r="S726">
            <v>0</v>
          </cell>
          <cell r="T726" t="str">
            <v>faible</v>
          </cell>
          <cell r="U726">
            <v>0</v>
          </cell>
        </row>
        <row r="727">
          <cell r="A727" t="str">
            <v>Hydraecia micacea (Esper, 1789)</v>
          </cell>
          <cell r="B727" t="str">
            <v>Heterocera</v>
          </cell>
          <cell r="C727" t="str">
            <v>NOCTUIDAE</v>
          </cell>
          <cell r="D727" t="str">
            <v>Hydraecia micacea (Esper, 1789)</v>
          </cell>
          <cell r="E727" t="str">
            <v>Hydraecia micacea</v>
          </cell>
          <cell r="F727" t="str">
            <v>L'irrésolue</v>
          </cell>
          <cell r="G727" t="str">
            <v>AR</v>
          </cell>
          <cell r="I727" t="str">
            <v>X</v>
          </cell>
          <cell r="Q727" t="str">
            <v>P</v>
          </cell>
          <cell r="R727" t="str">
            <v>Espèces des prairies et ourlets mésophiles</v>
          </cell>
          <cell r="S727">
            <v>0</v>
          </cell>
          <cell r="T727" t="str">
            <v>faible</v>
          </cell>
          <cell r="U727">
            <v>0</v>
          </cell>
        </row>
        <row r="728">
          <cell r="A728" t="str">
            <v>Hydraecia osseola</v>
          </cell>
          <cell r="B728" t="str">
            <v>Heterocera</v>
          </cell>
          <cell r="C728" t="str">
            <v>NOCTUIDAE</v>
          </cell>
          <cell r="D728" t="str">
            <v>Hydraecia osseola Staudinger, 1882</v>
          </cell>
          <cell r="E728" t="str">
            <v>Hydraecia osseola</v>
          </cell>
          <cell r="F728" t="str">
            <v>La Noctuelle de la Guimauve</v>
          </cell>
          <cell r="G728" t="str">
            <v>E</v>
          </cell>
          <cell r="I728" t="str">
            <v>X</v>
          </cell>
          <cell r="Q728" t="str">
            <v>HP</v>
          </cell>
          <cell r="R728" t="str">
            <v>Espèces des prairies et ourlets méso-hygrophiles</v>
          </cell>
          <cell r="S728">
            <v>0</v>
          </cell>
          <cell r="T728" t="str">
            <v>faible</v>
          </cell>
          <cell r="U728">
            <v>0</v>
          </cell>
        </row>
        <row r="729">
          <cell r="A729" t="str">
            <v>Hydraecia osseola Staudinger, 1882</v>
          </cell>
          <cell r="B729" t="str">
            <v>Heterocera</v>
          </cell>
          <cell r="C729" t="str">
            <v>NOCTUIDAE</v>
          </cell>
          <cell r="D729" t="str">
            <v>Hydraecia osseola Staudinger, 1882</v>
          </cell>
          <cell r="E729" t="str">
            <v>Hydraecia osseola</v>
          </cell>
          <cell r="F729" t="str">
            <v>La Noctuelle de la Guimauve</v>
          </cell>
          <cell r="G729" t="str">
            <v>E</v>
          </cell>
          <cell r="I729" t="str">
            <v>X</v>
          </cell>
          <cell r="Q729" t="str">
            <v>HP</v>
          </cell>
          <cell r="R729" t="str">
            <v>Espèces des prairies et ourlets méso-hygrophiles</v>
          </cell>
          <cell r="S729">
            <v>0</v>
          </cell>
          <cell r="T729" t="str">
            <v>faible</v>
          </cell>
          <cell r="U729">
            <v>0</v>
          </cell>
        </row>
        <row r="730">
          <cell r="A730" t="str">
            <v>Hydrelia flammeolaria</v>
          </cell>
          <cell r="B730" t="str">
            <v>Heterocera</v>
          </cell>
          <cell r="C730" t="str">
            <v>GEOMETRIDAE</v>
          </cell>
          <cell r="D730" t="str">
            <v>Hydrelia flammeolaria (Hufnagel, 1767)</v>
          </cell>
          <cell r="E730" t="str">
            <v>Hydrelia flammeolaria</v>
          </cell>
          <cell r="F730" t="str">
            <v>L'acidalie jaunâtre</v>
          </cell>
          <cell r="G730" t="str">
            <v>R</v>
          </cell>
          <cell r="I730" t="str">
            <v>X</v>
          </cell>
          <cell r="Q730" t="str">
            <v>P</v>
          </cell>
          <cell r="R730" t="str">
            <v>Espèces des boisements et des lisières mésohygrophiles</v>
          </cell>
          <cell r="S730">
            <v>0</v>
          </cell>
          <cell r="T730" t="str">
            <v>faible</v>
          </cell>
          <cell r="U730">
            <v>0</v>
          </cell>
        </row>
        <row r="731">
          <cell r="A731" t="str">
            <v>Hydrelia flammeolaria (Hufnagel, 1767)</v>
          </cell>
          <cell r="B731" t="str">
            <v>Heterocera</v>
          </cell>
          <cell r="C731" t="str">
            <v>GEOMETRIDAE</v>
          </cell>
          <cell r="D731" t="str">
            <v>Hydrelia flammeolaria (Hufnagel, 1767)</v>
          </cell>
          <cell r="E731" t="str">
            <v>Hydrelia flammeolaria</v>
          </cell>
          <cell r="F731" t="str">
            <v>L'acidalie jaunâtre</v>
          </cell>
          <cell r="G731" t="str">
            <v>R</v>
          </cell>
          <cell r="I731" t="str">
            <v>X</v>
          </cell>
          <cell r="Q731" t="str">
            <v>P</v>
          </cell>
          <cell r="R731" t="str">
            <v>Espèces des boisements et des lisières mésohygrophiles</v>
          </cell>
          <cell r="S731">
            <v>0</v>
          </cell>
          <cell r="T731" t="str">
            <v>faible</v>
          </cell>
          <cell r="U731">
            <v>0</v>
          </cell>
        </row>
        <row r="732">
          <cell r="A732" t="str">
            <v>Hydrelia sylvata</v>
          </cell>
          <cell r="B732" t="str">
            <v>Heterocera</v>
          </cell>
          <cell r="C732" t="str">
            <v>GEOMETRIDAE</v>
          </cell>
          <cell r="D732" t="str">
            <v>Hydrelia sylvata (Denis &amp; Schiffermüller, 1775)</v>
          </cell>
          <cell r="E732" t="str">
            <v>Hydrelia sylvata</v>
          </cell>
          <cell r="F732" t="str">
            <v>La Cidarie sylvestre</v>
          </cell>
          <cell r="G732" t="str">
            <v>E</v>
          </cell>
          <cell r="I732">
            <v>0</v>
          </cell>
          <cell r="Q732" t="str">
            <v>HP</v>
          </cell>
          <cell r="R732" t="str">
            <v>Espèces des boisements et des lisières mésohygrophiles</v>
          </cell>
          <cell r="S732">
            <v>0</v>
          </cell>
          <cell r="T732" t="str">
            <v>faible</v>
          </cell>
          <cell r="U732">
            <v>0</v>
          </cell>
        </row>
        <row r="733">
          <cell r="A733" t="str">
            <v>Hydrelia sylvata (Denis &amp; Schiffermüller, 1775)</v>
          </cell>
          <cell r="B733" t="str">
            <v>Heterocera</v>
          </cell>
          <cell r="C733" t="str">
            <v>GEOMETRIDAE</v>
          </cell>
          <cell r="D733" t="str">
            <v>Hydrelia sylvata (Denis &amp; Schiffermüller, 1775)</v>
          </cell>
          <cell r="E733" t="str">
            <v>Hydrelia sylvata</v>
          </cell>
          <cell r="F733" t="str">
            <v>La Cidarie sylvestre</v>
          </cell>
          <cell r="G733" t="str">
            <v>E</v>
          </cell>
          <cell r="I733">
            <v>0</v>
          </cell>
          <cell r="Q733" t="str">
            <v>HP</v>
          </cell>
          <cell r="R733" t="str">
            <v>Espèces des boisements et des lisières mésohygrophiles</v>
          </cell>
          <cell r="S733">
            <v>0</v>
          </cell>
          <cell r="T733" t="str">
            <v>faible</v>
          </cell>
          <cell r="U733">
            <v>0</v>
          </cell>
        </row>
        <row r="734">
          <cell r="A734" t="str">
            <v>Hydria cervinalis (Scopoli, 1763)</v>
          </cell>
          <cell r="B734" t="str">
            <v>Heterocera</v>
          </cell>
          <cell r="C734" t="str">
            <v>GEOMETRIDAE</v>
          </cell>
          <cell r="D734" t="str">
            <v>Hydria cervinalis (Scopoli, 1763)</v>
          </cell>
          <cell r="E734" t="str">
            <v>Hydria cervinalis</v>
          </cell>
          <cell r="F734" t="str">
            <v>La Phalène couleur de cerf</v>
          </cell>
          <cell r="G734" t="str">
            <v>E</v>
          </cell>
          <cell r="I734" t="str">
            <v>X</v>
          </cell>
          <cell r="Q734" t="str">
            <v>HP</v>
          </cell>
          <cell r="R734" t="str">
            <v>Espèces des ourlets, lisières et fourrés thermophiles</v>
          </cell>
          <cell r="S734">
            <v>0</v>
          </cell>
          <cell r="T734" t="str">
            <v>faible</v>
          </cell>
          <cell r="U734">
            <v>0</v>
          </cell>
        </row>
        <row r="735">
          <cell r="A735" t="str">
            <v>Hydria undulata (Linnaeus, 1758)</v>
          </cell>
          <cell r="B735" t="str">
            <v>Heterocera</v>
          </cell>
          <cell r="C735" t="str">
            <v>GEOMETRIDAE</v>
          </cell>
          <cell r="D735" t="str">
            <v>Hydria undulata (Linnaeus, 1758)</v>
          </cell>
          <cell r="E735" t="str">
            <v>Hydria undulata</v>
          </cell>
          <cell r="F735" t="str">
            <v>La phalène ondulée</v>
          </cell>
          <cell r="G735" t="str">
            <v>R</v>
          </cell>
          <cell r="I735" t="str">
            <v>X</v>
          </cell>
          <cell r="Q735" t="str">
            <v>P</v>
          </cell>
          <cell r="R735" t="str">
            <v>Espèces des boisements et des lisières mésohygrophiles</v>
          </cell>
          <cell r="S735">
            <v>0</v>
          </cell>
          <cell r="T735" t="str">
            <v>faible</v>
          </cell>
          <cell r="U735">
            <v>0</v>
          </cell>
        </row>
        <row r="736">
          <cell r="A736" t="str">
            <v>Hydriomena furcata</v>
          </cell>
          <cell r="B736" t="str">
            <v>Heterocera</v>
          </cell>
          <cell r="C736" t="str">
            <v>GEOMETRIDAE</v>
          </cell>
          <cell r="D736" t="str">
            <v>Hydriomena furcata (Thunberg &amp; Borgström, 1784)</v>
          </cell>
          <cell r="E736" t="str">
            <v>Hydriomena furcata</v>
          </cell>
          <cell r="F736" t="str">
            <v>La larentie lavée</v>
          </cell>
          <cell r="G736" t="str">
            <v>PC</v>
          </cell>
          <cell r="I736">
            <v>0</v>
          </cell>
          <cell r="R736" t="str">
            <v>Espèces des boisements et des lisières mésohygrophiles</v>
          </cell>
          <cell r="S736">
            <v>0</v>
          </cell>
          <cell r="T736" t="str">
            <v>faible</v>
          </cell>
          <cell r="U736">
            <v>0</v>
          </cell>
        </row>
        <row r="737">
          <cell r="A737" t="str">
            <v>Hydriomena furcata (Thunberg &amp; Borgström, 1784)</v>
          </cell>
          <cell r="B737" t="str">
            <v>Heterocera</v>
          </cell>
          <cell r="C737" t="str">
            <v>GEOMETRIDAE</v>
          </cell>
          <cell r="D737" t="str">
            <v>Hydriomena furcata (Thunberg &amp; Borgström, 1784)</v>
          </cell>
          <cell r="E737" t="str">
            <v>Hydriomena furcata</v>
          </cell>
          <cell r="F737" t="str">
            <v>La larentie lavée</v>
          </cell>
          <cell r="G737" t="str">
            <v>PC</v>
          </cell>
          <cell r="I737">
            <v>0</v>
          </cell>
          <cell r="R737" t="str">
            <v>Espèces des boisements et des lisières mésohygrophiles</v>
          </cell>
          <cell r="S737">
            <v>0</v>
          </cell>
          <cell r="T737" t="str">
            <v>faible</v>
          </cell>
          <cell r="U737">
            <v>0</v>
          </cell>
        </row>
        <row r="738">
          <cell r="A738" t="str">
            <v>Hydriomena impluviata</v>
          </cell>
          <cell r="B738" t="str">
            <v>Heterocera</v>
          </cell>
          <cell r="C738" t="str">
            <v>GEOMETRIDAE</v>
          </cell>
          <cell r="D738" t="str">
            <v>Hydriomena impluviata (Denis &amp; Schiffermüller, 1775)</v>
          </cell>
          <cell r="E738" t="str">
            <v>Hydriomena impluviata</v>
          </cell>
          <cell r="F738" t="str">
            <v>La Larentie arrosée</v>
          </cell>
          <cell r="G738" t="str">
            <v>RR</v>
          </cell>
          <cell r="I738" t="str">
            <v>X</v>
          </cell>
          <cell r="Q738" t="str">
            <v>HP</v>
          </cell>
          <cell r="R738" t="str">
            <v>Espèces des boisements et des lisières mésohygrophiles</v>
          </cell>
          <cell r="S738">
            <v>0</v>
          </cell>
          <cell r="T738" t="str">
            <v>faible</v>
          </cell>
          <cell r="U738">
            <v>0</v>
          </cell>
        </row>
        <row r="739">
          <cell r="A739" t="str">
            <v>Hydriomena impluviata (Denis &amp; Schiffermüller, 1775)</v>
          </cell>
          <cell r="B739" t="str">
            <v>Heterocera</v>
          </cell>
          <cell r="C739" t="str">
            <v>GEOMETRIDAE</v>
          </cell>
          <cell r="D739" t="str">
            <v>Hydriomena impluviata (Denis &amp; Schiffermüller, 1775)</v>
          </cell>
          <cell r="E739" t="str">
            <v>Hydriomena impluviata</v>
          </cell>
          <cell r="F739" t="str">
            <v>La Larentie arrosée</v>
          </cell>
          <cell r="G739" t="str">
            <v>RR</v>
          </cell>
          <cell r="I739" t="str">
            <v>X</v>
          </cell>
          <cell r="Q739" t="str">
            <v>HP</v>
          </cell>
          <cell r="R739" t="str">
            <v>Espèces des boisements et des lisières mésohygrophiles</v>
          </cell>
          <cell r="S739">
            <v>0</v>
          </cell>
          <cell r="T739" t="str">
            <v>faible</v>
          </cell>
          <cell r="U739">
            <v>0</v>
          </cell>
        </row>
        <row r="740">
          <cell r="A740" t="str">
            <v>Hylaea fasciaria</v>
          </cell>
          <cell r="B740" t="str">
            <v>Heterocera</v>
          </cell>
          <cell r="C740" t="str">
            <v>GEOMETRIDAE</v>
          </cell>
          <cell r="D740" t="str">
            <v>Hylaea fasciaria (Linnaeus, 1758)</v>
          </cell>
          <cell r="E740" t="str">
            <v>Hylaea fasciaria</v>
          </cell>
          <cell r="F740" t="str">
            <v>La bilieuse</v>
          </cell>
          <cell r="G740" t="str">
            <v>AR</v>
          </cell>
          <cell r="I740">
            <v>0</v>
          </cell>
          <cell r="Q740" t="str">
            <v>P</v>
          </cell>
          <cell r="R740" t="str">
            <v>Espèces des boisements et des lisières mésophiles</v>
          </cell>
          <cell r="S740">
            <v>0</v>
          </cell>
          <cell r="T740" t="str">
            <v>faible</v>
          </cell>
          <cell r="U740">
            <v>0</v>
          </cell>
        </row>
        <row r="741">
          <cell r="A741" t="str">
            <v>Hylaea fasciaria (Linnaeus, 1758)</v>
          </cell>
          <cell r="B741" t="str">
            <v>Heterocera</v>
          </cell>
          <cell r="C741" t="str">
            <v>GEOMETRIDAE</v>
          </cell>
          <cell r="D741" t="str">
            <v>Hylaea fasciaria (Linnaeus, 1758)</v>
          </cell>
          <cell r="E741" t="str">
            <v>Hylaea fasciaria</v>
          </cell>
          <cell r="F741" t="str">
            <v>La bilieuse</v>
          </cell>
          <cell r="G741" t="str">
            <v>AR</v>
          </cell>
          <cell r="I741">
            <v>0</v>
          </cell>
          <cell r="Q741" t="str">
            <v>P</v>
          </cell>
          <cell r="R741" t="str">
            <v>Espèces des boisements et des lisières mésophiles</v>
          </cell>
          <cell r="S741">
            <v>0</v>
          </cell>
          <cell r="T741" t="str">
            <v>faible</v>
          </cell>
          <cell r="U741">
            <v>0</v>
          </cell>
        </row>
        <row r="742">
          <cell r="A742" t="str">
            <v>Hyles euphorbiae</v>
          </cell>
          <cell r="B742" t="str">
            <v>Heterocera</v>
          </cell>
          <cell r="C742" t="str">
            <v>SPHINGIDAE</v>
          </cell>
          <cell r="D742" t="str">
            <v>Hyles euphorbiae (Linnaeus, 1758)</v>
          </cell>
          <cell r="E742" t="str">
            <v>Hyles euphorbiae</v>
          </cell>
          <cell r="F742" t="str">
            <v>Le sphinx de l'euphorbe</v>
          </cell>
          <cell r="G742" t="str">
            <v>R</v>
          </cell>
          <cell r="I742" t="str">
            <v>X</v>
          </cell>
          <cell r="Q742" t="str">
            <v>P</v>
          </cell>
          <cell r="R742" t="str">
            <v>Espèces des pelouses ouvertes xéro-thermophiles</v>
          </cell>
          <cell r="S742">
            <v>0</v>
          </cell>
          <cell r="T742" t="str">
            <v>faible</v>
          </cell>
          <cell r="U742">
            <v>0</v>
          </cell>
        </row>
        <row r="743">
          <cell r="A743" t="str">
            <v>Hyles euphorbiae (Linnaeus, 1758)</v>
          </cell>
          <cell r="B743" t="str">
            <v>Heterocera</v>
          </cell>
          <cell r="C743" t="str">
            <v>SPHINGIDAE</v>
          </cell>
          <cell r="D743" t="str">
            <v>Hyles euphorbiae (Linnaeus, 1758)</v>
          </cell>
          <cell r="E743" t="str">
            <v>Hyles euphorbiae</v>
          </cell>
          <cell r="F743" t="str">
            <v>Le sphinx de l'euphorbe</v>
          </cell>
          <cell r="G743" t="str">
            <v>R</v>
          </cell>
          <cell r="I743" t="str">
            <v>X</v>
          </cell>
          <cell r="Q743" t="str">
            <v>P</v>
          </cell>
          <cell r="R743" t="str">
            <v>Espèces des pelouses ouvertes xéro-thermophiles</v>
          </cell>
          <cell r="S743">
            <v>0</v>
          </cell>
          <cell r="T743" t="str">
            <v>faible</v>
          </cell>
          <cell r="U743">
            <v>0</v>
          </cell>
        </row>
        <row r="744">
          <cell r="A744" t="str">
            <v>Hyles livornica</v>
          </cell>
          <cell r="B744" t="str">
            <v>Heterocera</v>
          </cell>
          <cell r="C744" t="str">
            <v>SPHINGIDAE</v>
          </cell>
          <cell r="D744" t="str">
            <v>Hyles livornica (Esper, 1780)</v>
          </cell>
          <cell r="E744" t="str">
            <v>Hyles livornica</v>
          </cell>
          <cell r="F744" t="str">
            <v>Le sphinx livournien</v>
          </cell>
          <cell r="G744" t="str">
            <v>RR</v>
          </cell>
          <cell r="I744" t="str">
            <v>X</v>
          </cell>
          <cell r="Q744" t="str">
            <v>HP</v>
          </cell>
          <cell r="R744" t="str">
            <v>Espèces des pelouses ouvertes xéro-thermophiles</v>
          </cell>
          <cell r="S744">
            <v>0</v>
          </cell>
          <cell r="T744" t="str">
            <v>faible</v>
          </cell>
          <cell r="U744">
            <v>0</v>
          </cell>
        </row>
        <row r="745">
          <cell r="A745" t="str">
            <v>Hyles livornica (Esper, 1780)</v>
          </cell>
          <cell r="B745" t="str">
            <v>Heterocera</v>
          </cell>
          <cell r="C745" t="str">
            <v>SPHINGIDAE</v>
          </cell>
          <cell r="D745" t="str">
            <v>Hyles livornica (Esper, 1780)</v>
          </cell>
          <cell r="E745" t="str">
            <v>Hyles livornica</v>
          </cell>
          <cell r="F745" t="str">
            <v>Le sphinx livournien</v>
          </cell>
          <cell r="G745" t="str">
            <v>RR</v>
          </cell>
          <cell r="I745" t="str">
            <v>X</v>
          </cell>
          <cell r="Q745" t="str">
            <v>HP</v>
          </cell>
          <cell r="R745" t="str">
            <v>Espèces des pelouses ouvertes xéro-thermophiles</v>
          </cell>
          <cell r="S745">
            <v>0</v>
          </cell>
          <cell r="T745" t="str">
            <v>faible</v>
          </cell>
          <cell r="U745">
            <v>0</v>
          </cell>
        </row>
        <row r="746">
          <cell r="A746" t="str">
            <v>Hypena crassalis</v>
          </cell>
          <cell r="B746" t="str">
            <v>Heterocera</v>
          </cell>
          <cell r="C746" t="str">
            <v>NOCTUIDAE</v>
          </cell>
          <cell r="D746" t="str">
            <v>Bomolocha crassalis (Fabricius, 1787)</v>
          </cell>
          <cell r="E746" t="str">
            <v>Hypena crassalis</v>
          </cell>
          <cell r="F746" t="str">
            <v>La Noctuelle épaissie</v>
          </cell>
          <cell r="G746" t="str">
            <v>RR</v>
          </cell>
          <cell r="I746" t="str">
            <v>X</v>
          </cell>
          <cell r="Q746" t="str">
            <v>HP</v>
          </cell>
          <cell r="R746" t="str">
            <v>Espèces des boisements et des lisières mésohygrophiles</v>
          </cell>
          <cell r="S746">
            <v>0</v>
          </cell>
          <cell r="T746" t="str">
            <v>faible</v>
          </cell>
          <cell r="U746">
            <v>0</v>
          </cell>
        </row>
        <row r="747">
          <cell r="A747" t="str">
            <v>Hypena obsitalis</v>
          </cell>
          <cell r="B747" t="str">
            <v>Heterocera</v>
          </cell>
          <cell r="C747" t="str">
            <v>NOCTUIDAE</v>
          </cell>
          <cell r="D747" t="str">
            <v>Hypena obsitalis (Hübner, 1813)</v>
          </cell>
          <cell r="E747" t="str">
            <v>Hypena obsitalis</v>
          </cell>
          <cell r="F747" t="str">
            <v>L'Hypène des ponts</v>
          </cell>
          <cell r="G747" t="str">
            <v>E</v>
          </cell>
          <cell r="I747" t="str">
            <v>X</v>
          </cell>
          <cell r="Q747" t="str">
            <v>HP</v>
          </cell>
          <cell r="R747" t="str">
            <v>Espèces ubiquistes</v>
          </cell>
          <cell r="S747">
            <v>0</v>
          </cell>
          <cell r="T747" t="str">
            <v>faible</v>
          </cell>
          <cell r="U747">
            <v>0</v>
          </cell>
        </row>
        <row r="748">
          <cell r="A748" t="str">
            <v>Hypena obsitalis (Hübner, 1813)</v>
          </cell>
          <cell r="B748" t="str">
            <v>Heterocera</v>
          </cell>
          <cell r="C748" t="str">
            <v>NOCTUIDAE</v>
          </cell>
          <cell r="D748" t="str">
            <v>Hypena obsitalis (Hübner, 1813)</v>
          </cell>
          <cell r="E748" t="str">
            <v>Hypena obsitalis</v>
          </cell>
          <cell r="F748" t="str">
            <v>L'Hypène des ponts</v>
          </cell>
          <cell r="G748" t="str">
            <v>E</v>
          </cell>
          <cell r="I748" t="str">
            <v>X</v>
          </cell>
          <cell r="Q748" t="str">
            <v>HP</v>
          </cell>
          <cell r="R748" t="str">
            <v>Espèces ubiquistes</v>
          </cell>
          <cell r="S748">
            <v>0</v>
          </cell>
          <cell r="T748" t="str">
            <v>faible</v>
          </cell>
          <cell r="U748">
            <v>0</v>
          </cell>
        </row>
        <row r="749">
          <cell r="A749" t="str">
            <v>Hypena proboscidalis</v>
          </cell>
          <cell r="B749" t="str">
            <v>Heterocera</v>
          </cell>
          <cell r="C749" t="str">
            <v>NOCTUIDAE</v>
          </cell>
          <cell r="D749" t="str">
            <v>Hypena proboscidalis (Linnaeus, 1758)</v>
          </cell>
          <cell r="E749" t="str">
            <v>Hypena proboscidalis</v>
          </cell>
          <cell r="F749" t="str">
            <v>La noctuelle à museau</v>
          </cell>
          <cell r="G749" t="str">
            <v>C</v>
          </cell>
          <cell r="I749">
            <v>0</v>
          </cell>
          <cell r="R749" t="str">
            <v>Espèces ubiquistes</v>
          </cell>
          <cell r="S749">
            <v>0</v>
          </cell>
          <cell r="T749" t="str">
            <v>faible</v>
          </cell>
          <cell r="U749">
            <v>0</v>
          </cell>
        </row>
        <row r="750">
          <cell r="A750" t="str">
            <v>Hypena proboscidalis (Linnaeus, 1758)</v>
          </cell>
          <cell r="B750" t="str">
            <v>Heterocera</v>
          </cell>
          <cell r="C750" t="str">
            <v>NOCTUIDAE</v>
          </cell>
          <cell r="D750" t="str">
            <v>Hypena proboscidalis (Linnaeus, 1758)</v>
          </cell>
          <cell r="E750" t="str">
            <v>Hypena proboscidalis</v>
          </cell>
          <cell r="F750" t="str">
            <v>La noctuelle à museau</v>
          </cell>
          <cell r="G750" t="str">
            <v>C</v>
          </cell>
          <cell r="I750">
            <v>0</v>
          </cell>
          <cell r="R750" t="str">
            <v>Espèces ubiquistes</v>
          </cell>
          <cell r="S750">
            <v>0</v>
          </cell>
          <cell r="T750" t="str">
            <v>faible</v>
          </cell>
          <cell r="U750">
            <v>0</v>
          </cell>
        </row>
        <row r="751">
          <cell r="A751" t="str">
            <v>Hypena rostralis</v>
          </cell>
          <cell r="B751" t="str">
            <v>Heterocera</v>
          </cell>
          <cell r="C751" t="str">
            <v>NOCTUIDAE</v>
          </cell>
          <cell r="D751" t="str">
            <v>Hypena rostralis (Linnaeus, 1758)</v>
          </cell>
          <cell r="E751" t="str">
            <v>Hypena rostralis</v>
          </cell>
          <cell r="F751" t="str">
            <v>Le toupet</v>
          </cell>
          <cell r="G751" t="str">
            <v>E</v>
          </cell>
          <cell r="I751" t="str">
            <v>X</v>
          </cell>
          <cell r="Q751" t="str">
            <v>HP</v>
          </cell>
          <cell r="R751" t="str">
            <v>Espèces des boisements et des lisières mésohygrophiles</v>
          </cell>
          <cell r="S751">
            <v>0</v>
          </cell>
          <cell r="T751" t="str">
            <v>faible</v>
          </cell>
          <cell r="U751">
            <v>0</v>
          </cell>
        </row>
        <row r="752">
          <cell r="A752" t="str">
            <v>Hypena rostralis (Linnaeus, 1758)</v>
          </cell>
          <cell r="B752" t="str">
            <v>Heterocera</v>
          </cell>
          <cell r="C752" t="str">
            <v>NOCTUIDAE</v>
          </cell>
          <cell r="D752" t="str">
            <v>Hypena rostralis (Linnaeus, 1758)</v>
          </cell>
          <cell r="E752" t="str">
            <v>Hypena rostralis</v>
          </cell>
          <cell r="F752" t="str">
            <v>Le toupet</v>
          </cell>
          <cell r="G752" t="str">
            <v>E</v>
          </cell>
          <cell r="I752" t="str">
            <v>X</v>
          </cell>
          <cell r="Q752" t="str">
            <v>HP</v>
          </cell>
          <cell r="R752" t="str">
            <v>Espèces des boisements et des lisières mésohygrophiles</v>
          </cell>
          <cell r="S752">
            <v>0</v>
          </cell>
          <cell r="T752" t="str">
            <v>faible</v>
          </cell>
          <cell r="U752">
            <v>0</v>
          </cell>
        </row>
        <row r="753">
          <cell r="A753" t="str">
            <v>Hypenodes humidalis</v>
          </cell>
          <cell r="B753" t="str">
            <v>Heterocera</v>
          </cell>
          <cell r="C753" t="str">
            <v>NOCTUIDAE</v>
          </cell>
          <cell r="D753" t="str">
            <v>Hypenodes humidalis Doubleday, 1850</v>
          </cell>
          <cell r="E753" t="str">
            <v>Hypenodes humidalis</v>
          </cell>
          <cell r="F753" t="str">
            <v>L'Hypénode des Tourbières</v>
          </cell>
          <cell r="G753" t="str">
            <v>RR</v>
          </cell>
          <cell r="I753" t="str">
            <v>X</v>
          </cell>
          <cell r="Q753" t="str">
            <v>HP</v>
          </cell>
          <cell r="R753" t="str">
            <v>Espèces des prairies et ourlets méso-hygrophiles</v>
          </cell>
          <cell r="S753">
            <v>0</v>
          </cell>
          <cell r="T753" t="str">
            <v>faible</v>
          </cell>
          <cell r="U753">
            <v>0</v>
          </cell>
        </row>
        <row r="754">
          <cell r="A754" t="str">
            <v>Hypenodes humidalis Doubleday, 1850</v>
          </cell>
          <cell r="B754" t="str">
            <v>Heterocera</v>
          </cell>
          <cell r="C754" t="str">
            <v>NOCTUIDAE</v>
          </cell>
          <cell r="D754" t="str">
            <v>Hypenodes humidalis Doubleday, 1850</v>
          </cell>
          <cell r="E754" t="str">
            <v>Hypenodes humidalis</v>
          </cell>
          <cell r="F754" t="str">
            <v>L'Hypénode des Tourbières</v>
          </cell>
          <cell r="G754" t="str">
            <v>RR</v>
          </cell>
          <cell r="I754" t="str">
            <v>X</v>
          </cell>
          <cell r="Q754" t="str">
            <v>HP</v>
          </cell>
          <cell r="R754" t="str">
            <v>Espèces des prairies et ourlets méso-hygrophiles</v>
          </cell>
          <cell r="S754">
            <v>0</v>
          </cell>
          <cell r="T754" t="str">
            <v>faible</v>
          </cell>
          <cell r="U754">
            <v>0</v>
          </cell>
        </row>
        <row r="755">
          <cell r="A755" t="str">
            <v>Hyphoraia testudinaria</v>
          </cell>
          <cell r="B755" t="str">
            <v>Heterocera</v>
          </cell>
          <cell r="C755" t="str">
            <v>ARCTIIDAE</v>
          </cell>
          <cell r="D755" t="str">
            <v>Hyphoraia testudinaria (Geoffroy in Fourcroy, 1785)</v>
          </cell>
          <cell r="E755" t="str">
            <v>Hyphoraia testudinaria</v>
          </cell>
          <cell r="F755" t="str">
            <v>L'écaille civique</v>
          </cell>
          <cell r="G755" t="str">
            <v>RR</v>
          </cell>
          <cell r="I755" t="str">
            <v>X</v>
          </cell>
          <cell r="Q755" t="str">
            <v>HP</v>
          </cell>
          <cell r="R755" t="str">
            <v>Espèces des pelouses ouvertes xéro-thermophiles</v>
          </cell>
          <cell r="S755">
            <v>0</v>
          </cell>
          <cell r="T755" t="str">
            <v>faible</v>
          </cell>
          <cell r="U755">
            <v>0</v>
          </cell>
        </row>
        <row r="756">
          <cell r="A756" t="str">
            <v>Hyphoraia testudinaria (Geoffroy in Fourcroy, 1785)</v>
          </cell>
          <cell r="B756" t="str">
            <v>Heterocera</v>
          </cell>
          <cell r="C756" t="str">
            <v>ARCTIIDAE</v>
          </cell>
          <cell r="D756" t="str">
            <v>Hyphoraia testudinaria (Geoffroy in Fourcroy, 1785)</v>
          </cell>
          <cell r="E756" t="str">
            <v>Hyphoraia testudinaria</v>
          </cell>
          <cell r="F756" t="str">
            <v>L'écaille civique</v>
          </cell>
          <cell r="G756" t="str">
            <v>RR</v>
          </cell>
          <cell r="I756" t="str">
            <v>X</v>
          </cell>
          <cell r="Q756" t="str">
            <v>HP</v>
          </cell>
          <cell r="R756" t="str">
            <v>Espèces des pelouses ouvertes xéro-thermophiles</v>
          </cell>
          <cell r="S756">
            <v>0</v>
          </cell>
          <cell r="T756" t="str">
            <v>faible</v>
          </cell>
          <cell r="U756">
            <v>0</v>
          </cell>
        </row>
        <row r="757">
          <cell r="A757" t="str">
            <v>Hypomecis punctinalis</v>
          </cell>
          <cell r="B757" t="str">
            <v>Heterocera</v>
          </cell>
          <cell r="C757" t="str">
            <v>GEOMETRIDAE</v>
          </cell>
          <cell r="D757" t="str">
            <v>Hypomecis punctinalis (Scopoli, 1763)</v>
          </cell>
          <cell r="E757" t="str">
            <v>Hypomecis punctinalis</v>
          </cell>
          <cell r="F757" t="str">
            <v>La boarmie apparentée</v>
          </cell>
          <cell r="G757" t="str">
            <v>AC</v>
          </cell>
          <cell r="I757">
            <v>0</v>
          </cell>
          <cell r="R757" t="str">
            <v>Espèces des boisements et des lisières mésophiles</v>
          </cell>
          <cell r="S757">
            <v>0</v>
          </cell>
          <cell r="T757" t="str">
            <v>faible</v>
          </cell>
          <cell r="U757">
            <v>0</v>
          </cell>
        </row>
        <row r="758">
          <cell r="A758" t="str">
            <v>Hypomecis punctinalis (Scopoli, 1763)</v>
          </cell>
          <cell r="B758" t="str">
            <v>Heterocera</v>
          </cell>
          <cell r="C758" t="str">
            <v>GEOMETRIDAE</v>
          </cell>
          <cell r="D758" t="str">
            <v>Hypomecis punctinalis (Scopoli, 1763)</v>
          </cell>
          <cell r="E758" t="str">
            <v>Hypomecis punctinalis</v>
          </cell>
          <cell r="F758" t="str">
            <v>La boarmie apparentée</v>
          </cell>
          <cell r="G758" t="str">
            <v>AC</v>
          </cell>
          <cell r="I758">
            <v>0</v>
          </cell>
          <cell r="R758" t="str">
            <v>Espèces des boisements et des lisières mésophiles</v>
          </cell>
          <cell r="S758">
            <v>0</v>
          </cell>
          <cell r="T758" t="str">
            <v>faible</v>
          </cell>
          <cell r="U758">
            <v>0</v>
          </cell>
        </row>
        <row r="759">
          <cell r="A759" t="str">
            <v>Hypomecis roboraria</v>
          </cell>
          <cell r="B759" t="str">
            <v>Heterocera</v>
          </cell>
          <cell r="C759" t="str">
            <v>GEOMETRIDAE</v>
          </cell>
          <cell r="D759" t="str">
            <v>Hypomecis roboraria (Denis &amp; Schiffermüller, 1775)</v>
          </cell>
          <cell r="E759" t="str">
            <v>Hypomecis roboraria</v>
          </cell>
          <cell r="F759" t="str">
            <v>La boarmie du chêne</v>
          </cell>
          <cell r="G759" t="str">
            <v>RR</v>
          </cell>
          <cell r="I759" t="str">
            <v>X</v>
          </cell>
          <cell r="Q759" t="str">
            <v>HP</v>
          </cell>
          <cell r="R759" t="str">
            <v>Espèces des boisements et des lisières mésophiles</v>
          </cell>
          <cell r="S759">
            <v>0</v>
          </cell>
          <cell r="T759" t="str">
            <v>faible</v>
          </cell>
          <cell r="U759">
            <v>0</v>
          </cell>
        </row>
        <row r="760">
          <cell r="A760" t="str">
            <v>Hypomecis roboraria (Denis &amp; Schiffermüller, 1775)</v>
          </cell>
          <cell r="B760" t="str">
            <v>Heterocera</v>
          </cell>
          <cell r="C760" t="str">
            <v>GEOMETRIDAE</v>
          </cell>
          <cell r="D760" t="str">
            <v>Hypomecis roboraria (Denis &amp; Schiffermüller, 1775)</v>
          </cell>
          <cell r="E760" t="str">
            <v>Hypomecis roboraria</v>
          </cell>
          <cell r="F760" t="str">
            <v>La boarmie du chêne</v>
          </cell>
          <cell r="G760" t="str">
            <v>RR</v>
          </cell>
          <cell r="I760" t="str">
            <v>X</v>
          </cell>
          <cell r="Q760" t="str">
            <v>HP</v>
          </cell>
          <cell r="R760" t="str">
            <v>Espèces des boisements et des lisières mésophiles</v>
          </cell>
          <cell r="S760">
            <v>0</v>
          </cell>
          <cell r="T760" t="str">
            <v>faible</v>
          </cell>
          <cell r="U760">
            <v>0</v>
          </cell>
        </row>
        <row r="761">
          <cell r="A761" t="str">
            <v>Idaea aureolaria</v>
          </cell>
          <cell r="B761" t="str">
            <v>Heterocera</v>
          </cell>
          <cell r="C761" t="str">
            <v>GEOMETRIDAE</v>
          </cell>
          <cell r="D761" t="str">
            <v>Idaea aureolaria (Denis &amp; Schiffermüller, 1775)</v>
          </cell>
          <cell r="E761" t="str">
            <v>Idaea aureolaria</v>
          </cell>
          <cell r="F761" t="str">
            <v>L'Acidalie des alpages</v>
          </cell>
          <cell r="G761" t="str">
            <v>E</v>
          </cell>
          <cell r="I761" t="str">
            <v>X</v>
          </cell>
          <cell r="Q761" t="str">
            <v>HP</v>
          </cell>
          <cell r="R761" t="str">
            <v>Espèces des pelouses ouvertes xéro-thermophiles</v>
          </cell>
          <cell r="S761">
            <v>0</v>
          </cell>
          <cell r="T761" t="str">
            <v>faible</v>
          </cell>
          <cell r="U761">
            <v>0</v>
          </cell>
        </row>
        <row r="762">
          <cell r="A762" t="str">
            <v>Idaea aureolaria (Denis &amp; Schiffermüller, 1775)</v>
          </cell>
          <cell r="B762" t="str">
            <v>Heterocera</v>
          </cell>
          <cell r="C762" t="str">
            <v>GEOMETRIDAE</v>
          </cell>
          <cell r="D762" t="str">
            <v>Idaea aureolaria (Denis &amp; Schiffermüller, 1775)</v>
          </cell>
          <cell r="E762" t="str">
            <v>Idaea aureolaria</v>
          </cell>
          <cell r="F762" t="str">
            <v>L'Acidalie des alpages</v>
          </cell>
          <cell r="G762" t="str">
            <v>E</v>
          </cell>
          <cell r="I762" t="str">
            <v>X</v>
          </cell>
          <cell r="Q762" t="str">
            <v>HP</v>
          </cell>
          <cell r="R762" t="str">
            <v>Espèces des pelouses ouvertes xéro-thermophiles</v>
          </cell>
          <cell r="S762">
            <v>0</v>
          </cell>
          <cell r="T762" t="str">
            <v>faible</v>
          </cell>
          <cell r="U762">
            <v>0</v>
          </cell>
        </row>
        <row r="763">
          <cell r="A763" t="str">
            <v>Idaea aversata</v>
          </cell>
          <cell r="B763" t="str">
            <v>Heterocera</v>
          </cell>
          <cell r="C763" t="str">
            <v>GEOMETRIDAE</v>
          </cell>
          <cell r="D763" t="str">
            <v>Idaea aversata (Linnaeus, 1758)</v>
          </cell>
          <cell r="E763" t="str">
            <v>Idaea aversata</v>
          </cell>
          <cell r="F763" t="str">
            <v>L'impolie</v>
          </cell>
          <cell r="G763" t="str">
            <v>AC</v>
          </cell>
          <cell r="I763">
            <v>0</v>
          </cell>
          <cell r="R763" t="str">
            <v>Espèces ubiquistes</v>
          </cell>
          <cell r="S763">
            <v>0</v>
          </cell>
          <cell r="T763" t="str">
            <v>faible</v>
          </cell>
          <cell r="U763">
            <v>0</v>
          </cell>
        </row>
        <row r="764">
          <cell r="A764" t="str">
            <v>Idaea aversata (Linnaeus, 1758)</v>
          </cell>
          <cell r="B764" t="str">
            <v>Heterocera</v>
          </cell>
          <cell r="C764" t="str">
            <v>GEOMETRIDAE</v>
          </cell>
          <cell r="D764" t="str">
            <v>Idaea aversata (Linnaeus, 1758)</v>
          </cell>
          <cell r="E764" t="str">
            <v>Idaea aversata</v>
          </cell>
          <cell r="F764" t="str">
            <v>L'impolie</v>
          </cell>
          <cell r="G764" t="str">
            <v>AC</v>
          </cell>
          <cell r="I764">
            <v>0</v>
          </cell>
          <cell r="R764" t="str">
            <v>Espèces ubiquistes</v>
          </cell>
          <cell r="S764">
            <v>0</v>
          </cell>
          <cell r="T764" t="str">
            <v>faible</v>
          </cell>
          <cell r="U764">
            <v>0</v>
          </cell>
        </row>
        <row r="765">
          <cell r="A765" t="str">
            <v>Idaea biselata</v>
          </cell>
          <cell r="B765" t="str">
            <v>Heterocera</v>
          </cell>
          <cell r="C765" t="str">
            <v>GEOMETRIDAE</v>
          </cell>
          <cell r="D765" t="str">
            <v>Idaea biselata (Hufnagel, 1767)</v>
          </cell>
          <cell r="E765" t="str">
            <v>Idaea biselata</v>
          </cell>
          <cell r="F765" t="str">
            <v>La truie</v>
          </cell>
          <cell r="G765" t="str">
            <v>PC</v>
          </cell>
          <cell r="I765">
            <v>0</v>
          </cell>
          <cell r="R765" t="str">
            <v>Espèces des pelouses et/ou prairies méso-xérophiles</v>
          </cell>
          <cell r="S765">
            <v>0</v>
          </cell>
          <cell r="T765" t="str">
            <v>faible</v>
          </cell>
          <cell r="U765">
            <v>0</v>
          </cell>
        </row>
        <row r="766">
          <cell r="A766" t="str">
            <v>Idaea biselata (Hufnagel, 1767)</v>
          </cell>
          <cell r="B766" t="str">
            <v>Heterocera</v>
          </cell>
          <cell r="C766" t="str">
            <v>GEOMETRIDAE</v>
          </cell>
          <cell r="D766" t="str">
            <v>Idaea biselata (Hufnagel, 1767)</v>
          </cell>
          <cell r="E766" t="str">
            <v>Idaea biselata</v>
          </cell>
          <cell r="F766" t="str">
            <v>La truie</v>
          </cell>
          <cell r="G766" t="str">
            <v>PC</v>
          </cell>
          <cell r="I766">
            <v>0</v>
          </cell>
          <cell r="R766" t="str">
            <v>Espèces des pelouses et/ou prairies méso-xérophiles</v>
          </cell>
          <cell r="S766">
            <v>0</v>
          </cell>
          <cell r="T766" t="str">
            <v>faible</v>
          </cell>
          <cell r="U766">
            <v>0</v>
          </cell>
        </row>
        <row r="767">
          <cell r="A767" t="str">
            <v>Idaea degeneraria</v>
          </cell>
          <cell r="B767" t="str">
            <v>Heterocera</v>
          </cell>
          <cell r="C767" t="str">
            <v>GEOMETRIDAE</v>
          </cell>
          <cell r="D767" t="str">
            <v>Idaea degeneraria (Hübner, 1799)</v>
          </cell>
          <cell r="E767" t="str">
            <v>Idaea degeneraria</v>
          </cell>
          <cell r="F767" t="str">
            <v>L'Acidalie dégénérée</v>
          </cell>
          <cell r="G767" t="str">
            <v>PC</v>
          </cell>
          <cell r="I767">
            <v>0</v>
          </cell>
          <cell r="R767" t="str">
            <v>Espèces des boisements et des lisières mésophiles</v>
          </cell>
          <cell r="S767">
            <v>0</v>
          </cell>
          <cell r="T767" t="str">
            <v>faible</v>
          </cell>
          <cell r="U767">
            <v>0</v>
          </cell>
        </row>
        <row r="768">
          <cell r="A768" t="str">
            <v>Idaea degeneraria (Hübner, 1799)</v>
          </cell>
          <cell r="B768" t="str">
            <v>Heterocera</v>
          </cell>
          <cell r="C768" t="str">
            <v>GEOMETRIDAE</v>
          </cell>
          <cell r="D768" t="str">
            <v>Idaea degeneraria (Hübner, 1799)</v>
          </cell>
          <cell r="E768" t="str">
            <v>Idaea degeneraria</v>
          </cell>
          <cell r="F768" t="str">
            <v>L'Acidalie dégénérée</v>
          </cell>
          <cell r="G768" t="str">
            <v>PC</v>
          </cell>
          <cell r="I768">
            <v>0</v>
          </cell>
          <cell r="R768" t="str">
            <v>Espèces des boisements et des lisières mésophiles</v>
          </cell>
          <cell r="S768">
            <v>0</v>
          </cell>
          <cell r="T768" t="str">
            <v>faible</v>
          </cell>
          <cell r="U768">
            <v>0</v>
          </cell>
        </row>
        <row r="769">
          <cell r="A769" t="str">
            <v>Idaea deversaria</v>
          </cell>
          <cell r="B769" t="str">
            <v>Heterocera</v>
          </cell>
          <cell r="C769" t="str">
            <v>GEOMETRIDAE</v>
          </cell>
          <cell r="D769" t="str">
            <v>Idaea deversaria (Herrich-Schäffer, 1847)</v>
          </cell>
          <cell r="E769" t="str">
            <v>Idaea deversaria</v>
          </cell>
          <cell r="F769" t="str">
            <v>L'Acidalie maritime</v>
          </cell>
          <cell r="G769" t="str">
            <v>E</v>
          </cell>
          <cell r="I769">
            <v>0</v>
          </cell>
          <cell r="Q769" t="str">
            <v>HP</v>
          </cell>
          <cell r="R769" t="str">
            <v>Espèces des boisements et des lisières mésophiles</v>
          </cell>
          <cell r="S769">
            <v>0</v>
          </cell>
          <cell r="T769" t="str">
            <v>faible</v>
          </cell>
          <cell r="U769">
            <v>0</v>
          </cell>
        </row>
        <row r="770">
          <cell r="A770" t="str">
            <v>Idaea deversaria (Herrich-Schäffer, 1847)</v>
          </cell>
          <cell r="B770" t="str">
            <v>Heterocera</v>
          </cell>
          <cell r="C770" t="str">
            <v>GEOMETRIDAE</v>
          </cell>
          <cell r="D770" t="str">
            <v>Idaea deversaria (Herrich-Schäffer, 1847)</v>
          </cell>
          <cell r="E770" t="str">
            <v>Idaea deversaria</v>
          </cell>
          <cell r="F770" t="str">
            <v>L'Acidalie maritime</v>
          </cell>
          <cell r="G770" t="str">
            <v>E</v>
          </cell>
          <cell r="I770">
            <v>0</v>
          </cell>
          <cell r="Q770" t="str">
            <v>HP</v>
          </cell>
          <cell r="R770" t="str">
            <v>Espèces des boisements et des lisières mésophiles</v>
          </cell>
          <cell r="S770">
            <v>0</v>
          </cell>
          <cell r="T770" t="str">
            <v>faible</v>
          </cell>
          <cell r="U770">
            <v>0</v>
          </cell>
        </row>
        <row r="771">
          <cell r="A771" t="str">
            <v>Idaea dilutaria</v>
          </cell>
          <cell r="B771" t="str">
            <v>Heterocera</v>
          </cell>
          <cell r="C771" t="str">
            <v>GEOMETRIDAE</v>
          </cell>
          <cell r="D771" t="str">
            <v>Idaea dilutaria (Hübner, 1799)</v>
          </cell>
          <cell r="E771" t="str">
            <v>Idaea dilutaria</v>
          </cell>
          <cell r="F771" t="str">
            <v>L'Acidalie diluée</v>
          </cell>
          <cell r="G771" t="str">
            <v>RR</v>
          </cell>
          <cell r="I771" t="str">
            <v>X</v>
          </cell>
          <cell r="Q771" t="str">
            <v>HP</v>
          </cell>
          <cell r="R771" t="str">
            <v>Espèces des pelouses ouvertes xéro-thermophiles</v>
          </cell>
          <cell r="S771">
            <v>0</v>
          </cell>
          <cell r="T771" t="str">
            <v>faible</v>
          </cell>
          <cell r="U771">
            <v>0</v>
          </cell>
        </row>
        <row r="772">
          <cell r="A772" t="str">
            <v>Idaea dilutaria (Hübner, 1799)</v>
          </cell>
          <cell r="B772" t="str">
            <v>Heterocera</v>
          </cell>
          <cell r="C772" t="str">
            <v>GEOMETRIDAE</v>
          </cell>
          <cell r="D772" t="str">
            <v>Idaea dilutaria (Hübner, 1799)</v>
          </cell>
          <cell r="E772" t="str">
            <v>Idaea dilutaria</v>
          </cell>
          <cell r="F772" t="str">
            <v>L'Acidalie diluée</v>
          </cell>
          <cell r="G772" t="str">
            <v>RR</v>
          </cell>
          <cell r="I772" t="str">
            <v>X</v>
          </cell>
          <cell r="Q772" t="str">
            <v>HP</v>
          </cell>
          <cell r="R772" t="str">
            <v>Espèces des pelouses ouvertes xéro-thermophiles</v>
          </cell>
          <cell r="S772">
            <v>0</v>
          </cell>
          <cell r="T772" t="str">
            <v>faible</v>
          </cell>
          <cell r="U772">
            <v>0</v>
          </cell>
        </row>
        <row r="773">
          <cell r="A773" t="str">
            <v>Idaea dimidiata</v>
          </cell>
          <cell r="B773" t="str">
            <v>Heterocera</v>
          </cell>
          <cell r="C773" t="str">
            <v>GEOMETRIDAE</v>
          </cell>
          <cell r="D773" t="str">
            <v>Idaea dimidiata (Hufnagel, 1767)</v>
          </cell>
          <cell r="E773" t="str">
            <v>Idaea dimidiata</v>
          </cell>
          <cell r="F773" t="str">
            <v>La phalène écussonnée</v>
          </cell>
          <cell r="G773" t="str">
            <v>PC</v>
          </cell>
          <cell r="I773">
            <v>0</v>
          </cell>
          <cell r="R773" t="str">
            <v>Espèces des boisements et des lisières mésophiles</v>
          </cell>
          <cell r="S773">
            <v>0</v>
          </cell>
          <cell r="T773" t="str">
            <v>faible</v>
          </cell>
          <cell r="U773">
            <v>0</v>
          </cell>
        </row>
        <row r="774">
          <cell r="A774" t="str">
            <v>Idaea dimidiata (Hufnagel, 1767)</v>
          </cell>
          <cell r="B774" t="str">
            <v>Heterocera</v>
          </cell>
          <cell r="C774" t="str">
            <v>GEOMETRIDAE</v>
          </cell>
          <cell r="D774" t="str">
            <v>Idaea dimidiata (Hufnagel, 1767)</v>
          </cell>
          <cell r="E774" t="str">
            <v>Idaea dimidiata</v>
          </cell>
          <cell r="F774" t="str">
            <v>La phalène écussonnée</v>
          </cell>
          <cell r="G774" t="str">
            <v>PC</v>
          </cell>
          <cell r="I774">
            <v>0</v>
          </cell>
          <cell r="R774" t="str">
            <v>Espèces des boisements et des lisières mésophiles</v>
          </cell>
          <cell r="S774">
            <v>0</v>
          </cell>
          <cell r="T774" t="str">
            <v>faible</v>
          </cell>
          <cell r="U774">
            <v>0</v>
          </cell>
        </row>
        <row r="775">
          <cell r="A775" t="str">
            <v>Idaea emarginata</v>
          </cell>
          <cell r="B775" t="str">
            <v>Heterocera</v>
          </cell>
          <cell r="C775" t="str">
            <v>GEOMETRIDAE</v>
          </cell>
          <cell r="D775" t="str">
            <v>Idaea emarginata (Linnaeus, 1758)</v>
          </cell>
          <cell r="E775" t="str">
            <v>Idaea emarginata</v>
          </cell>
          <cell r="F775" t="str">
            <v>L'Echancrée</v>
          </cell>
          <cell r="G775" t="str">
            <v>RR</v>
          </cell>
          <cell r="I775" t="str">
            <v>X</v>
          </cell>
          <cell r="Q775" t="str">
            <v>HP</v>
          </cell>
          <cell r="R775" t="str">
            <v>Espèces des prairies et ourlets méso-hygrophiles</v>
          </cell>
          <cell r="S775">
            <v>0</v>
          </cell>
          <cell r="T775" t="str">
            <v>faible</v>
          </cell>
          <cell r="U775">
            <v>0</v>
          </cell>
        </row>
        <row r="776">
          <cell r="A776" t="str">
            <v>Idaea emarginata (Linnaeus, 1758)</v>
          </cell>
          <cell r="B776" t="str">
            <v>Heterocera</v>
          </cell>
          <cell r="C776" t="str">
            <v>GEOMETRIDAE</v>
          </cell>
          <cell r="D776" t="str">
            <v>Idaea emarginata (Linnaeus, 1758)</v>
          </cell>
          <cell r="E776" t="str">
            <v>Idaea emarginata</v>
          </cell>
          <cell r="F776" t="str">
            <v>L'Echancrée</v>
          </cell>
          <cell r="G776" t="str">
            <v>RR</v>
          </cell>
          <cell r="I776" t="str">
            <v>X</v>
          </cell>
          <cell r="Q776" t="str">
            <v>HP</v>
          </cell>
          <cell r="R776" t="str">
            <v>Espèces des prairies et ourlets méso-hygrophiles</v>
          </cell>
          <cell r="S776">
            <v>0</v>
          </cell>
          <cell r="T776" t="str">
            <v>faible</v>
          </cell>
          <cell r="U776">
            <v>0</v>
          </cell>
        </row>
        <row r="777">
          <cell r="A777" t="str">
            <v>Idaea fuscovenosa</v>
          </cell>
          <cell r="B777" t="str">
            <v>Heterocera</v>
          </cell>
          <cell r="C777" t="str">
            <v>GEOMETRIDAE</v>
          </cell>
          <cell r="D777" t="str">
            <v>Idaea fuscovenosa (Goeze, 1781)</v>
          </cell>
          <cell r="E777" t="str">
            <v>Idaea fuscovenosa</v>
          </cell>
          <cell r="F777" t="str">
            <v>L'Acidalie familière</v>
          </cell>
          <cell r="G777" t="str">
            <v>RR</v>
          </cell>
          <cell r="I777" t="str">
            <v>X</v>
          </cell>
          <cell r="Q777" t="str">
            <v>HP</v>
          </cell>
          <cell r="R777" t="str">
            <v>Espèces des pelouses et/ou prairies méso-xérophiles</v>
          </cell>
          <cell r="S777">
            <v>0</v>
          </cell>
          <cell r="T777" t="str">
            <v>faible</v>
          </cell>
          <cell r="U777">
            <v>0</v>
          </cell>
        </row>
        <row r="778">
          <cell r="A778" t="str">
            <v>Idaea fuscovenosa (Goeze, 1781)</v>
          </cell>
          <cell r="B778" t="str">
            <v>Heterocera</v>
          </cell>
          <cell r="C778" t="str">
            <v>GEOMETRIDAE</v>
          </cell>
          <cell r="D778" t="str">
            <v>Idaea fuscovenosa (Goeze, 1781)</v>
          </cell>
          <cell r="E778" t="str">
            <v>Idaea fuscovenosa</v>
          </cell>
          <cell r="F778" t="str">
            <v>L'Acidalie familière</v>
          </cell>
          <cell r="G778" t="str">
            <v>RR</v>
          </cell>
          <cell r="I778" t="str">
            <v>X</v>
          </cell>
          <cell r="Q778" t="str">
            <v>HP</v>
          </cell>
          <cell r="R778" t="str">
            <v>Espèces des pelouses et/ou prairies méso-xérophiles</v>
          </cell>
          <cell r="S778">
            <v>0</v>
          </cell>
          <cell r="T778" t="str">
            <v>faible</v>
          </cell>
          <cell r="U778">
            <v>0</v>
          </cell>
        </row>
        <row r="779">
          <cell r="A779" t="str">
            <v>Idaea humiliata</v>
          </cell>
          <cell r="B779" t="str">
            <v>Heterocera</v>
          </cell>
          <cell r="C779" t="str">
            <v>GEOMETRIDAE</v>
          </cell>
          <cell r="D779" t="str">
            <v>Idaea humiliata (Hufnagel, 1767)</v>
          </cell>
          <cell r="E779" t="str">
            <v>Idaea humiliata</v>
          </cell>
          <cell r="F779" t="str">
            <v>L'Acidalie roussie</v>
          </cell>
          <cell r="G779" t="str">
            <v>E</v>
          </cell>
          <cell r="I779" t="str">
            <v>X</v>
          </cell>
          <cell r="Q779" t="str">
            <v>HP</v>
          </cell>
          <cell r="R779" t="str">
            <v>Espèces des pelouses ouvertes xéro-thermophiles</v>
          </cell>
          <cell r="S779">
            <v>0</v>
          </cell>
          <cell r="T779" t="str">
            <v>faible</v>
          </cell>
          <cell r="U779">
            <v>0</v>
          </cell>
        </row>
        <row r="780">
          <cell r="A780" t="str">
            <v>Idaea humiliata (Hufnagel, 1767)</v>
          </cell>
          <cell r="B780" t="str">
            <v>Heterocera</v>
          </cell>
          <cell r="C780" t="str">
            <v>GEOMETRIDAE</v>
          </cell>
          <cell r="D780" t="str">
            <v>Idaea humiliata (Hufnagel, 1767)</v>
          </cell>
          <cell r="E780" t="str">
            <v>Idaea humiliata</v>
          </cell>
          <cell r="F780" t="str">
            <v>L'Acidalie roussie</v>
          </cell>
          <cell r="G780" t="str">
            <v>E</v>
          </cell>
          <cell r="I780" t="str">
            <v>X</v>
          </cell>
          <cell r="Q780" t="str">
            <v>HP</v>
          </cell>
          <cell r="R780" t="str">
            <v>Espèces des pelouses ouvertes xéro-thermophiles</v>
          </cell>
          <cell r="S780">
            <v>0</v>
          </cell>
          <cell r="T780" t="str">
            <v>faible</v>
          </cell>
          <cell r="U780">
            <v>0</v>
          </cell>
        </row>
        <row r="781">
          <cell r="A781" t="str">
            <v>Idaea inquinata</v>
          </cell>
          <cell r="B781" t="str">
            <v>Heterocera</v>
          </cell>
          <cell r="C781" t="str">
            <v>GEOMETRIDAE</v>
          </cell>
          <cell r="D781" t="str">
            <v>Idaea inquinata (Scopoli, 1763)</v>
          </cell>
          <cell r="E781" t="str">
            <v>Idaea inquinata</v>
          </cell>
          <cell r="F781" t="str">
            <v>La dosithée naine</v>
          </cell>
          <cell r="G781" t="str">
            <v>E</v>
          </cell>
          <cell r="I781">
            <v>0</v>
          </cell>
          <cell r="Q781" t="str">
            <v>HP</v>
          </cell>
          <cell r="R781" t="str">
            <v>Espèces ubiquistes</v>
          </cell>
          <cell r="S781">
            <v>0</v>
          </cell>
          <cell r="T781" t="str">
            <v>faible</v>
          </cell>
          <cell r="U781">
            <v>0</v>
          </cell>
        </row>
        <row r="782">
          <cell r="A782" t="str">
            <v>Idaea inquinata (Scopoli, 1763)</v>
          </cell>
          <cell r="B782" t="str">
            <v>Heterocera</v>
          </cell>
          <cell r="C782" t="str">
            <v>GEOMETRIDAE</v>
          </cell>
          <cell r="D782" t="str">
            <v>Idaea inquinata (Scopoli, 1763)</v>
          </cell>
          <cell r="E782" t="str">
            <v>Idaea inquinata</v>
          </cell>
          <cell r="F782" t="str">
            <v>La dosithée naine</v>
          </cell>
          <cell r="G782" t="str">
            <v>E</v>
          </cell>
          <cell r="I782">
            <v>0</v>
          </cell>
          <cell r="Q782" t="str">
            <v>HP</v>
          </cell>
          <cell r="R782" t="str">
            <v>Espèces ubiquistes</v>
          </cell>
          <cell r="S782">
            <v>0</v>
          </cell>
          <cell r="T782" t="str">
            <v>faible</v>
          </cell>
          <cell r="U782">
            <v>0</v>
          </cell>
        </row>
        <row r="783">
          <cell r="A783" t="str">
            <v>Idaea laevigata</v>
          </cell>
          <cell r="B783" t="str">
            <v>Heterocera</v>
          </cell>
          <cell r="C783" t="str">
            <v>GEOMETRIDAE</v>
          </cell>
          <cell r="D783" t="str">
            <v>Idaea laevigata (Scopoli, 1763)</v>
          </cell>
          <cell r="E783" t="str">
            <v>Idaea laevigata</v>
          </cell>
          <cell r="F783" t="str">
            <v>L'Acidalie des herboristes</v>
          </cell>
          <cell r="G783" t="str">
            <v>E</v>
          </cell>
          <cell r="I783">
            <v>0</v>
          </cell>
          <cell r="Q783" t="str">
            <v>HP</v>
          </cell>
          <cell r="R783" t="str">
            <v>Espèces des pelouses et/ou prairies méso-xérophiles</v>
          </cell>
          <cell r="S783">
            <v>0</v>
          </cell>
          <cell r="T783" t="str">
            <v>faible</v>
          </cell>
          <cell r="U783">
            <v>0</v>
          </cell>
        </row>
        <row r="784">
          <cell r="A784" t="str">
            <v>Idaea laevigata (Scopoli, 1763)</v>
          </cell>
          <cell r="B784" t="str">
            <v>Heterocera</v>
          </cell>
          <cell r="C784" t="str">
            <v>GEOMETRIDAE</v>
          </cell>
          <cell r="D784" t="str">
            <v>Idaea laevigata (Scopoli, 1763)</v>
          </cell>
          <cell r="E784" t="str">
            <v>Idaea laevigata</v>
          </cell>
          <cell r="F784" t="str">
            <v>L'Acidalie des herboristes</v>
          </cell>
          <cell r="G784" t="str">
            <v>E</v>
          </cell>
          <cell r="I784">
            <v>0</v>
          </cell>
          <cell r="Q784" t="str">
            <v>HP</v>
          </cell>
          <cell r="R784" t="str">
            <v>Espèces des pelouses et/ou prairies méso-xérophiles</v>
          </cell>
          <cell r="S784">
            <v>0</v>
          </cell>
          <cell r="T784" t="str">
            <v>faible</v>
          </cell>
          <cell r="U784">
            <v>0</v>
          </cell>
        </row>
        <row r="785">
          <cell r="A785" t="str">
            <v>Idaea macilentaria</v>
          </cell>
          <cell r="B785" t="str">
            <v>Heterocera</v>
          </cell>
          <cell r="C785" t="str">
            <v>GEOMETRIDAE</v>
          </cell>
          <cell r="D785" t="str">
            <v>Idaea macilentaria (Herrich-Schäffer, 1846)</v>
          </cell>
          <cell r="E785" t="str">
            <v>Idaea macilentaria</v>
          </cell>
          <cell r="F785" t="str">
            <v>L'Acidalie maigre</v>
          </cell>
          <cell r="G785" t="str">
            <v>RR</v>
          </cell>
          <cell r="I785" t="str">
            <v>X</v>
          </cell>
          <cell r="Q785" t="str">
            <v>HP</v>
          </cell>
          <cell r="R785" t="str">
            <v>Espèces des pelouses et/ou prairies méso-xérophiles</v>
          </cell>
          <cell r="S785">
            <v>0</v>
          </cell>
          <cell r="T785" t="str">
            <v>faible</v>
          </cell>
          <cell r="U785">
            <v>0</v>
          </cell>
        </row>
        <row r="786">
          <cell r="A786" t="str">
            <v>Idaea macilentaria (Herrich-Schäffer, 1846)</v>
          </cell>
          <cell r="B786" t="str">
            <v>Heterocera</v>
          </cell>
          <cell r="C786" t="str">
            <v>GEOMETRIDAE</v>
          </cell>
          <cell r="D786" t="str">
            <v>Idaea macilentaria (Herrich-Schäffer, 1846)</v>
          </cell>
          <cell r="E786" t="str">
            <v>Idaea macilentaria</v>
          </cell>
          <cell r="F786" t="str">
            <v>L'Acidalie maigre</v>
          </cell>
          <cell r="G786" t="str">
            <v>RR</v>
          </cell>
          <cell r="I786" t="str">
            <v>X</v>
          </cell>
          <cell r="Q786" t="str">
            <v>HP</v>
          </cell>
          <cell r="R786" t="str">
            <v>Espèces des pelouses et/ou prairies méso-xérophiles</v>
          </cell>
          <cell r="S786">
            <v>0</v>
          </cell>
          <cell r="T786" t="str">
            <v>faible</v>
          </cell>
          <cell r="U786">
            <v>0</v>
          </cell>
        </row>
        <row r="787">
          <cell r="A787" t="str">
            <v>Idaea muricata</v>
          </cell>
          <cell r="B787" t="str">
            <v>Heterocera</v>
          </cell>
          <cell r="C787" t="str">
            <v>GEOMETRIDAE</v>
          </cell>
          <cell r="D787" t="str">
            <v>Idaea muricata (Hufnagel, 1767)</v>
          </cell>
          <cell r="E787" t="str">
            <v>Idaea muricata</v>
          </cell>
          <cell r="F787" t="str">
            <v>La phalène aurorale</v>
          </cell>
          <cell r="G787" t="str">
            <v>R</v>
          </cell>
          <cell r="I787" t="str">
            <v>X</v>
          </cell>
          <cell r="Q787" t="str">
            <v>P</v>
          </cell>
          <cell r="R787" t="str">
            <v>Espèces des prairies et ourlets méso-hygrophiles</v>
          </cell>
          <cell r="S787">
            <v>0</v>
          </cell>
          <cell r="T787" t="str">
            <v>faible</v>
          </cell>
          <cell r="U787">
            <v>0</v>
          </cell>
        </row>
        <row r="788">
          <cell r="A788" t="str">
            <v>Idaea muricata (Hufnagel, 1767)</v>
          </cell>
          <cell r="B788" t="str">
            <v>Heterocera</v>
          </cell>
          <cell r="C788" t="str">
            <v>GEOMETRIDAE</v>
          </cell>
          <cell r="D788" t="str">
            <v>Idaea muricata (Hufnagel, 1767)</v>
          </cell>
          <cell r="E788" t="str">
            <v>Idaea muricata</v>
          </cell>
          <cell r="F788" t="str">
            <v>La phalène aurorale</v>
          </cell>
          <cell r="G788" t="str">
            <v>R</v>
          </cell>
          <cell r="I788" t="str">
            <v>X</v>
          </cell>
          <cell r="Q788" t="str">
            <v>P</v>
          </cell>
          <cell r="R788" t="str">
            <v>Espèces des prairies et ourlets méso-hygrophiles</v>
          </cell>
          <cell r="S788">
            <v>0</v>
          </cell>
          <cell r="T788" t="str">
            <v>faible</v>
          </cell>
          <cell r="U788">
            <v>0</v>
          </cell>
        </row>
        <row r="789">
          <cell r="A789" t="str">
            <v>Idaea ochrata</v>
          </cell>
          <cell r="B789" t="str">
            <v>Heterocera</v>
          </cell>
          <cell r="C789" t="str">
            <v>GEOMETRIDAE</v>
          </cell>
          <cell r="D789" t="str">
            <v>Idaea ochrata (Scopoli, 1763)</v>
          </cell>
          <cell r="E789" t="str">
            <v>Idaea ochrata</v>
          </cell>
          <cell r="F789" t="str">
            <v>La Phalène aurorale</v>
          </cell>
          <cell r="G789" t="str">
            <v>PC</v>
          </cell>
          <cell r="I789">
            <v>0</v>
          </cell>
          <cell r="R789" t="str">
            <v>Espèces des pelouses et/ou prairies méso-xérophiles</v>
          </cell>
          <cell r="S789">
            <v>0</v>
          </cell>
          <cell r="T789" t="str">
            <v>faible</v>
          </cell>
          <cell r="U789">
            <v>0</v>
          </cell>
        </row>
        <row r="790">
          <cell r="A790" t="str">
            <v>Idaea ochrata (Scopoli, 1763)</v>
          </cell>
          <cell r="B790" t="str">
            <v>Heterocera</v>
          </cell>
          <cell r="C790" t="str">
            <v>GEOMETRIDAE</v>
          </cell>
          <cell r="D790" t="str">
            <v>Idaea ochrata (Scopoli, 1763)</v>
          </cell>
          <cell r="E790" t="str">
            <v>Idaea ochrata</v>
          </cell>
          <cell r="F790" t="str">
            <v>La Phalène aurorale</v>
          </cell>
          <cell r="G790" t="str">
            <v>PC</v>
          </cell>
          <cell r="I790">
            <v>0</v>
          </cell>
          <cell r="R790" t="str">
            <v>Espèces des pelouses et/ou prairies méso-xérophiles</v>
          </cell>
          <cell r="S790">
            <v>0</v>
          </cell>
          <cell r="T790" t="str">
            <v>faible</v>
          </cell>
          <cell r="U790">
            <v>0</v>
          </cell>
        </row>
        <row r="791">
          <cell r="A791" t="str">
            <v>Idaea rufaria</v>
          </cell>
          <cell r="B791" t="str">
            <v>Heterocera</v>
          </cell>
          <cell r="C791" t="str">
            <v>GEOMETRIDAE</v>
          </cell>
          <cell r="D791" t="str">
            <v>Idaea rufaria (Hübner, 1799)</v>
          </cell>
          <cell r="E791" t="str">
            <v>Idaea rufaria</v>
          </cell>
          <cell r="F791" t="str">
            <v>L'Acidalie rousse</v>
          </cell>
          <cell r="G791" t="str">
            <v>E</v>
          </cell>
          <cell r="I791">
            <v>0</v>
          </cell>
          <cell r="Q791" t="str">
            <v>HP</v>
          </cell>
          <cell r="R791" t="str">
            <v>Espèces des pelouses ouvertes xéro-thermophiles</v>
          </cell>
          <cell r="S791">
            <v>0</v>
          </cell>
          <cell r="T791" t="str">
            <v>faible</v>
          </cell>
          <cell r="U791">
            <v>0</v>
          </cell>
        </row>
        <row r="792">
          <cell r="A792" t="str">
            <v>Idaea rufaria (Hübner, 1799)</v>
          </cell>
          <cell r="B792" t="str">
            <v>Heterocera</v>
          </cell>
          <cell r="C792" t="str">
            <v>GEOMETRIDAE</v>
          </cell>
          <cell r="D792" t="str">
            <v>Idaea rufaria (Hübner, 1799)</v>
          </cell>
          <cell r="E792" t="str">
            <v>Idaea rufaria</v>
          </cell>
          <cell r="F792" t="str">
            <v>L'Acidalie rousse</v>
          </cell>
          <cell r="G792" t="str">
            <v>E</v>
          </cell>
          <cell r="I792">
            <v>0</v>
          </cell>
          <cell r="Q792" t="str">
            <v>HP</v>
          </cell>
          <cell r="R792" t="str">
            <v>Espèces des pelouses ouvertes xéro-thermophiles</v>
          </cell>
          <cell r="S792">
            <v>0</v>
          </cell>
          <cell r="T792" t="str">
            <v>faible</v>
          </cell>
          <cell r="U792">
            <v>0</v>
          </cell>
        </row>
        <row r="793">
          <cell r="A793" t="str">
            <v>Idaea rusticata</v>
          </cell>
          <cell r="B793" t="str">
            <v>Heterocera</v>
          </cell>
          <cell r="C793" t="str">
            <v>GEOMETRIDAE</v>
          </cell>
          <cell r="D793" t="str">
            <v>Idaea rusticata (Denis &amp; Schiffermüller, 1775)</v>
          </cell>
          <cell r="E793" t="str">
            <v>Idaea rusticata</v>
          </cell>
          <cell r="F793" t="str">
            <v>La phalène rustique</v>
          </cell>
          <cell r="G793" t="str">
            <v>R</v>
          </cell>
          <cell r="I793">
            <v>0</v>
          </cell>
          <cell r="Q793" t="str">
            <v>P</v>
          </cell>
          <cell r="R793" t="str">
            <v>Espèces des boisements et des lisières mésophiles</v>
          </cell>
          <cell r="S793">
            <v>0</v>
          </cell>
          <cell r="T793" t="str">
            <v>faible</v>
          </cell>
          <cell r="U793">
            <v>0</v>
          </cell>
        </row>
        <row r="794">
          <cell r="A794" t="str">
            <v>Idaea rusticata (Denis &amp; Schiffermüller, 1775)</v>
          </cell>
          <cell r="B794" t="str">
            <v>Heterocera</v>
          </cell>
          <cell r="C794" t="str">
            <v>GEOMETRIDAE</v>
          </cell>
          <cell r="D794" t="str">
            <v>Idaea rusticata (Denis &amp; Schiffermüller, 1775)</v>
          </cell>
          <cell r="E794" t="str">
            <v>Idaea rusticata</v>
          </cell>
          <cell r="F794" t="str">
            <v>La phalène rustique</v>
          </cell>
          <cell r="G794" t="str">
            <v>R</v>
          </cell>
          <cell r="I794">
            <v>0</v>
          </cell>
          <cell r="Q794" t="str">
            <v>P</v>
          </cell>
          <cell r="R794" t="str">
            <v>Espèces des boisements et des lisières mésophiles</v>
          </cell>
          <cell r="S794">
            <v>0</v>
          </cell>
          <cell r="T794" t="str">
            <v>faible</v>
          </cell>
          <cell r="U794">
            <v>0</v>
          </cell>
        </row>
        <row r="795">
          <cell r="A795" t="str">
            <v>Idaea seriata</v>
          </cell>
          <cell r="B795" t="str">
            <v>Heterocera</v>
          </cell>
          <cell r="C795" t="str">
            <v>GEOMETRIDAE</v>
          </cell>
          <cell r="D795" t="str">
            <v>Idaea seriata (Schrank, 1802)</v>
          </cell>
          <cell r="E795" t="str">
            <v>Idaea seriata</v>
          </cell>
          <cell r="F795" t="str">
            <v>La Vieillie</v>
          </cell>
          <cell r="G795" t="str">
            <v>AR</v>
          </cell>
          <cell r="I795">
            <v>0</v>
          </cell>
          <cell r="Q795" t="str">
            <v>P</v>
          </cell>
          <cell r="R795" t="str">
            <v>Espèces des pelouses ouvertes xéro-thermophiles</v>
          </cell>
          <cell r="S795">
            <v>0</v>
          </cell>
          <cell r="T795" t="str">
            <v>faible</v>
          </cell>
          <cell r="U795">
            <v>0</v>
          </cell>
        </row>
        <row r="796">
          <cell r="A796" t="str">
            <v>Idaea seriata (Schrank, 1802)</v>
          </cell>
          <cell r="B796" t="str">
            <v>Heterocera</v>
          </cell>
          <cell r="C796" t="str">
            <v>GEOMETRIDAE</v>
          </cell>
          <cell r="D796" t="str">
            <v>Idaea seriata (Schrank, 1802)</v>
          </cell>
          <cell r="E796" t="str">
            <v>Idaea seriata</v>
          </cell>
          <cell r="F796" t="str">
            <v>La Vieillie</v>
          </cell>
          <cell r="G796" t="str">
            <v>AR</v>
          </cell>
          <cell r="I796">
            <v>0</v>
          </cell>
          <cell r="Q796" t="str">
            <v>P</v>
          </cell>
          <cell r="R796" t="str">
            <v>Espèces des pelouses ouvertes xéro-thermophiles</v>
          </cell>
          <cell r="S796">
            <v>0</v>
          </cell>
          <cell r="T796" t="str">
            <v>faible</v>
          </cell>
          <cell r="U796">
            <v>0</v>
          </cell>
        </row>
        <row r="797">
          <cell r="A797" t="str">
            <v>Idaea straminata</v>
          </cell>
          <cell r="B797" t="str">
            <v>Heterocera</v>
          </cell>
          <cell r="C797" t="str">
            <v>GEOMETRIDAE</v>
          </cell>
          <cell r="D797" t="str">
            <v>Idaea straminata (Borkhausen, 1794)</v>
          </cell>
          <cell r="E797" t="str">
            <v>Idaea straminata</v>
          </cell>
          <cell r="F797" t="str">
            <v>L'Acidalie sobre</v>
          </cell>
          <cell r="G797" t="str">
            <v>E</v>
          </cell>
          <cell r="I797">
            <v>0</v>
          </cell>
          <cell r="Q797" t="str">
            <v>HP</v>
          </cell>
          <cell r="R797" t="str">
            <v>Espèce des landes</v>
          </cell>
          <cell r="S797">
            <v>0</v>
          </cell>
          <cell r="T797" t="str">
            <v>faible</v>
          </cell>
          <cell r="U797">
            <v>0</v>
          </cell>
        </row>
        <row r="798">
          <cell r="A798" t="str">
            <v>Idaea straminata (Borkhausen, 1794)</v>
          </cell>
          <cell r="B798" t="str">
            <v>Heterocera</v>
          </cell>
          <cell r="C798" t="str">
            <v>GEOMETRIDAE</v>
          </cell>
          <cell r="D798" t="str">
            <v>Idaea straminata (Borkhausen, 1794)</v>
          </cell>
          <cell r="E798" t="str">
            <v>Idaea straminata</v>
          </cell>
          <cell r="F798" t="str">
            <v>L'Acidalie sobre</v>
          </cell>
          <cell r="G798" t="str">
            <v>E</v>
          </cell>
          <cell r="I798">
            <v>0</v>
          </cell>
          <cell r="Q798" t="str">
            <v>HP</v>
          </cell>
          <cell r="R798" t="str">
            <v>Espèce des landes</v>
          </cell>
          <cell r="S798">
            <v>0</v>
          </cell>
          <cell r="T798" t="str">
            <v>faible</v>
          </cell>
          <cell r="U798">
            <v>0</v>
          </cell>
        </row>
        <row r="799">
          <cell r="A799" t="str">
            <v>Idaea subsericeata</v>
          </cell>
          <cell r="B799" t="str">
            <v>Heterocera</v>
          </cell>
          <cell r="C799" t="str">
            <v>GEOMETRIDAE</v>
          </cell>
          <cell r="D799" t="str">
            <v>Idaea subsericeata (Haworth, 1809)</v>
          </cell>
          <cell r="E799" t="str">
            <v>Idaea subsericeata</v>
          </cell>
          <cell r="F799" t="str">
            <v>L'Acidalie blanchâtre</v>
          </cell>
          <cell r="G799" t="str">
            <v>AR</v>
          </cell>
          <cell r="I799">
            <v>0</v>
          </cell>
          <cell r="Q799" t="str">
            <v>P</v>
          </cell>
          <cell r="R799" t="str">
            <v>Espèces des boisements et des lisières mésophiles</v>
          </cell>
          <cell r="S799">
            <v>0</v>
          </cell>
          <cell r="T799" t="str">
            <v>faible</v>
          </cell>
          <cell r="U799">
            <v>0</v>
          </cell>
        </row>
        <row r="800">
          <cell r="A800" t="str">
            <v>Idaea subsericeata (Haworth, 1809)</v>
          </cell>
          <cell r="B800" t="str">
            <v>Heterocera</v>
          </cell>
          <cell r="C800" t="str">
            <v>GEOMETRIDAE</v>
          </cell>
          <cell r="D800" t="str">
            <v>Idaea subsericeata (Haworth, 1809)</v>
          </cell>
          <cell r="E800" t="str">
            <v>Idaea subsericeata</v>
          </cell>
          <cell r="F800" t="str">
            <v>L'Acidalie blanchâtre</v>
          </cell>
          <cell r="G800" t="str">
            <v>AR</v>
          </cell>
          <cell r="I800">
            <v>0</v>
          </cell>
          <cell r="Q800" t="str">
            <v>P</v>
          </cell>
          <cell r="R800" t="str">
            <v>Espèces des boisements et des lisières mésophiles</v>
          </cell>
          <cell r="S800">
            <v>0</v>
          </cell>
          <cell r="T800" t="str">
            <v>faible</v>
          </cell>
          <cell r="U800">
            <v>0</v>
          </cell>
        </row>
        <row r="801">
          <cell r="A801" t="str">
            <v>Idaea sylvestraria</v>
          </cell>
          <cell r="B801" t="str">
            <v>Heterocera</v>
          </cell>
          <cell r="C801" t="str">
            <v>GEOMETRIDAE</v>
          </cell>
          <cell r="D801" t="str">
            <v>Idaea sylvestraria (Hübner, 1799)</v>
          </cell>
          <cell r="E801" t="str">
            <v>Idaea sylvestraria</v>
          </cell>
          <cell r="F801" t="str">
            <v>L'Acidalie sylvestre</v>
          </cell>
          <cell r="G801" t="str">
            <v>E</v>
          </cell>
          <cell r="I801">
            <v>0</v>
          </cell>
          <cell r="Q801" t="str">
            <v>HP</v>
          </cell>
          <cell r="R801" t="str">
            <v>Espèces des pelouses ouvertes xéro-thermophiles</v>
          </cell>
          <cell r="S801">
            <v>0</v>
          </cell>
          <cell r="T801" t="str">
            <v>faible</v>
          </cell>
          <cell r="U801">
            <v>0</v>
          </cell>
        </row>
        <row r="802">
          <cell r="A802" t="str">
            <v>Idaea sylvestraria (Hübner, 1799)</v>
          </cell>
          <cell r="B802" t="str">
            <v>Heterocera</v>
          </cell>
          <cell r="C802" t="str">
            <v>GEOMETRIDAE</v>
          </cell>
          <cell r="D802" t="str">
            <v>Idaea sylvestraria (Hübner, 1799)</v>
          </cell>
          <cell r="E802" t="str">
            <v>Idaea sylvestraria</v>
          </cell>
          <cell r="F802" t="str">
            <v>L'Acidalie sylvestre</v>
          </cell>
          <cell r="G802" t="str">
            <v>E</v>
          </cell>
          <cell r="I802">
            <v>0</v>
          </cell>
          <cell r="Q802" t="str">
            <v>HP</v>
          </cell>
          <cell r="R802" t="str">
            <v>Espèces des pelouses ouvertes xéro-thermophiles</v>
          </cell>
          <cell r="S802">
            <v>0</v>
          </cell>
          <cell r="T802" t="str">
            <v>faible</v>
          </cell>
          <cell r="U802">
            <v>0</v>
          </cell>
        </row>
        <row r="803">
          <cell r="A803" t="str">
            <v>Idaea trigeminata</v>
          </cell>
          <cell r="B803" t="str">
            <v>Heterocera</v>
          </cell>
          <cell r="C803" t="str">
            <v>GEOMETRIDAE</v>
          </cell>
          <cell r="D803" t="str">
            <v>Idaea trigeminata (Haworth, 1809)</v>
          </cell>
          <cell r="E803" t="str">
            <v>Idaea trigeminata</v>
          </cell>
          <cell r="F803" t="str">
            <v>L'Acidalie retournée</v>
          </cell>
          <cell r="G803" t="str">
            <v>R</v>
          </cell>
          <cell r="I803" t="str">
            <v>X</v>
          </cell>
          <cell r="Q803" t="str">
            <v>P</v>
          </cell>
          <cell r="R803" t="str">
            <v>Espèces des ourlets, lisières et fourrés thermophiles</v>
          </cell>
          <cell r="S803">
            <v>0</v>
          </cell>
          <cell r="T803" t="str">
            <v>faible</v>
          </cell>
          <cell r="U803">
            <v>0</v>
          </cell>
        </row>
        <row r="804">
          <cell r="A804" t="str">
            <v>Idaea trigeminata (Haworth, 1809)</v>
          </cell>
          <cell r="B804" t="str">
            <v>Heterocera</v>
          </cell>
          <cell r="C804" t="str">
            <v>GEOMETRIDAE</v>
          </cell>
          <cell r="D804" t="str">
            <v>Idaea trigeminata (Haworth, 1809)</v>
          </cell>
          <cell r="E804" t="str">
            <v>Idaea trigeminata</v>
          </cell>
          <cell r="F804" t="str">
            <v>L'Acidalie retournée</v>
          </cell>
          <cell r="G804" t="str">
            <v>R</v>
          </cell>
          <cell r="I804" t="str">
            <v>X</v>
          </cell>
          <cell r="Q804" t="str">
            <v>P</v>
          </cell>
          <cell r="R804" t="str">
            <v>Espèces des ourlets, lisières et fourrés thermophiles</v>
          </cell>
          <cell r="S804">
            <v>0</v>
          </cell>
          <cell r="T804" t="str">
            <v>faible</v>
          </cell>
          <cell r="U804">
            <v>0</v>
          </cell>
        </row>
        <row r="805">
          <cell r="A805" t="str">
            <v>Ipimorpha retusa</v>
          </cell>
          <cell r="B805" t="str">
            <v>Heterocera</v>
          </cell>
          <cell r="C805" t="str">
            <v>NOCTUIDAE</v>
          </cell>
          <cell r="D805" t="str">
            <v>Ipimorpha retusa (Linnaeus, 1761)</v>
          </cell>
          <cell r="E805" t="str">
            <v>Ipimorpha retusa</v>
          </cell>
          <cell r="F805" t="str">
            <v>La Cosmie rétuse</v>
          </cell>
          <cell r="G805" t="str">
            <v>R</v>
          </cell>
          <cell r="I805" t="str">
            <v>X</v>
          </cell>
          <cell r="Q805" t="str">
            <v>P</v>
          </cell>
          <cell r="R805" t="str">
            <v>Espèces des boisements et des lisières mésohygrophiles</v>
          </cell>
          <cell r="S805">
            <v>0</v>
          </cell>
          <cell r="T805" t="str">
            <v>faible</v>
          </cell>
          <cell r="U805">
            <v>0</v>
          </cell>
        </row>
        <row r="806">
          <cell r="A806" t="str">
            <v>Ipimorpha retusa (Linnaeus, 1761)</v>
          </cell>
          <cell r="B806" t="str">
            <v>Heterocera</v>
          </cell>
          <cell r="C806" t="str">
            <v>NOCTUIDAE</v>
          </cell>
          <cell r="D806" t="str">
            <v>Ipimorpha retusa (Linnaeus, 1761)</v>
          </cell>
          <cell r="E806" t="str">
            <v>Ipimorpha retusa</v>
          </cell>
          <cell r="F806" t="str">
            <v>La Cosmie rétuse</v>
          </cell>
          <cell r="G806" t="str">
            <v>R</v>
          </cell>
          <cell r="I806" t="str">
            <v>X</v>
          </cell>
          <cell r="Q806" t="str">
            <v>P</v>
          </cell>
          <cell r="R806" t="str">
            <v>Espèces des boisements et des lisières mésohygrophiles</v>
          </cell>
          <cell r="S806">
            <v>0</v>
          </cell>
          <cell r="T806" t="str">
            <v>faible</v>
          </cell>
          <cell r="U806">
            <v>0</v>
          </cell>
        </row>
        <row r="807">
          <cell r="A807" t="str">
            <v>Ipimorpha subtusa</v>
          </cell>
          <cell r="B807" t="str">
            <v>Heterocera</v>
          </cell>
          <cell r="C807" t="str">
            <v>NOCTUIDAE</v>
          </cell>
          <cell r="D807" t="str">
            <v>Ipimorpha subtusa (Denis &amp; Schiffermüller, 1775)</v>
          </cell>
          <cell r="E807" t="str">
            <v>Ipimorpha subtusa</v>
          </cell>
          <cell r="F807" t="str">
            <v>La soumise</v>
          </cell>
          <cell r="G807" t="str">
            <v>R</v>
          </cell>
          <cell r="I807" t="str">
            <v>X</v>
          </cell>
          <cell r="Q807" t="str">
            <v>P</v>
          </cell>
          <cell r="R807" t="str">
            <v>Espèces des boisements et des lisières mésohygrophiles</v>
          </cell>
          <cell r="S807">
            <v>0</v>
          </cell>
          <cell r="T807" t="str">
            <v>faible</v>
          </cell>
          <cell r="U807">
            <v>0</v>
          </cell>
        </row>
        <row r="808">
          <cell r="A808" t="str">
            <v>Ipimorpha subtusa (Denis &amp; Schiffermüller, 1775)</v>
          </cell>
          <cell r="B808" t="str">
            <v>Heterocera</v>
          </cell>
          <cell r="C808" t="str">
            <v>NOCTUIDAE</v>
          </cell>
          <cell r="D808" t="str">
            <v>Ipimorpha subtusa (Denis &amp; Schiffermüller, 1775)</v>
          </cell>
          <cell r="E808" t="str">
            <v>Ipimorpha subtusa</v>
          </cell>
          <cell r="F808" t="str">
            <v>La soumise</v>
          </cell>
          <cell r="G808" t="str">
            <v>R</v>
          </cell>
          <cell r="I808" t="str">
            <v>X</v>
          </cell>
          <cell r="Q808" t="str">
            <v>P</v>
          </cell>
          <cell r="R808" t="str">
            <v>Espèces des boisements et des lisières mésohygrophiles</v>
          </cell>
          <cell r="S808">
            <v>0</v>
          </cell>
          <cell r="T808" t="str">
            <v>faible</v>
          </cell>
          <cell r="U808">
            <v>0</v>
          </cell>
        </row>
        <row r="809">
          <cell r="A809" t="str">
            <v xml:space="preserve">Isturgia limbaria </v>
          </cell>
          <cell r="B809" t="str">
            <v>Heterocera</v>
          </cell>
          <cell r="C809" t="str">
            <v>GEOMETRIDAE</v>
          </cell>
          <cell r="D809" t="str">
            <v>Isturgia limbaria (Fabricius, 1775)</v>
          </cell>
          <cell r="E809" t="str">
            <v xml:space="preserve">Isturgia limbaria </v>
          </cell>
          <cell r="F809" t="str">
            <v>La phalène bordée</v>
          </cell>
          <cell r="G809" t="str">
            <v>E</v>
          </cell>
          <cell r="I809" t="str">
            <v>X</v>
          </cell>
          <cell r="Q809" t="str">
            <v>HP</v>
          </cell>
          <cell r="R809" t="str">
            <v>Espèce des landes</v>
          </cell>
          <cell r="S809">
            <v>0</v>
          </cell>
          <cell r="T809" t="str">
            <v>faible</v>
          </cell>
          <cell r="U809">
            <v>0</v>
          </cell>
        </row>
        <row r="810">
          <cell r="A810" t="str">
            <v>Isturgia limbaria (Fabricius, 1775)</v>
          </cell>
          <cell r="B810" t="str">
            <v>Heterocera</v>
          </cell>
          <cell r="C810" t="str">
            <v>GEOMETRIDAE</v>
          </cell>
          <cell r="D810" t="str">
            <v>Isturgia limbaria (Fabricius, 1775)</v>
          </cell>
          <cell r="E810" t="str">
            <v xml:space="preserve">Isturgia limbaria </v>
          </cell>
          <cell r="F810" t="str">
            <v>La phalène bordée</v>
          </cell>
          <cell r="G810" t="str">
            <v>E</v>
          </cell>
          <cell r="I810" t="str">
            <v>X</v>
          </cell>
          <cell r="Q810" t="str">
            <v>HP</v>
          </cell>
          <cell r="R810" t="str">
            <v>Espèce des landes</v>
          </cell>
          <cell r="S810">
            <v>0</v>
          </cell>
          <cell r="T810" t="str">
            <v>faible</v>
          </cell>
          <cell r="U810">
            <v>0</v>
          </cell>
        </row>
        <row r="811">
          <cell r="A811" t="str">
            <v>Jodia croceago</v>
          </cell>
          <cell r="B811" t="str">
            <v>Heterocera</v>
          </cell>
          <cell r="C811" t="str">
            <v>NOCTUIDAE</v>
          </cell>
          <cell r="D811" t="str">
            <v>Jodia croceago (Denis &amp; Schiffermüller, 1775)</v>
          </cell>
          <cell r="E811" t="str">
            <v>Jodia croceago</v>
          </cell>
          <cell r="F811" t="str">
            <v>La Xanthie safranée</v>
          </cell>
          <cell r="G811" t="str">
            <v>E</v>
          </cell>
          <cell r="I811" t="str">
            <v>X</v>
          </cell>
          <cell r="Q811" t="str">
            <v>HP</v>
          </cell>
          <cell r="R811" t="str">
            <v>Espèces des boisements et des lisières mésohygrophiles</v>
          </cell>
          <cell r="S811">
            <v>0</v>
          </cell>
          <cell r="T811" t="str">
            <v>faible</v>
          </cell>
          <cell r="U811">
            <v>0</v>
          </cell>
        </row>
        <row r="812">
          <cell r="A812" t="str">
            <v>Jodia croceago (Denis &amp; Schiffermüller, 1775)</v>
          </cell>
          <cell r="B812" t="str">
            <v>Heterocera</v>
          </cell>
          <cell r="C812" t="str">
            <v>NOCTUIDAE</v>
          </cell>
          <cell r="D812" t="str">
            <v>Jodia croceago (Denis &amp; Schiffermüller, 1775)</v>
          </cell>
          <cell r="E812" t="str">
            <v>Jodia croceago</v>
          </cell>
          <cell r="F812" t="str">
            <v>La Xanthie safranée</v>
          </cell>
          <cell r="G812" t="str">
            <v>E</v>
          </cell>
          <cell r="I812" t="str">
            <v>X</v>
          </cell>
          <cell r="Q812" t="str">
            <v>HP</v>
          </cell>
          <cell r="R812" t="str">
            <v>Espèces des boisements et des lisières mésohygrophiles</v>
          </cell>
          <cell r="S812">
            <v>0</v>
          </cell>
          <cell r="T812" t="str">
            <v>faible</v>
          </cell>
          <cell r="U812">
            <v>0</v>
          </cell>
        </row>
        <row r="813">
          <cell r="A813" t="str">
            <v>Jodis lactearia</v>
          </cell>
          <cell r="B813" t="str">
            <v>Heterocera</v>
          </cell>
          <cell r="C813" t="str">
            <v>GEOMETRIDAE</v>
          </cell>
          <cell r="D813" t="str">
            <v>Jodis lactearia (Linnaeus, 1758)</v>
          </cell>
          <cell r="E813" t="str">
            <v>Jodis lactearia</v>
          </cell>
          <cell r="F813" t="str">
            <v>L'hémithée éruginée</v>
          </cell>
          <cell r="G813" t="str">
            <v>R</v>
          </cell>
          <cell r="I813" t="str">
            <v>X</v>
          </cell>
          <cell r="Q813" t="str">
            <v>P</v>
          </cell>
          <cell r="R813" t="str">
            <v>Espèce des landes</v>
          </cell>
          <cell r="S813">
            <v>0</v>
          </cell>
          <cell r="T813" t="str">
            <v>faible</v>
          </cell>
          <cell r="U813">
            <v>0</v>
          </cell>
        </row>
        <row r="814">
          <cell r="A814" t="str">
            <v>Jodis lactearia (Linnaeus, 1758)</v>
          </cell>
          <cell r="B814" t="str">
            <v>Heterocera</v>
          </cell>
          <cell r="C814" t="str">
            <v>GEOMETRIDAE</v>
          </cell>
          <cell r="D814" t="str">
            <v>Jodis lactearia (Linnaeus, 1758)</v>
          </cell>
          <cell r="E814" t="str">
            <v>Jodis lactearia</v>
          </cell>
          <cell r="F814" t="str">
            <v>L'hémithée éruginée</v>
          </cell>
          <cell r="G814" t="str">
            <v>R</v>
          </cell>
          <cell r="I814" t="str">
            <v>X</v>
          </cell>
          <cell r="Q814" t="str">
            <v>P</v>
          </cell>
          <cell r="R814" t="str">
            <v>Espèce des landes</v>
          </cell>
          <cell r="S814">
            <v>0</v>
          </cell>
          <cell r="T814" t="str">
            <v>faible</v>
          </cell>
          <cell r="U814">
            <v>0</v>
          </cell>
        </row>
        <row r="815">
          <cell r="A815" t="str">
            <v>Korscheltellus lupulinus</v>
          </cell>
          <cell r="B815" t="str">
            <v>Heterocera</v>
          </cell>
          <cell r="C815" t="str">
            <v>HEPIALIDAE</v>
          </cell>
          <cell r="D815" t="str">
            <v>Korscheltellus lupulinus (Linnaeus, 1758)</v>
          </cell>
          <cell r="E815" t="str">
            <v>Korscheltellus lupulinus</v>
          </cell>
          <cell r="F815" t="str">
            <v>La louvette</v>
          </cell>
          <cell r="G815" t="str">
            <v>PC</v>
          </cell>
          <cell r="I815">
            <v>0</v>
          </cell>
          <cell r="R815" t="str">
            <v>Espèces des prairies et ourlets mésophiles</v>
          </cell>
          <cell r="S815">
            <v>0</v>
          </cell>
          <cell r="T815" t="str">
            <v>faible</v>
          </cell>
          <cell r="U815">
            <v>0</v>
          </cell>
        </row>
        <row r="816">
          <cell r="A816" t="str">
            <v>Korscheltellus lupulinus (Linnaeus, 1758)</v>
          </cell>
          <cell r="B816" t="str">
            <v>Heterocera</v>
          </cell>
          <cell r="C816" t="str">
            <v>HEPIALIDAE</v>
          </cell>
          <cell r="D816" t="str">
            <v>Korscheltellus lupulinus (Linnaeus, 1758)</v>
          </cell>
          <cell r="E816" t="str">
            <v>Korscheltellus lupulinus</v>
          </cell>
          <cell r="F816" t="str">
            <v>La louvette</v>
          </cell>
          <cell r="G816" t="str">
            <v>PC</v>
          </cell>
          <cell r="I816">
            <v>0</v>
          </cell>
          <cell r="R816" t="str">
            <v>Espèces des prairies et ourlets mésophiles</v>
          </cell>
          <cell r="S816">
            <v>0</v>
          </cell>
          <cell r="T816" t="str">
            <v>faible</v>
          </cell>
          <cell r="U816">
            <v>0</v>
          </cell>
        </row>
        <row r="817">
          <cell r="A817" t="str">
            <v>Lacanobia contigua</v>
          </cell>
          <cell r="B817" t="str">
            <v>Heterocera</v>
          </cell>
          <cell r="C817" t="str">
            <v>NOCTUIDAE</v>
          </cell>
          <cell r="D817" t="str">
            <v>Lacanobia contigua (Denis &amp; Schiffermüller, 1775)</v>
          </cell>
          <cell r="E817" t="str">
            <v>Lacanobia contigua</v>
          </cell>
          <cell r="F817" t="str">
            <v>La Noctuelle contiguë</v>
          </cell>
          <cell r="G817" t="str">
            <v>AR</v>
          </cell>
          <cell r="I817">
            <v>0</v>
          </cell>
          <cell r="Q817" t="str">
            <v>P</v>
          </cell>
          <cell r="R817" t="str">
            <v>Espèces des pelouses et/ou prairies méso-xérophiles</v>
          </cell>
          <cell r="S817">
            <v>0</v>
          </cell>
          <cell r="T817" t="str">
            <v>faible</v>
          </cell>
          <cell r="U817">
            <v>0</v>
          </cell>
        </row>
        <row r="818">
          <cell r="A818" t="str">
            <v>Lacanobia contigua (Denis &amp; Schiffermüller, 1775)</v>
          </cell>
          <cell r="B818" t="str">
            <v>Heterocera</v>
          </cell>
          <cell r="C818" t="str">
            <v>NOCTUIDAE</v>
          </cell>
          <cell r="D818" t="str">
            <v>Lacanobia contigua (Denis &amp; Schiffermüller, 1775)</v>
          </cell>
          <cell r="E818" t="str">
            <v>Lacanobia contigua</v>
          </cell>
          <cell r="F818" t="str">
            <v>La Noctuelle contiguë</v>
          </cell>
          <cell r="G818" t="str">
            <v>AR</v>
          </cell>
          <cell r="I818">
            <v>0</v>
          </cell>
          <cell r="Q818" t="str">
            <v>P</v>
          </cell>
          <cell r="R818" t="str">
            <v>Espèces des pelouses et/ou prairies méso-xérophiles</v>
          </cell>
          <cell r="S818">
            <v>0</v>
          </cell>
          <cell r="T818" t="str">
            <v>faible</v>
          </cell>
          <cell r="U818">
            <v>0</v>
          </cell>
        </row>
        <row r="819">
          <cell r="A819" t="str">
            <v>Lacanobia oleracea</v>
          </cell>
          <cell r="B819" t="str">
            <v>Heterocera</v>
          </cell>
          <cell r="C819" t="str">
            <v>NOCTUIDAE</v>
          </cell>
          <cell r="D819" t="str">
            <v>Lacanobia oleracea (Linnaeus, 1758)</v>
          </cell>
          <cell r="E819" t="str">
            <v>Lacanobia oleracea</v>
          </cell>
          <cell r="F819" t="str">
            <v>La potagère</v>
          </cell>
          <cell r="G819" t="str">
            <v>C</v>
          </cell>
          <cell r="I819">
            <v>0</v>
          </cell>
          <cell r="R819" t="str">
            <v>Espèces des prairies et ourlets mésophiles</v>
          </cell>
          <cell r="S819">
            <v>0</v>
          </cell>
          <cell r="T819" t="str">
            <v>faible</v>
          </cell>
          <cell r="U819">
            <v>0</v>
          </cell>
        </row>
        <row r="820">
          <cell r="A820" t="str">
            <v>Lacanobia oleracea (Linnaeus, 1758)</v>
          </cell>
          <cell r="B820" t="str">
            <v>Heterocera</v>
          </cell>
          <cell r="C820" t="str">
            <v>NOCTUIDAE</v>
          </cell>
          <cell r="D820" t="str">
            <v>Lacanobia oleracea (Linnaeus, 1758)</v>
          </cell>
          <cell r="E820" t="str">
            <v>Lacanobia oleracea</v>
          </cell>
          <cell r="F820" t="str">
            <v>La potagère</v>
          </cell>
          <cell r="G820" t="str">
            <v>C</v>
          </cell>
          <cell r="I820">
            <v>0</v>
          </cell>
          <cell r="R820" t="str">
            <v>Espèces des prairies et ourlets mésophiles</v>
          </cell>
          <cell r="S820">
            <v>0</v>
          </cell>
          <cell r="T820" t="str">
            <v>faible</v>
          </cell>
          <cell r="U820">
            <v>0</v>
          </cell>
        </row>
        <row r="821">
          <cell r="A821" t="str">
            <v>Lacanobia splendens</v>
          </cell>
          <cell r="B821" t="str">
            <v>Heterocera</v>
          </cell>
          <cell r="C821" t="str">
            <v>NOCTUIDAE</v>
          </cell>
          <cell r="D821" t="str">
            <v>Lacanobia splendens (Hübner, 1808)</v>
          </cell>
          <cell r="E821" t="str">
            <v>Lacanobia splendens</v>
          </cell>
          <cell r="F821" t="str">
            <v>La Noctuelle du Thélyptéris</v>
          </cell>
          <cell r="G821" t="str">
            <v>E</v>
          </cell>
          <cell r="I821" t="str">
            <v>X</v>
          </cell>
          <cell r="Q821" t="str">
            <v>HP</v>
          </cell>
          <cell r="R821" t="str">
            <v>Espèces des prairies et ourlets méso-hygrophiles</v>
          </cell>
          <cell r="S821">
            <v>0</v>
          </cell>
          <cell r="T821" t="str">
            <v>faible</v>
          </cell>
          <cell r="U821">
            <v>0</v>
          </cell>
        </row>
        <row r="822">
          <cell r="A822" t="str">
            <v>Lacanobia splendens (Hübner, 1808)</v>
          </cell>
          <cell r="B822" t="str">
            <v>Heterocera</v>
          </cell>
          <cell r="C822" t="str">
            <v>NOCTUIDAE</v>
          </cell>
          <cell r="D822" t="str">
            <v>Lacanobia splendens (Hübner, 1808)</v>
          </cell>
          <cell r="E822" t="str">
            <v>Lacanobia splendens</v>
          </cell>
          <cell r="F822" t="str">
            <v>La Noctuelle du Thélyptéris</v>
          </cell>
          <cell r="G822" t="str">
            <v>E</v>
          </cell>
          <cell r="I822" t="str">
            <v>X</v>
          </cell>
          <cell r="Q822" t="str">
            <v>HP</v>
          </cell>
          <cell r="R822" t="str">
            <v>Espèces des prairies et ourlets méso-hygrophiles</v>
          </cell>
          <cell r="S822">
            <v>0</v>
          </cell>
          <cell r="T822" t="str">
            <v>faible</v>
          </cell>
          <cell r="U822">
            <v>0</v>
          </cell>
        </row>
        <row r="823">
          <cell r="A823" t="str">
            <v>Lacanobia suasa</v>
          </cell>
          <cell r="B823" t="str">
            <v>Heterocera</v>
          </cell>
          <cell r="C823" t="str">
            <v>NOCTUIDAE</v>
          </cell>
          <cell r="D823" t="str">
            <v>Lacanobia suasa (Denis &amp; Schiffermüller, 1775)</v>
          </cell>
          <cell r="E823" t="str">
            <v>Lacanobia suasa</v>
          </cell>
          <cell r="F823" t="str">
            <v>La noctuelle enfumée</v>
          </cell>
          <cell r="G823" t="str">
            <v>PC</v>
          </cell>
          <cell r="I823">
            <v>0</v>
          </cell>
          <cell r="R823" t="str">
            <v>Espèces des prairies et ourlets méso-hygrophiles</v>
          </cell>
          <cell r="S823">
            <v>0</v>
          </cell>
          <cell r="T823" t="str">
            <v>faible</v>
          </cell>
          <cell r="U823">
            <v>0</v>
          </cell>
        </row>
        <row r="824">
          <cell r="A824" t="str">
            <v>Lacanobia suasa (Denis &amp; Schiffermüller, 1775)</v>
          </cell>
          <cell r="B824" t="str">
            <v>Heterocera</v>
          </cell>
          <cell r="C824" t="str">
            <v>NOCTUIDAE</v>
          </cell>
          <cell r="D824" t="str">
            <v>Lacanobia suasa (Denis &amp; Schiffermüller, 1775)</v>
          </cell>
          <cell r="E824" t="str">
            <v>Lacanobia suasa</v>
          </cell>
          <cell r="F824" t="str">
            <v>La noctuelle enfumée</v>
          </cell>
          <cell r="G824" t="str">
            <v>PC</v>
          </cell>
          <cell r="I824">
            <v>0</v>
          </cell>
          <cell r="R824" t="str">
            <v>Espèces des prairies et ourlets méso-hygrophiles</v>
          </cell>
          <cell r="S824">
            <v>0</v>
          </cell>
          <cell r="T824" t="str">
            <v>faible</v>
          </cell>
          <cell r="U824">
            <v>0</v>
          </cell>
        </row>
        <row r="825">
          <cell r="A825" t="str">
            <v>Lacanobia thalassina</v>
          </cell>
          <cell r="B825" t="str">
            <v>Heterocera</v>
          </cell>
          <cell r="C825" t="str">
            <v>NOCTUIDAE</v>
          </cell>
          <cell r="D825" t="str">
            <v>Lacanobia thalassina (Hufnagel, 1766)</v>
          </cell>
          <cell r="E825" t="str">
            <v>Lacanobia thalassina</v>
          </cell>
          <cell r="F825" t="str">
            <v>Le double w</v>
          </cell>
          <cell r="G825" t="str">
            <v>PC</v>
          </cell>
          <cell r="I825">
            <v>0</v>
          </cell>
          <cell r="R825" t="str">
            <v>Espèces des pelouses et/ou prairies méso-xérophiles</v>
          </cell>
          <cell r="S825">
            <v>0</v>
          </cell>
          <cell r="T825" t="str">
            <v>faible</v>
          </cell>
          <cell r="U825">
            <v>0</v>
          </cell>
        </row>
        <row r="826">
          <cell r="A826" t="str">
            <v>Lacanobia thalassina (Hufnagel, 1766)</v>
          </cell>
          <cell r="B826" t="str">
            <v>Heterocera</v>
          </cell>
          <cell r="C826" t="str">
            <v>NOCTUIDAE</v>
          </cell>
          <cell r="D826" t="str">
            <v>Lacanobia thalassina (Hufnagel, 1766)</v>
          </cell>
          <cell r="E826" t="str">
            <v>Lacanobia thalassina</v>
          </cell>
          <cell r="F826" t="str">
            <v>Le double w</v>
          </cell>
          <cell r="G826" t="str">
            <v>PC</v>
          </cell>
          <cell r="I826">
            <v>0</v>
          </cell>
          <cell r="R826" t="str">
            <v>Espèces des pelouses et/ou prairies méso-xérophiles</v>
          </cell>
          <cell r="S826">
            <v>0</v>
          </cell>
          <cell r="T826" t="str">
            <v>faible</v>
          </cell>
          <cell r="U826">
            <v>0</v>
          </cell>
        </row>
        <row r="827">
          <cell r="A827" t="str">
            <v>Lacanobia w-latinum</v>
          </cell>
          <cell r="B827" t="str">
            <v>Heterocera</v>
          </cell>
          <cell r="C827" t="str">
            <v>NOCTUIDAE</v>
          </cell>
          <cell r="D827" t="str">
            <v>Lacanobia w-latinum (Hufnagel, 1766)</v>
          </cell>
          <cell r="E827" t="str">
            <v>Lacanobia w-latinum</v>
          </cell>
          <cell r="F827" t="str">
            <v>La Noctuelle du Genêt</v>
          </cell>
          <cell r="G827" t="str">
            <v>PC</v>
          </cell>
          <cell r="I827">
            <v>0</v>
          </cell>
          <cell r="R827" t="str">
            <v>Espèces des pelouses et/ou prairies méso-xérophiles</v>
          </cell>
          <cell r="S827">
            <v>0</v>
          </cell>
          <cell r="T827" t="str">
            <v>faible</v>
          </cell>
          <cell r="U827">
            <v>0</v>
          </cell>
        </row>
        <row r="828">
          <cell r="A828" t="str">
            <v>Lacanobia w-latinum (Hufnagel, 1766)</v>
          </cell>
          <cell r="B828" t="str">
            <v>Heterocera</v>
          </cell>
          <cell r="C828" t="str">
            <v>NOCTUIDAE</v>
          </cell>
          <cell r="D828" t="str">
            <v>Lacanobia w-latinum (Hufnagel, 1766)</v>
          </cell>
          <cell r="E828" t="str">
            <v>Lacanobia w-latinum</v>
          </cell>
          <cell r="F828" t="str">
            <v>La Noctuelle du Genêt</v>
          </cell>
          <cell r="G828" t="str">
            <v>PC</v>
          </cell>
          <cell r="I828">
            <v>0</v>
          </cell>
          <cell r="R828" t="str">
            <v>Espèces des pelouses et/ou prairies méso-xérophiles</v>
          </cell>
          <cell r="S828">
            <v>0</v>
          </cell>
          <cell r="T828" t="str">
            <v>faible</v>
          </cell>
          <cell r="U828">
            <v>0</v>
          </cell>
        </row>
        <row r="829">
          <cell r="A829" t="str">
            <v>Lampropteryx suffumata</v>
          </cell>
          <cell r="B829" t="str">
            <v>Heterocera</v>
          </cell>
          <cell r="C829" t="str">
            <v>GEOMETRIDAE</v>
          </cell>
          <cell r="D829" t="str">
            <v>Lampropteryx suffumata (Denis &amp; Schiffermüller, 1775)</v>
          </cell>
          <cell r="E829" t="str">
            <v>Lampropteryx suffumata</v>
          </cell>
          <cell r="F829" t="str">
            <v>La cidarie enfumée</v>
          </cell>
          <cell r="G829" t="str">
            <v>PC</v>
          </cell>
          <cell r="I829">
            <v>0</v>
          </cell>
          <cell r="R829" t="str">
            <v>Espèces des boisements et des lisières mésophiles</v>
          </cell>
          <cell r="S829">
            <v>0</v>
          </cell>
          <cell r="T829" t="str">
            <v>faible</v>
          </cell>
          <cell r="U829">
            <v>0</v>
          </cell>
        </row>
        <row r="830">
          <cell r="A830" t="str">
            <v>Lampropteryx suffumata (Denis &amp; Schiffermüller, 1775)</v>
          </cell>
          <cell r="B830" t="str">
            <v>Heterocera</v>
          </cell>
          <cell r="C830" t="str">
            <v>GEOMETRIDAE</v>
          </cell>
          <cell r="D830" t="str">
            <v>Lampropteryx suffumata (Denis &amp; Schiffermüller, 1775)</v>
          </cell>
          <cell r="E830" t="str">
            <v>Lampropteryx suffumata</v>
          </cell>
          <cell r="F830" t="str">
            <v>La cidarie enfumée</v>
          </cell>
          <cell r="G830" t="str">
            <v>PC</v>
          </cell>
          <cell r="I830">
            <v>0</v>
          </cell>
          <cell r="R830" t="str">
            <v>Espèces des boisements et des lisières mésophiles</v>
          </cell>
          <cell r="S830">
            <v>0</v>
          </cell>
          <cell r="T830" t="str">
            <v>faible</v>
          </cell>
          <cell r="U830">
            <v>0</v>
          </cell>
        </row>
        <row r="831">
          <cell r="A831" t="str">
            <v>Laothoe populi</v>
          </cell>
          <cell r="B831" t="str">
            <v>Heterocera</v>
          </cell>
          <cell r="C831" t="str">
            <v>SPHINGIDAE</v>
          </cell>
          <cell r="D831" t="str">
            <v>Laothoe populi (Linnaeus, 1758)</v>
          </cell>
          <cell r="E831" t="str">
            <v>Laothoe populi</v>
          </cell>
          <cell r="F831" t="str">
            <v>Le sphinx du peuplier</v>
          </cell>
          <cell r="G831" t="str">
            <v>AC</v>
          </cell>
          <cell r="I831">
            <v>0</v>
          </cell>
          <cell r="R831" t="str">
            <v>Espèces des boisements et des lisières mésophiles</v>
          </cell>
          <cell r="S831">
            <v>0</v>
          </cell>
          <cell r="T831" t="str">
            <v>faible</v>
          </cell>
          <cell r="U831">
            <v>0</v>
          </cell>
        </row>
        <row r="832">
          <cell r="A832" t="str">
            <v>Laothoe populi (Linnaeus, 1758)</v>
          </cell>
          <cell r="B832" t="str">
            <v>Heterocera</v>
          </cell>
          <cell r="C832" t="str">
            <v>SPHINGIDAE</v>
          </cell>
          <cell r="D832" t="str">
            <v>Laothoe populi (Linnaeus, 1758)</v>
          </cell>
          <cell r="E832" t="str">
            <v>Laothoe populi</v>
          </cell>
          <cell r="F832" t="str">
            <v>Le sphinx du peuplier</v>
          </cell>
          <cell r="G832" t="str">
            <v>AC</v>
          </cell>
          <cell r="I832">
            <v>0</v>
          </cell>
          <cell r="R832" t="str">
            <v>Espèces des boisements et des lisières mésophiles</v>
          </cell>
          <cell r="S832">
            <v>0</v>
          </cell>
          <cell r="T832" t="str">
            <v>faible</v>
          </cell>
          <cell r="U832">
            <v>0</v>
          </cell>
        </row>
        <row r="833">
          <cell r="A833" t="str">
            <v>Larentia clavaria</v>
          </cell>
          <cell r="B833" t="str">
            <v>Heterocera</v>
          </cell>
          <cell r="C833" t="str">
            <v>GEOMETRIDAE</v>
          </cell>
          <cell r="D833" t="str">
            <v>Larentia clavaria (Haworth, 1809)</v>
          </cell>
          <cell r="E833" t="str">
            <v>Larentia clavaria</v>
          </cell>
          <cell r="F833" t="str">
            <v>La larentie cloutée</v>
          </cell>
          <cell r="G833" t="str">
            <v>E</v>
          </cell>
          <cell r="I833" t="str">
            <v>X</v>
          </cell>
          <cell r="Q833" t="str">
            <v>HP</v>
          </cell>
          <cell r="R833" t="str">
            <v>Espèces des pelouses et/ou prairies méso-xérophiles</v>
          </cell>
          <cell r="S833">
            <v>0</v>
          </cell>
          <cell r="T833" t="str">
            <v>faible</v>
          </cell>
          <cell r="U833">
            <v>0</v>
          </cell>
        </row>
        <row r="834">
          <cell r="A834" t="str">
            <v>Larentia clavaria (Haworth, 1809)</v>
          </cell>
          <cell r="B834" t="str">
            <v>Heterocera</v>
          </cell>
          <cell r="C834" t="str">
            <v>GEOMETRIDAE</v>
          </cell>
          <cell r="D834" t="str">
            <v>Larentia clavaria (Haworth, 1809)</v>
          </cell>
          <cell r="E834" t="str">
            <v>Larentia clavaria</v>
          </cell>
          <cell r="F834" t="str">
            <v>La larentie cloutée</v>
          </cell>
          <cell r="G834" t="str">
            <v>E</v>
          </cell>
          <cell r="I834" t="str">
            <v>X</v>
          </cell>
          <cell r="Q834" t="str">
            <v>HP</v>
          </cell>
          <cell r="R834" t="str">
            <v>Espèces des pelouses et/ou prairies méso-xérophiles</v>
          </cell>
          <cell r="S834">
            <v>0</v>
          </cell>
          <cell r="T834" t="str">
            <v>faible</v>
          </cell>
          <cell r="U834">
            <v>0</v>
          </cell>
        </row>
        <row r="835">
          <cell r="A835" t="str">
            <v>Larerannis marginaria</v>
          </cell>
          <cell r="B835" t="str">
            <v>Heterocera</v>
          </cell>
          <cell r="C835" t="str">
            <v>GEOMETRIDAE</v>
          </cell>
          <cell r="D835" t="str">
            <v>Phigaliohybernia marginaria (Fabricius, 1777)</v>
          </cell>
          <cell r="E835" t="str">
            <v>Larerannis marginaria</v>
          </cell>
          <cell r="F835" t="str">
            <v>L'hibernie hâtive</v>
          </cell>
          <cell r="G835" t="str">
            <v>AR</v>
          </cell>
          <cell r="I835">
            <v>0</v>
          </cell>
          <cell r="Q835" t="str">
            <v>P</v>
          </cell>
          <cell r="R835" t="str">
            <v>Espèces des boisements et des lisières mésophiles</v>
          </cell>
          <cell r="S835">
            <v>0</v>
          </cell>
          <cell r="T835" t="str">
            <v>faible</v>
          </cell>
          <cell r="U835">
            <v>0</v>
          </cell>
        </row>
        <row r="836">
          <cell r="A836" t="str">
            <v>Lasiocampa quercus</v>
          </cell>
          <cell r="B836" t="str">
            <v>Heterocera</v>
          </cell>
          <cell r="C836" t="str">
            <v>LASIOCAMPIDAE</v>
          </cell>
          <cell r="D836" t="str">
            <v>Lasiocampa quercus (Linnaeus, 1758)</v>
          </cell>
          <cell r="E836" t="str">
            <v>Lasiocampa quercus</v>
          </cell>
          <cell r="F836" t="str">
            <v>Le minime à bandes jaunes</v>
          </cell>
          <cell r="G836" t="str">
            <v>AC</v>
          </cell>
          <cell r="I836">
            <v>0</v>
          </cell>
          <cell r="R836" t="str">
            <v>Espèces des boisements et des lisières mésophiles</v>
          </cell>
          <cell r="S836">
            <v>0</v>
          </cell>
          <cell r="T836" t="str">
            <v>faible</v>
          </cell>
          <cell r="U836">
            <v>0</v>
          </cell>
        </row>
        <row r="837">
          <cell r="A837" t="str">
            <v>Lasiocampa quercus (Linnaeus, 1758)</v>
          </cell>
          <cell r="B837" t="str">
            <v>Heterocera</v>
          </cell>
          <cell r="C837" t="str">
            <v>LASIOCAMPIDAE</v>
          </cell>
          <cell r="D837" t="str">
            <v>Lasiocampa quercus (Linnaeus, 1758)</v>
          </cell>
          <cell r="E837" t="str">
            <v>Lasiocampa quercus</v>
          </cell>
          <cell r="F837" t="str">
            <v>Le minime à bandes jaunes</v>
          </cell>
          <cell r="G837" t="str">
            <v>AC</v>
          </cell>
          <cell r="I837">
            <v>0</v>
          </cell>
          <cell r="R837" t="str">
            <v>Espèces des boisements et des lisières mésophiles</v>
          </cell>
          <cell r="S837">
            <v>0</v>
          </cell>
          <cell r="T837" t="str">
            <v>faible</v>
          </cell>
          <cell r="U837">
            <v>0</v>
          </cell>
        </row>
        <row r="838">
          <cell r="A838" t="str">
            <v>Lasiocampa trifolii</v>
          </cell>
          <cell r="B838" t="str">
            <v>Heterocera</v>
          </cell>
          <cell r="C838" t="str">
            <v>LASIOCAMPIDAE</v>
          </cell>
          <cell r="D838" t="str">
            <v>Lasiocampa trifolii (Denis &amp; Schiffermüller, 1775)</v>
          </cell>
          <cell r="E838" t="str">
            <v>Lasiocampa trifolii</v>
          </cell>
          <cell r="F838" t="str">
            <v>Le bombyx du trèfle</v>
          </cell>
          <cell r="G838" t="str">
            <v>AR</v>
          </cell>
          <cell r="I838">
            <v>0</v>
          </cell>
          <cell r="Q838" t="str">
            <v>P</v>
          </cell>
          <cell r="R838" t="str">
            <v>Espèces des pelouses ouvertes xéro-thermophiles</v>
          </cell>
          <cell r="S838">
            <v>0</v>
          </cell>
          <cell r="T838" t="str">
            <v>faible</v>
          </cell>
          <cell r="U838">
            <v>0</v>
          </cell>
        </row>
        <row r="839">
          <cell r="A839" t="str">
            <v>Lasiocampa trifolii (Denis &amp; Schiffermüller, 1775)</v>
          </cell>
          <cell r="B839" t="str">
            <v>Heterocera</v>
          </cell>
          <cell r="C839" t="str">
            <v>LASIOCAMPIDAE</v>
          </cell>
          <cell r="D839" t="str">
            <v>Lasiocampa trifolii (Denis &amp; Schiffermüller, 1775)</v>
          </cell>
          <cell r="E839" t="str">
            <v>Lasiocampa trifolii</v>
          </cell>
          <cell r="F839" t="str">
            <v>Le bombyx du trèfle</v>
          </cell>
          <cell r="G839" t="str">
            <v>AR</v>
          </cell>
          <cell r="I839">
            <v>0</v>
          </cell>
          <cell r="Q839" t="str">
            <v>P</v>
          </cell>
          <cell r="R839" t="str">
            <v>Espèces des pelouses ouvertes xéro-thermophiles</v>
          </cell>
          <cell r="S839">
            <v>0</v>
          </cell>
          <cell r="T839" t="str">
            <v>faible</v>
          </cell>
          <cell r="U839">
            <v>0</v>
          </cell>
        </row>
        <row r="840">
          <cell r="A840" t="str">
            <v>Laspeyria flexula</v>
          </cell>
          <cell r="B840" t="str">
            <v>Heterocera</v>
          </cell>
          <cell r="C840" t="str">
            <v>NOCTUIDAE</v>
          </cell>
          <cell r="D840" t="str">
            <v>Laspeyria flexula (Denis &amp; Schiffermüller, 1775)</v>
          </cell>
          <cell r="E840" t="str">
            <v>Laspeyria flexula</v>
          </cell>
          <cell r="F840" t="str">
            <v>Le Crochet</v>
          </cell>
          <cell r="G840" t="str">
            <v>PC</v>
          </cell>
          <cell r="I840">
            <v>0</v>
          </cell>
          <cell r="R840" t="str">
            <v>Espèces ubiquistes</v>
          </cell>
          <cell r="S840">
            <v>0</v>
          </cell>
          <cell r="T840" t="str">
            <v>faible</v>
          </cell>
          <cell r="U840">
            <v>0</v>
          </cell>
        </row>
        <row r="841">
          <cell r="A841" t="str">
            <v>Laspeyria flexula (Denis &amp; Schiffermüller, 1775)</v>
          </cell>
          <cell r="B841" t="str">
            <v>Heterocera</v>
          </cell>
          <cell r="C841" t="str">
            <v>NOCTUIDAE</v>
          </cell>
          <cell r="D841" t="str">
            <v>Laspeyria flexula (Denis &amp; Schiffermüller, 1775)</v>
          </cell>
          <cell r="E841" t="str">
            <v>Laspeyria flexula</v>
          </cell>
          <cell r="F841" t="str">
            <v>Le Crochet</v>
          </cell>
          <cell r="G841" t="str">
            <v>PC</v>
          </cell>
          <cell r="I841">
            <v>0</v>
          </cell>
          <cell r="R841" t="str">
            <v>Espèces ubiquistes</v>
          </cell>
          <cell r="S841">
            <v>0</v>
          </cell>
          <cell r="T841" t="str">
            <v>faible</v>
          </cell>
          <cell r="U841">
            <v>0</v>
          </cell>
        </row>
        <row r="842">
          <cell r="A842" t="str">
            <v>Lateroligia ophiogramma</v>
          </cell>
          <cell r="B842" t="str">
            <v>Heterocera</v>
          </cell>
          <cell r="C842" t="str">
            <v>NOCTUIDAE</v>
          </cell>
          <cell r="D842" t="str">
            <v>Apamea ophiogramma (Esper, 1794)</v>
          </cell>
          <cell r="E842" t="str">
            <v>Lateroligia ophiogramma</v>
          </cell>
          <cell r="F842" t="str">
            <v>La Noctuelle ophiogramme</v>
          </cell>
          <cell r="G842" t="str">
            <v>R</v>
          </cell>
          <cell r="I842" t="str">
            <v>X</v>
          </cell>
          <cell r="Q842" t="str">
            <v>P</v>
          </cell>
          <cell r="R842" t="str">
            <v>Espèces des prairies et ourlets méso-hygrophiles</v>
          </cell>
          <cell r="S842">
            <v>0</v>
          </cell>
          <cell r="T842" t="str">
            <v>faible</v>
          </cell>
          <cell r="U842">
            <v>0</v>
          </cell>
        </row>
        <row r="843">
          <cell r="A843" t="str">
            <v>Lemonia dumi</v>
          </cell>
          <cell r="B843" t="str">
            <v>Heterocera</v>
          </cell>
          <cell r="C843" t="str">
            <v>LEMONIIDAE</v>
          </cell>
          <cell r="D843" t="str">
            <v>Lemonia dumi (Linnaeus, 1761)</v>
          </cell>
          <cell r="E843" t="str">
            <v>Lemonia dumi</v>
          </cell>
          <cell r="F843" t="str">
            <v>La brune du pissenlit</v>
          </cell>
          <cell r="G843" t="str">
            <v>E</v>
          </cell>
          <cell r="I843" t="str">
            <v>X</v>
          </cell>
          <cell r="Q843" t="str">
            <v>HP</v>
          </cell>
          <cell r="R843" t="str">
            <v>Espèces des pelouses et/ou prairies méso-xérophiles</v>
          </cell>
          <cell r="S843">
            <v>0</v>
          </cell>
          <cell r="T843" t="str">
            <v>faible</v>
          </cell>
          <cell r="U843">
            <v>0</v>
          </cell>
        </row>
        <row r="844">
          <cell r="A844" t="str">
            <v>Lemonia dumi (Linnaeus, 1761)</v>
          </cell>
          <cell r="B844" t="str">
            <v>Heterocera</v>
          </cell>
          <cell r="C844" t="str">
            <v>LEMONIIDAE</v>
          </cell>
          <cell r="D844" t="str">
            <v>Lemonia dumi (Linnaeus, 1761)</v>
          </cell>
          <cell r="E844" t="str">
            <v>Lemonia dumi</v>
          </cell>
          <cell r="F844" t="str">
            <v>La brune du pissenlit</v>
          </cell>
          <cell r="G844" t="str">
            <v>E</v>
          </cell>
          <cell r="I844" t="str">
            <v>X</v>
          </cell>
          <cell r="Q844" t="str">
            <v>HP</v>
          </cell>
          <cell r="R844" t="str">
            <v>Espèces des pelouses et/ou prairies méso-xérophiles</v>
          </cell>
          <cell r="S844">
            <v>0</v>
          </cell>
          <cell r="T844" t="str">
            <v>faible</v>
          </cell>
          <cell r="U844">
            <v>0</v>
          </cell>
        </row>
        <row r="845">
          <cell r="A845" t="str">
            <v>Leucania comma</v>
          </cell>
          <cell r="B845" t="str">
            <v>Heterocera</v>
          </cell>
          <cell r="C845" t="str">
            <v>NOCTUIDAE</v>
          </cell>
          <cell r="D845" t="str">
            <v>Leucania comma (Linnaeus, 1761)</v>
          </cell>
          <cell r="E845" t="str">
            <v>Leucania comma</v>
          </cell>
          <cell r="F845" t="str">
            <v>Le comma blanc</v>
          </cell>
          <cell r="G845" t="str">
            <v>PC</v>
          </cell>
          <cell r="I845">
            <v>0</v>
          </cell>
          <cell r="R845" t="str">
            <v>Espèces des prairies et ourlets méso-hygrophiles</v>
          </cell>
          <cell r="S845">
            <v>0</v>
          </cell>
          <cell r="T845" t="str">
            <v>faible</v>
          </cell>
          <cell r="U845">
            <v>0</v>
          </cell>
        </row>
        <row r="846">
          <cell r="A846" t="str">
            <v>Leucania comma (Linnaeus, 1761)</v>
          </cell>
          <cell r="B846" t="str">
            <v>Heterocera</v>
          </cell>
          <cell r="C846" t="str">
            <v>NOCTUIDAE</v>
          </cell>
          <cell r="D846" t="str">
            <v>Leucania comma (Linnaeus, 1761)</v>
          </cell>
          <cell r="E846" t="str">
            <v>Leucania comma</v>
          </cell>
          <cell r="F846" t="str">
            <v>Le comma blanc</v>
          </cell>
          <cell r="G846" t="str">
            <v>PC</v>
          </cell>
          <cell r="I846">
            <v>0</v>
          </cell>
          <cell r="R846" t="str">
            <v>Espèces des prairies et ourlets méso-hygrophiles</v>
          </cell>
          <cell r="S846">
            <v>0</v>
          </cell>
          <cell r="T846" t="str">
            <v>faible</v>
          </cell>
          <cell r="U846">
            <v>0</v>
          </cell>
        </row>
        <row r="847">
          <cell r="A847" t="str">
            <v>Leucania obsoleta</v>
          </cell>
          <cell r="B847" t="str">
            <v>Heterocera</v>
          </cell>
          <cell r="C847" t="str">
            <v>NOCTUIDAE</v>
          </cell>
          <cell r="D847" t="str">
            <v>Leucania obsoleta (Hübner, 1803)</v>
          </cell>
          <cell r="E847" t="str">
            <v>Leucania obsoleta</v>
          </cell>
          <cell r="F847" t="str">
            <v>La Leucanie obsolète</v>
          </cell>
          <cell r="G847" t="str">
            <v>RR</v>
          </cell>
          <cell r="I847" t="str">
            <v>X</v>
          </cell>
          <cell r="Q847" t="str">
            <v>HP</v>
          </cell>
          <cell r="R847" t="str">
            <v>Espèces des prairies et ourlets méso-hygrophiles</v>
          </cell>
          <cell r="S847">
            <v>0</v>
          </cell>
          <cell r="T847" t="str">
            <v>faible</v>
          </cell>
          <cell r="U847">
            <v>0</v>
          </cell>
        </row>
        <row r="848">
          <cell r="A848" t="str">
            <v>Leucania obsoleta (Hübner, 1803)</v>
          </cell>
          <cell r="B848" t="str">
            <v>Heterocera</v>
          </cell>
          <cell r="C848" t="str">
            <v>NOCTUIDAE</v>
          </cell>
          <cell r="D848" t="str">
            <v>Leucania obsoleta (Hübner, 1803)</v>
          </cell>
          <cell r="E848" t="str">
            <v>Leucania obsoleta</v>
          </cell>
          <cell r="F848" t="str">
            <v>La Leucanie obsolète</v>
          </cell>
          <cell r="G848" t="str">
            <v>RR</v>
          </cell>
          <cell r="I848" t="str">
            <v>X</v>
          </cell>
          <cell r="Q848" t="str">
            <v>HP</v>
          </cell>
          <cell r="R848" t="str">
            <v>Espèces des prairies et ourlets méso-hygrophiles</v>
          </cell>
          <cell r="S848">
            <v>0</v>
          </cell>
          <cell r="T848" t="str">
            <v>faible</v>
          </cell>
          <cell r="U848">
            <v>0</v>
          </cell>
        </row>
        <row r="849">
          <cell r="A849" t="str">
            <v>Leucodonta bicoloria</v>
          </cell>
          <cell r="B849" t="str">
            <v>Heterocera</v>
          </cell>
          <cell r="C849" t="str">
            <v>NOTODONTIDAE</v>
          </cell>
          <cell r="D849" t="str">
            <v>Leucodonta bicoloria (Denis &amp; Schiffermüller, 1775)</v>
          </cell>
          <cell r="E849" t="str">
            <v>Leucodonta bicoloria</v>
          </cell>
          <cell r="F849" t="str">
            <v>Le bicolore</v>
          </cell>
          <cell r="G849" t="str">
            <v>AR</v>
          </cell>
          <cell r="I849" t="str">
            <v>X</v>
          </cell>
          <cell r="Q849" t="str">
            <v>P</v>
          </cell>
          <cell r="R849" t="str">
            <v>Espèces des boisements et des lisières mésohygrophiles</v>
          </cell>
          <cell r="S849">
            <v>0</v>
          </cell>
          <cell r="T849" t="str">
            <v>faible</v>
          </cell>
          <cell r="U849">
            <v>0</v>
          </cell>
        </row>
        <row r="850">
          <cell r="A850" t="str">
            <v>Leucodonta bicoloria (Denis &amp; Schiffermüller, 1775)</v>
          </cell>
          <cell r="B850" t="str">
            <v>Heterocera</v>
          </cell>
          <cell r="C850" t="str">
            <v>NOTODONTIDAE</v>
          </cell>
          <cell r="D850" t="str">
            <v>Leucodonta bicoloria (Denis &amp; Schiffermüller, 1775)</v>
          </cell>
          <cell r="E850" t="str">
            <v>Leucodonta bicoloria</v>
          </cell>
          <cell r="F850" t="str">
            <v>Le bicolore</v>
          </cell>
          <cell r="G850" t="str">
            <v>AR</v>
          </cell>
          <cell r="I850" t="str">
            <v>X</v>
          </cell>
          <cell r="Q850" t="str">
            <v>P</v>
          </cell>
          <cell r="R850" t="str">
            <v>Espèces des boisements et des lisières mésohygrophiles</v>
          </cell>
          <cell r="S850">
            <v>0</v>
          </cell>
          <cell r="T850" t="str">
            <v>faible</v>
          </cell>
          <cell r="U850">
            <v>0</v>
          </cell>
        </row>
        <row r="851">
          <cell r="A851" t="str">
            <v>Leucoma salicis</v>
          </cell>
          <cell r="B851" t="str">
            <v>Heterocera</v>
          </cell>
          <cell r="C851" t="str">
            <v>LYMANTRIIDAE</v>
          </cell>
          <cell r="D851" t="str">
            <v>Leucoma salicis (Linnaeus, 1758)</v>
          </cell>
          <cell r="E851" t="str">
            <v>Leucoma salicis</v>
          </cell>
          <cell r="F851" t="str">
            <v>Le bombyx du saule</v>
          </cell>
          <cell r="G851" t="str">
            <v>AR</v>
          </cell>
          <cell r="I851">
            <v>0</v>
          </cell>
          <cell r="Q851" t="str">
            <v>P</v>
          </cell>
          <cell r="R851" t="str">
            <v>Espèces des boisements et des lisières mésohygrophiles</v>
          </cell>
          <cell r="S851">
            <v>0</v>
          </cell>
          <cell r="T851" t="str">
            <v>faible</v>
          </cell>
          <cell r="U851">
            <v>0</v>
          </cell>
        </row>
        <row r="852">
          <cell r="A852" t="str">
            <v>Leucoma salicis (Linnaeus, 1758)</v>
          </cell>
          <cell r="B852" t="str">
            <v>Heterocera</v>
          </cell>
          <cell r="C852" t="str">
            <v>LYMANTRIIDAE</v>
          </cell>
          <cell r="D852" t="str">
            <v>Leucoma salicis (Linnaeus, 1758)</v>
          </cell>
          <cell r="E852" t="str">
            <v>Leucoma salicis</v>
          </cell>
          <cell r="F852" t="str">
            <v>Le bombyx du saule</v>
          </cell>
          <cell r="G852" t="str">
            <v>AR</v>
          </cell>
          <cell r="I852">
            <v>0</v>
          </cell>
          <cell r="Q852" t="str">
            <v>P</v>
          </cell>
          <cell r="R852" t="str">
            <v>Espèces des boisements et des lisières mésohygrophiles</v>
          </cell>
          <cell r="S852">
            <v>0</v>
          </cell>
          <cell r="T852" t="str">
            <v>faible</v>
          </cell>
          <cell r="U852">
            <v>0</v>
          </cell>
        </row>
        <row r="853">
          <cell r="A853" t="str">
            <v>Ligdia adustata</v>
          </cell>
          <cell r="B853" t="str">
            <v>Heterocera</v>
          </cell>
          <cell r="C853" t="str">
            <v>GEOMETRIDAE</v>
          </cell>
          <cell r="D853" t="str">
            <v>Ligdia adustata (Denis &amp; Schiffermüller, 1775)</v>
          </cell>
          <cell r="E853" t="str">
            <v>Ligdia adustata</v>
          </cell>
          <cell r="F853" t="str">
            <v>La phalène du fusain</v>
          </cell>
          <cell r="G853" t="str">
            <v>AC</v>
          </cell>
          <cell r="I853">
            <v>0</v>
          </cell>
          <cell r="R853" t="str">
            <v>Espèces ubiquistes</v>
          </cell>
          <cell r="S853">
            <v>0</v>
          </cell>
          <cell r="T853" t="str">
            <v>faible</v>
          </cell>
          <cell r="U853">
            <v>0</v>
          </cell>
        </row>
        <row r="854">
          <cell r="A854" t="str">
            <v>Ligdia adustata (Denis &amp; Schiffermüller, 1775)</v>
          </cell>
          <cell r="B854" t="str">
            <v>Heterocera</v>
          </cell>
          <cell r="C854" t="str">
            <v>GEOMETRIDAE</v>
          </cell>
          <cell r="D854" t="str">
            <v>Ligdia adustata (Denis &amp; Schiffermüller, 1775)</v>
          </cell>
          <cell r="E854" t="str">
            <v>Ligdia adustata</v>
          </cell>
          <cell r="F854" t="str">
            <v>La phalène du fusain</v>
          </cell>
          <cell r="G854" t="str">
            <v>AC</v>
          </cell>
          <cell r="I854">
            <v>0</v>
          </cell>
          <cell r="R854" t="str">
            <v>Espèces ubiquistes</v>
          </cell>
          <cell r="S854">
            <v>0</v>
          </cell>
          <cell r="T854" t="str">
            <v>faible</v>
          </cell>
          <cell r="U854">
            <v>0</v>
          </cell>
        </row>
        <row r="855">
          <cell r="A855" t="str">
            <v>Lithophane furcifera</v>
          </cell>
          <cell r="B855" t="str">
            <v>Heterocera</v>
          </cell>
          <cell r="C855" t="str">
            <v>NOCTUIDAE</v>
          </cell>
          <cell r="D855" t="str">
            <v>Lithophane furcifera (Hufnagel, 1766)</v>
          </cell>
          <cell r="E855" t="str">
            <v>Lithophane furcifera</v>
          </cell>
          <cell r="F855" t="str">
            <v>La Xyline du Bouleau</v>
          </cell>
          <cell r="G855" t="str">
            <v>E</v>
          </cell>
          <cell r="I855" t="str">
            <v>X</v>
          </cell>
          <cell r="Q855" t="str">
            <v>HP</v>
          </cell>
          <cell r="R855" t="str">
            <v>Espèces des boisements et des lisières mésohygrophiles</v>
          </cell>
          <cell r="S855">
            <v>0</v>
          </cell>
          <cell r="T855" t="str">
            <v>faible</v>
          </cell>
          <cell r="U855">
            <v>0</v>
          </cell>
        </row>
        <row r="856">
          <cell r="A856" t="str">
            <v>Lithophane furcifera (Hufnagel, 1766)</v>
          </cell>
          <cell r="B856" t="str">
            <v>Heterocera</v>
          </cell>
          <cell r="C856" t="str">
            <v>NOCTUIDAE</v>
          </cell>
          <cell r="D856" t="str">
            <v>Lithophane furcifera (Hufnagel, 1766)</v>
          </cell>
          <cell r="E856" t="str">
            <v>Lithophane furcifera</v>
          </cell>
          <cell r="F856" t="str">
            <v>La Xyline du Bouleau</v>
          </cell>
          <cell r="G856" t="str">
            <v>E</v>
          </cell>
          <cell r="I856" t="str">
            <v>X</v>
          </cell>
          <cell r="Q856" t="str">
            <v>HP</v>
          </cell>
          <cell r="R856" t="str">
            <v>Espèces des boisements et des lisières mésohygrophiles</v>
          </cell>
          <cell r="S856">
            <v>0</v>
          </cell>
          <cell r="T856" t="str">
            <v>faible</v>
          </cell>
          <cell r="U856">
            <v>0</v>
          </cell>
        </row>
        <row r="857">
          <cell r="A857" t="str">
            <v>Lithophane ornitopus</v>
          </cell>
          <cell r="B857" t="str">
            <v>Heterocera</v>
          </cell>
          <cell r="C857" t="str">
            <v>NOCTUIDAE</v>
          </cell>
          <cell r="D857" t="str">
            <v>Lithophane ornitopus (Hufnagel, 1766)</v>
          </cell>
          <cell r="E857" t="str">
            <v>Lithophane ornitopus</v>
          </cell>
          <cell r="F857" t="str">
            <v>La nébuleuse</v>
          </cell>
          <cell r="G857" t="str">
            <v>R</v>
          </cell>
          <cell r="I857" t="str">
            <v>X</v>
          </cell>
          <cell r="Q857" t="str">
            <v>P</v>
          </cell>
          <cell r="R857" t="str">
            <v>Espèces des boisements et des lisières mésophiles</v>
          </cell>
          <cell r="S857">
            <v>0</v>
          </cell>
          <cell r="T857" t="str">
            <v>faible</v>
          </cell>
          <cell r="U857">
            <v>0</v>
          </cell>
        </row>
        <row r="858">
          <cell r="A858" t="str">
            <v>Lithophane ornitopus (Hufnagel, 1766)</v>
          </cell>
          <cell r="B858" t="str">
            <v>Heterocera</v>
          </cell>
          <cell r="C858" t="str">
            <v>NOCTUIDAE</v>
          </cell>
          <cell r="D858" t="str">
            <v>Lithophane ornitopus (Hufnagel, 1766)</v>
          </cell>
          <cell r="E858" t="str">
            <v>Lithophane ornitopus</v>
          </cell>
          <cell r="F858" t="str">
            <v>La nébuleuse</v>
          </cell>
          <cell r="G858" t="str">
            <v>R</v>
          </cell>
          <cell r="I858" t="str">
            <v>X</v>
          </cell>
          <cell r="Q858" t="str">
            <v>P</v>
          </cell>
          <cell r="R858" t="str">
            <v>Espèces des boisements et des lisières mésophiles</v>
          </cell>
          <cell r="S858">
            <v>0</v>
          </cell>
          <cell r="T858" t="str">
            <v>faible</v>
          </cell>
          <cell r="U858">
            <v>0</v>
          </cell>
        </row>
        <row r="859">
          <cell r="A859" t="str">
            <v>Lithophane semibrunnea</v>
          </cell>
          <cell r="B859" t="str">
            <v>Heterocera</v>
          </cell>
          <cell r="C859" t="str">
            <v>NOCTUIDAE</v>
          </cell>
          <cell r="D859" t="str">
            <v>Lithophane semibrunnea (Haworth, 1809)</v>
          </cell>
          <cell r="E859" t="str">
            <v>Lithophane semibrunnea</v>
          </cell>
          <cell r="F859" t="str">
            <v>La Xyline du Frêne</v>
          </cell>
          <cell r="G859" t="str">
            <v>RR</v>
          </cell>
          <cell r="I859" t="str">
            <v>X</v>
          </cell>
          <cell r="Q859" t="str">
            <v>HP</v>
          </cell>
          <cell r="R859" t="str">
            <v>Espèces des ourlets, lisières et fourrés thermophiles</v>
          </cell>
          <cell r="S859">
            <v>0</v>
          </cell>
          <cell r="T859" t="str">
            <v>faible</v>
          </cell>
          <cell r="U859">
            <v>0</v>
          </cell>
        </row>
        <row r="860">
          <cell r="A860" t="str">
            <v>Lithophane semibrunnea (Haworth, 1809)</v>
          </cell>
          <cell r="B860" t="str">
            <v>Heterocera</v>
          </cell>
          <cell r="C860" t="str">
            <v>NOCTUIDAE</v>
          </cell>
          <cell r="D860" t="str">
            <v>Lithophane semibrunnea (Haworth, 1809)</v>
          </cell>
          <cell r="E860" t="str">
            <v>Lithophane semibrunnea</v>
          </cell>
          <cell r="F860" t="str">
            <v>La Xyline du Frêne</v>
          </cell>
          <cell r="G860" t="str">
            <v>RR</v>
          </cell>
          <cell r="I860" t="str">
            <v>X</v>
          </cell>
          <cell r="Q860" t="str">
            <v>HP</v>
          </cell>
          <cell r="R860" t="str">
            <v>Espèces des ourlets, lisières et fourrés thermophiles</v>
          </cell>
          <cell r="S860">
            <v>0</v>
          </cell>
          <cell r="T860" t="str">
            <v>faible</v>
          </cell>
          <cell r="U860">
            <v>0</v>
          </cell>
        </row>
        <row r="861">
          <cell r="A861" t="str">
            <v>Lithophane socia</v>
          </cell>
          <cell r="B861" t="str">
            <v>Heterocera</v>
          </cell>
          <cell r="C861" t="str">
            <v>NOCTUIDAE</v>
          </cell>
          <cell r="D861" t="str">
            <v>Lithophane socia (Hufnagel, 1766)</v>
          </cell>
          <cell r="E861" t="str">
            <v>Lithophane socia</v>
          </cell>
          <cell r="F861" t="str">
            <v>La Xyline pétrifiée</v>
          </cell>
          <cell r="G861" t="str">
            <v>E</v>
          </cell>
          <cell r="I861" t="str">
            <v>X</v>
          </cell>
          <cell r="Q861" t="str">
            <v>HP</v>
          </cell>
          <cell r="R861" t="str">
            <v>Espèces des boisements et des lisières mésohygrophiles</v>
          </cell>
          <cell r="S861">
            <v>0</v>
          </cell>
          <cell r="T861" t="str">
            <v>faible</v>
          </cell>
          <cell r="U861">
            <v>0</v>
          </cell>
        </row>
        <row r="862">
          <cell r="A862" t="str">
            <v>Lithophane socia (Hufnagel, 1766)</v>
          </cell>
          <cell r="B862" t="str">
            <v>Heterocera</v>
          </cell>
          <cell r="C862" t="str">
            <v>NOCTUIDAE</v>
          </cell>
          <cell r="D862" t="str">
            <v>Lithophane socia (Hufnagel, 1766)</v>
          </cell>
          <cell r="E862" t="str">
            <v>Lithophane socia</v>
          </cell>
          <cell r="F862" t="str">
            <v>La Xyline pétrifiée</v>
          </cell>
          <cell r="G862" t="str">
            <v>E</v>
          </cell>
          <cell r="I862" t="str">
            <v>X</v>
          </cell>
          <cell r="Q862" t="str">
            <v>HP</v>
          </cell>
          <cell r="R862" t="str">
            <v>Espèces des boisements et des lisières mésohygrophiles</v>
          </cell>
          <cell r="S862">
            <v>0</v>
          </cell>
          <cell r="T862" t="str">
            <v>faible</v>
          </cell>
          <cell r="U862">
            <v>0</v>
          </cell>
        </row>
        <row r="863">
          <cell r="A863" t="str">
            <v>Lithosia quadra</v>
          </cell>
          <cell r="B863" t="str">
            <v>Heterocera</v>
          </cell>
          <cell r="C863" t="str">
            <v>ARCTIIDAE</v>
          </cell>
          <cell r="D863" t="str">
            <v>Lithosia quadra (Linnaeus, 1758)</v>
          </cell>
          <cell r="E863" t="str">
            <v>Lithosia quadra</v>
          </cell>
          <cell r="F863" t="str">
            <v>La lithosie quadrille</v>
          </cell>
          <cell r="G863" t="str">
            <v>R</v>
          </cell>
          <cell r="I863" t="str">
            <v>X</v>
          </cell>
          <cell r="Q863" t="str">
            <v>P</v>
          </cell>
          <cell r="R863" t="str">
            <v>Espèces des boisements et des lisières mésohygrophiles</v>
          </cell>
          <cell r="S863">
            <v>0</v>
          </cell>
          <cell r="T863" t="str">
            <v>faible</v>
          </cell>
          <cell r="U863">
            <v>0</v>
          </cell>
        </row>
        <row r="864">
          <cell r="A864" t="str">
            <v>Lithosia quadra (Linnaeus, 1758)</v>
          </cell>
          <cell r="B864" t="str">
            <v>Heterocera</v>
          </cell>
          <cell r="C864" t="str">
            <v>ARCTIIDAE</v>
          </cell>
          <cell r="D864" t="str">
            <v>Lithosia quadra (Linnaeus, 1758)</v>
          </cell>
          <cell r="E864" t="str">
            <v>Lithosia quadra</v>
          </cell>
          <cell r="F864" t="str">
            <v>La lithosie quadrille</v>
          </cell>
          <cell r="G864" t="str">
            <v>R</v>
          </cell>
          <cell r="I864" t="str">
            <v>X</v>
          </cell>
          <cell r="Q864" t="str">
            <v>P</v>
          </cell>
          <cell r="R864" t="str">
            <v>Espèces des boisements et des lisières mésohygrophiles</v>
          </cell>
          <cell r="S864">
            <v>0</v>
          </cell>
          <cell r="T864" t="str">
            <v>faible</v>
          </cell>
          <cell r="U864">
            <v>0</v>
          </cell>
        </row>
        <row r="865">
          <cell r="A865" t="str">
            <v>Litoligia literosa</v>
          </cell>
          <cell r="B865" t="str">
            <v>Heterocera</v>
          </cell>
          <cell r="C865" t="str">
            <v>NOCTUIDAE</v>
          </cell>
          <cell r="D865" t="str">
            <v>Litoligia literosa. (Haworth, 1809)</v>
          </cell>
          <cell r="E865" t="str">
            <v>Litoligia literosa</v>
          </cell>
          <cell r="F865" t="str">
            <v>La  Noctuelle de l'élyme</v>
          </cell>
          <cell r="G865" t="str">
            <v>E</v>
          </cell>
          <cell r="I865" t="str">
            <v>X</v>
          </cell>
          <cell r="R865" t="str">
            <v>Espèces des pelouses et/ou prairies méso-xérophiles</v>
          </cell>
          <cell r="S865">
            <v>0</v>
          </cell>
          <cell r="T865" t="str">
            <v>faible</v>
          </cell>
          <cell r="U865">
            <v>0</v>
          </cell>
        </row>
        <row r="866">
          <cell r="A866" t="str">
            <v>Litoligia literosa. (Haworth, 1809)</v>
          </cell>
          <cell r="B866" t="str">
            <v>Heterocera</v>
          </cell>
          <cell r="C866" t="str">
            <v>NOCTUIDAE</v>
          </cell>
          <cell r="D866" t="str">
            <v>Litoligia literosa. (Haworth, 1809)</v>
          </cell>
          <cell r="E866" t="str">
            <v>Litoligia literosa</v>
          </cell>
          <cell r="F866" t="str">
            <v>La  Noctuelle de l'élyme</v>
          </cell>
          <cell r="G866" t="str">
            <v>E</v>
          </cell>
          <cell r="I866" t="str">
            <v>X</v>
          </cell>
          <cell r="R866" t="str">
            <v>Espèces des pelouses et/ou prairies méso-xérophiles</v>
          </cell>
          <cell r="S866">
            <v>0</v>
          </cell>
          <cell r="T866" t="str">
            <v>faible</v>
          </cell>
          <cell r="U866">
            <v>0</v>
          </cell>
        </row>
        <row r="867">
          <cell r="A867" t="str">
            <v>Lobophora halterata</v>
          </cell>
          <cell r="B867" t="str">
            <v>Heterocera</v>
          </cell>
          <cell r="C867" t="str">
            <v>GEOMETRIDAE</v>
          </cell>
          <cell r="D867" t="str">
            <v>Lobophora halterata (Hufnagel, 1767)</v>
          </cell>
          <cell r="E867" t="str">
            <v>Lobophora halterata</v>
          </cell>
          <cell r="F867" t="str">
            <v>La phalène du hêtre</v>
          </cell>
          <cell r="G867" t="str">
            <v>PC</v>
          </cell>
          <cell r="I867">
            <v>0</v>
          </cell>
          <cell r="R867" t="str">
            <v>Espèces des boisements et des lisières mésophiles</v>
          </cell>
          <cell r="S867">
            <v>0</v>
          </cell>
          <cell r="T867" t="str">
            <v>faible</v>
          </cell>
          <cell r="U867">
            <v>0</v>
          </cell>
        </row>
        <row r="868">
          <cell r="A868" t="str">
            <v>Lobophora halterata (Hufnagel, 1767)</v>
          </cell>
          <cell r="B868" t="str">
            <v>Heterocera</v>
          </cell>
          <cell r="C868" t="str">
            <v>GEOMETRIDAE</v>
          </cell>
          <cell r="D868" t="str">
            <v>Lobophora halterata (Hufnagel, 1767)</v>
          </cell>
          <cell r="E868" t="str">
            <v>Lobophora halterata</v>
          </cell>
          <cell r="F868" t="str">
            <v>La phalène du hêtre</v>
          </cell>
          <cell r="G868" t="str">
            <v>PC</v>
          </cell>
          <cell r="I868">
            <v>0</v>
          </cell>
          <cell r="R868" t="str">
            <v>Espèces des boisements et des lisières mésophiles</v>
          </cell>
          <cell r="S868">
            <v>0</v>
          </cell>
          <cell r="T868" t="str">
            <v>faible</v>
          </cell>
          <cell r="U868">
            <v>0</v>
          </cell>
        </row>
        <row r="869">
          <cell r="A869" t="str">
            <v>Lomaspilis marginata</v>
          </cell>
          <cell r="B869" t="str">
            <v>Heterocera</v>
          </cell>
          <cell r="C869" t="str">
            <v>GEOMETRIDAE</v>
          </cell>
          <cell r="D869" t="str">
            <v>Lomaspilis marginata (Linnaeus, 1758)</v>
          </cell>
          <cell r="E869" t="str">
            <v>Lomaspilis marginata</v>
          </cell>
          <cell r="F869" t="str">
            <v>La bordure entrecoupée</v>
          </cell>
          <cell r="G869" t="str">
            <v>C</v>
          </cell>
          <cell r="I869">
            <v>0</v>
          </cell>
          <cell r="R869" t="str">
            <v>Espèces ubiquistes</v>
          </cell>
          <cell r="S869">
            <v>0</v>
          </cell>
          <cell r="T869" t="str">
            <v>faible</v>
          </cell>
          <cell r="U869">
            <v>0</v>
          </cell>
        </row>
        <row r="870">
          <cell r="A870" t="str">
            <v>Lomaspilis marginata (Linnaeus, 1758)</v>
          </cell>
          <cell r="B870" t="str">
            <v>Heterocera</v>
          </cell>
          <cell r="C870" t="str">
            <v>GEOMETRIDAE</v>
          </cell>
          <cell r="D870" t="str">
            <v>Lomaspilis marginata (Linnaeus, 1758)</v>
          </cell>
          <cell r="E870" t="str">
            <v>Lomaspilis marginata</v>
          </cell>
          <cell r="F870" t="str">
            <v>La bordure entrecoupée</v>
          </cell>
          <cell r="G870" t="str">
            <v>C</v>
          </cell>
          <cell r="I870">
            <v>0</v>
          </cell>
          <cell r="R870" t="str">
            <v>Espèces ubiquistes</v>
          </cell>
          <cell r="S870">
            <v>0</v>
          </cell>
          <cell r="T870" t="str">
            <v>faible</v>
          </cell>
          <cell r="U870">
            <v>0</v>
          </cell>
        </row>
        <row r="871">
          <cell r="A871" t="str">
            <v>Lomographa bimaculata</v>
          </cell>
          <cell r="B871" t="str">
            <v>Heterocera</v>
          </cell>
          <cell r="C871" t="str">
            <v>GEOMETRIDAE</v>
          </cell>
          <cell r="D871" t="str">
            <v>Lomographa bimaculata (Fabricius, 1775)</v>
          </cell>
          <cell r="E871" t="str">
            <v>Lomographa bimaculata</v>
          </cell>
          <cell r="F871" t="str">
            <v>La phalène à deux taches</v>
          </cell>
          <cell r="G871" t="str">
            <v>PC</v>
          </cell>
          <cell r="I871">
            <v>0</v>
          </cell>
          <cell r="R871" t="str">
            <v>Espèces des boisements et des lisières mésohygrophiles</v>
          </cell>
          <cell r="S871">
            <v>0</v>
          </cell>
          <cell r="T871" t="str">
            <v>faible</v>
          </cell>
          <cell r="U871">
            <v>0</v>
          </cell>
        </row>
        <row r="872">
          <cell r="A872" t="str">
            <v>Lomographa bimaculata (Fabricius, 1775)</v>
          </cell>
          <cell r="B872" t="str">
            <v>Heterocera</v>
          </cell>
          <cell r="C872" t="str">
            <v>GEOMETRIDAE</v>
          </cell>
          <cell r="D872" t="str">
            <v>Lomographa bimaculata (Fabricius, 1775)</v>
          </cell>
          <cell r="E872" t="str">
            <v>Lomographa bimaculata</v>
          </cell>
          <cell r="F872" t="str">
            <v>La phalène à deux taches</v>
          </cell>
          <cell r="G872" t="str">
            <v>PC</v>
          </cell>
          <cell r="I872">
            <v>0</v>
          </cell>
          <cell r="R872" t="str">
            <v>Espèces des boisements et des lisières mésohygrophiles</v>
          </cell>
          <cell r="S872">
            <v>0</v>
          </cell>
          <cell r="T872" t="str">
            <v>faible</v>
          </cell>
          <cell r="U872">
            <v>0</v>
          </cell>
        </row>
        <row r="873">
          <cell r="A873" t="str">
            <v>Lomographa distinctata</v>
          </cell>
          <cell r="B873" t="str">
            <v>Heterocera</v>
          </cell>
          <cell r="C873" t="str">
            <v>GEOMETRIDAE</v>
          </cell>
          <cell r="D873" t="str">
            <v>Aleucis distinctata (Herrich-Schäffer, 1839)</v>
          </cell>
          <cell r="E873" t="str">
            <v>Lomographa distinctata</v>
          </cell>
          <cell r="F873" t="str">
            <v>La phalène distincte</v>
          </cell>
          <cell r="G873" t="str">
            <v>PC</v>
          </cell>
          <cell r="I873">
            <v>0</v>
          </cell>
          <cell r="R873" t="str">
            <v>Espèces des boisements et des lisières mésophiles</v>
          </cell>
          <cell r="S873">
            <v>0</v>
          </cell>
          <cell r="T873" t="str">
            <v>faible</v>
          </cell>
          <cell r="U873">
            <v>0</v>
          </cell>
        </row>
        <row r="874">
          <cell r="A874" t="str">
            <v>Lomographa temerata</v>
          </cell>
          <cell r="B874" t="str">
            <v>Heterocera</v>
          </cell>
          <cell r="C874" t="str">
            <v>GEOMETRIDAE</v>
          </cell>
          <cell r="D874" t="str">
            <v>Lomographa temerata (Denis &amp; Schiffermüller, 1775)</v>
          </cell>
          <cell r="E874" t="str">
            <v>Lomographa temerata</v>
          </cell>
          <cell r="F874" t="str">
            <v>La phalène satinée</v>
          </cell>
          <cell r="G874" t="str">
            <v>PC</v>
          </cell>
          <cell r="I874">
            <v>0</v>
          </cell>
          <cell r="R874" t="str">
            <v>Espèces des boisements et des lisières mésophiles</v>
          </cell>
          <cell r="S874">
            <v>0</v>
          </cell>
          <cell r="T874" t="str">
            <v>faible</v>
          </cell>
          <cell r="U874">
            <v>0</v>
          </cell>
        </row>
        <row r="875">
          <cell r="A875" t="str">
            <v>Lomographa temerata (Denis &amp; Schiffermüller, 1775)</v>
          </cell>
          <cell r="B875" t="str">
            <v>Heterocera</v>
          </cell>
          <cell r="C875" t="str">
            <v>GEOMETRIDAE</v>
          </cell>
          <cell r="D875" t="str">
            <v>Lomographa temerata (Denis &amp; Schiffermüller, 1775)</v>
          </cell>
          <cell r="E875" t="str">
            <v>Lomographa temerata</v>
          </cell>
          <cell r="F875" t="str">
            <v>La phalène satinée</v>
          </cell>
          <cell r="G875" t="str">
            <v>PC</v>
          </cell>
          <cell r="I875">
            <v>0</v>
          </cell>
          <cell r="R875" t="str">
            <v>Espèces des boisements et des lisières mésophiles</v>
          </cell>
          <cell r="S875">
            <v>0</v>
          </cell>
          <cell r="T875" t="str">
            <v>faible</v>
          </cell>
          <cell r="U875">
            <v>0</v>
          </cell>
        </row>
        <row r="876">
          <cell r="A876" t="str">
            <v>Luperina dumerilii</v>
          </cell>
          <cell r="B876" t="str">
            <v>Heterocera</v>
          </cell>
          <cell r="C876" t="str">
            <v>NOCTUIDAE</v>
          </cell>
          <cell r="D876" t="str">
            <v>Luperina dumerilii (Duponchel, 1826)</v>
          </cell>
          <cell r="E876" t="str">
            <v>Luperina dumerilii</v>
          </cell>
          <cell r="F876" t="str">
            <v>La Noctuelle de Duméril</v>
          </cell>
          <cell r="G876" t="str">
            <v>AR</v>
          </cell>
          <cell r="I876" t="str">
            <v>X</v>
          </cell>
          <cell r="Q876" t="str">
            <v>P</v>
          </cell>
          <cell r="R876" t="str">
            <v>Espèces des boisements et des lisières mésohygrophiles</v>
          </cell>
          <cell r="S876">
            <v>0</v>
          </cell>
          <cell r="T876" t="str">
            <v>faible</v>
          </cell>
          <cell r="U876">
            <v>0</v>
          </cell>
        </row>
        <row r="877">
          <cell r="A877" t="str">
            <v>Luperina dumerilii (Duponchel, 1826)</v>
          </cell>
          <cell r="B877" t="str">
            <v>Heterocera</v>
          </cell>
          <cell r="C877" t="str">
            <v>NOCTUIDAE</v>
          </cell>
          <cell r="D877" t="str">
            <v>Luperina dumerilii (Duponchel, 1826)</v>
          </cell>
          <cell r="E877" t="str">
            <v>Luperina dumerilii</v>
          </cell>
          <cell r="F877" t="str">
            <v>La Noctuelle de Duméril</v>
          </cell>
          <cell r="G877" t="str">
            <v>AR</v>
          </cell>
          <cell r="I877" t="str">
            <v>X</v>
          </cell>
          <cell r="Q877" t="str">
            <v>P</v>
          </cell>
          <cell r="R877" t="str">
            <v>Espèces des boisements et des lisières mésohygrophiles</v>
          </cell>
          <cell r="S877">
            <v>0</v>
          </cell>
          <cell r="T877" t="str">
            <v>faible</v>
          </cell>
          <cell r="U877">
            <v>0</v>
          </cell>
        </row>
        <row r="878">
          <cell r="A878" t="str">
            <v>Luperina testacea</v>
          </cell>
          <cell r="B878" t="str">
            <v>Heterocera</v>
          </cell>
          <cell r="C878" t="str">
            <v>NOCTUIDAE</v>
          </cell>
          <cell r="D878" t="str">
            <v>Luperina testacea (Denis &amp; Schiffermüller, 1775)</v>
          </cell>
          <cell r="E878" t="str">
            <v>Luperina testacea</v>
          </cell>
          <cell r="F878" t="str">
            <v>L'avare</v>
          </cell>
          <cell r="G878" t="str">
            <v>PC</v>
          </cell>
          <cell r="I878">
            <v>0</v>
          </cell>
          <cell r="R878" t="str">
            <v>Espèces des boisements et des lisières mésophiles</v>
          </cell>
          <cell r="S878">
            <v>0</v>
          </cell>
          <cell r="T878" t="str">
            <v>faible</v>
          </cell>
          <cell r="U878">
            <v>0</v>
          </cell>
        </row>
        <row r="879">
          <cell r="A879" t="str">
            <v>Luperina testacea (Denis &amp; Schiffermüller, 1775)</v>
          </cell>
          <cell r="B879" t="str">
            <v>Heterocera</v>
          </cell>
          <cell r="C879" t="str">
            <v>NOCTUIDAE</v>
          </cell>
          <cell r="D879" t="str">
            <v>Luperina testacea (Denis &amp; Schiffermüller, 1775)</v>
          </cell>
          <cell r="E879" t="str">
            <v>Luperina testacea</v>
          </cell>
          <cell r="F879" t="str">
            <v>L'avare</v>
          </cell>
          <cell r="G879" t="str">
            <v>PC</v>
          </cell>
          <cell r="I879">
            <v>0</v>
          </cell>
          <cell r="R879" t="str">
            <v>Espèces des boisements et des lisières mésophiles</v>
          </cell>
          <cell r="S879">
            <v>0</v>
          </cell>
          <cell r="T879" t="str">
            <v>faible</v>
          </cell>
          <cell r="U879">
            <v>0</v>
          </cell>
        </row>
        <row r="880">
          <cell r="A880" t="str">
            <v>Lycia hirtaria</v>
          </cell>
          <cell r="B880" t="str">
            <v>Heterocera</v>
          </cell>
          <cell r="C880" t="str">
            <v>GEOMETRIDAE</v>
          </cell>
          <cell r="D880" t="str">
            <v>Lycia hirtaria (Clerck, 1759)</v>
          </cell>
          <cell r="E880" t="str">
            <v>Lycia hirtaria</v>
          </cell>
          <cell r="F880" t="str">
            <v>La phalène hérissée</v>
          </cell>
          <cell r="G880" t="str">
            <v>PC</v>
          </cell>
          <cell r="I880">
            <v>0</v>
          </cell>
          <cell r="R880" t="str">
            <v>Espèces des boisements et des lisières mésohygrophiles</v>
          </cell>
          <cell r="S880">
            <v>0</v>
          </cell>
          <cell r="T880" t="str">
            <v>faible</v>
          </cell>
          <cell r="U880">
            <v>0</v>
          </cell>
        </row>
        <row r="881">
          <cell r="A881" t="str">
            <v>Lycia hirtaria (Clerck, 1759)</v>
          </cell>
          <cell r="B881" t="str">
            <v>Heterocera</v>
          </cell>
          <cell r="C881" t="str">
            <v>GEOMETRIDAE</v>
          </cell>
          <cell r="D881" t="str">
            <v>Lycia hirtaria (Clerck, 1759)</v>
          </cell>
          <cell r="E881" t="str">
            <v>Lycia hirtaria</v>
          </cell>
          <cell r="F881" t="str">
            <v>La phalène hérissée</v>
          </cell>
          <cell r="G881" t="str">
            <v>PC</v>
          </cell>
          <cell r="I881">
            <v>0</v>
          </cell>
          <cell r="R881" t="str">
            <v>Espèces des boisements et des lisières mésohygrophiles</v>
          </cell>
          <cell r="S881">
            <v>0</v>
          </cell>
          <cell r="T881" t="str">
            <v>faible</v>
          </cell>
          <cell r="U881">
            <v>0</v>
          </cell>
        </row>
        <row r="882">
          <cell r="A882" t="str">
            <v>Lycophotia molothina</v>
          </cell>
          <cell r="B882" t="str">
            <v>Heterocera</v>
          </cell>
          <cell r="C882" t="str">
            <v>NOCTUIDAE</v>
          </cell>
          <cell r="D882" t="str">
            <v>Lycophotia molothina (Esper, 1789)</v>
          </cell>
          <cell r="E882" t="str">
            <v>Lycophotia molothina</v>
          </cell>
          <cell r="F882" t="str">
            <v>La Noctuelle de la Callune</v>
          </cell>
          <cell r="G882" t="str">
            <v>E</v>
          </cell>
          <cell r="I882" t="str">
            <v>X</v>
          </cell>
          <cell r="Q882" t="str">
            <v>HP</v>
          </cell>
          <cell r="R882" t="str">
            <v>Espèce des landes</v>
          </cell>
          <cell r="S882">
            <v>0</v>
          </cell>
          <cell r="T882" t="str">
            <v>faible</v>
          </cell>
          <cell r="U882">
            <v>0</v>
          </cell>
        </row>
        <row r="883">
          <cell r="A883" t="str">
            <v>Lycophotia molothina (Esper, 1789)</v>
          </cell>
          <cell r="B883" t="str">
            <v>Heterocera</v>
          </cell>
          <cell r="C883" t="str">
            <v>NOCTUIDAE</v>
          </cell>
          <cell r="D883" t="str">
            <v>Lycophotia molothina (Esper, 1789)</v>
          </cell>
          <cell r="E883" t="str">
            <v>Lycophotia molothina</v>
          </cell>
          <cell r="F883" t="str">
            <v>La Noctuelle de la Callune</v>
          </cell>
          <cell r="G883" t="str">
            <v>E</v>
          </cell>
          <cell r="I883" t="str">
            <v>X</v>
          </cell>
          <cell r="Q883" t="str">
            <v>HP</v>
          </cell>
          <cell r="R883" t="str">
            <v>Espèce des landes</v>
          </cell>
          <cell r="S883">
            <v>0</v>
          </cell>
          <cell r="T883" t="str">
            <v>faible</v>
          </cell>
          <cell r="U883">
            <v>0</v>
          </cell>
        </row>
        <row r="884">
          <cell r="A884" t="str">
            <v>Lycophotia porphyrea</v>
          </cell>
          <cell r="B884" t="str">
            <v>Heterocera</v>
          </cell>
          <cell r="C884" t="str">
            <v>NOCTUIDAE</v>
          </cell>
          <cell r="D884" t="str">
            <v>Lycophotia porphyrea (Denis &amp; Schiffermüller, 1775)</v>
          </cell>
          <cell r="E884" t="str">
            <v>Lycophotia porphyrea</v>
          </cell>
          <cell r="F884" t="str">
            <v>L'ondulée</v>
          </cell>
          <cell r="G884" t="str">
            <v>PC</v>
          </cell>
          <cell r="I884">
            <v>0</v>
          </cell>
          <cell r="R884" t="str">
            <v>Espèce des landes</v>
          </cell>
          <cell r="S884">
            <v>0</v>
          </cell>
          <cell r="T884" t="str">
            <v>faible</v>
          </cell>
          <cell r="U884">
            <v>0</v>
          </cell>
        </row>
        <row r="885">
          <cell r="A885" t="str">
            <v>Lycophotia porphyrea (Denis &amp; Schiffermüller, 1775)</v>
          </cell>
          <cell r="B885" t="str">
            <v>Heterocera</v>
          </cell>
          <cell r="C885" t="str">
            <v>NOCTUIDAE</v>
          </cell>
          <cell r="D885" t="str">
            <v>Lycophotia porphyrea (Denis &amp; Schiffermüller, 1775)</v>
          </cell>
          <cell r="E885" t="str">
            <v>Lycophotia porphyrea</v>
          </cell>
          <cell r="F885" t="str">
            <v>L'ondulée</v>
          </cell>
          <cell r="G885" t="str">
            <v>PC</v>
          </cell>
          <cell r="I885">
            <v>0</v>
          </cell>
          <cell r="R885" t="str">
            <v>Espèce des landes</v>
          </cell>
          <cell r="S885">
            <v>0</v>
          </cell>
          <cell r="T885" t="str">
            <v>faible</v>
          </cell>
          <cell r="U885">
            <v>0</v>
          </cell>
        </row>
        <row r="886">
          <cell r="A886" t="str">
            <v>Lygephila pastinum</v>
          </cell>
          <cell r="B886" t="str">
            <v>Heterocera</v>
          </cell>
          <cell r="C886" t="str">
            <v>NOCTUIDAE</v>
          </cell>
          <cell r="D886" t="str">
            <v>Lygephila pastinum (Treitschke, 1826)</v>
          </cell>
          <cell r="E886" t="str">
            <v>Lygephila pastinum</v>
          </cell>
          <cell r="F886" t="str">
            <v>L'ophiuse de l'astragale</v>
          </cell>
          <cell r="G886" t="str">
            <v>AR</v>
          </cell>
          <cell r="I886" t="str">
            <v>X</v>
          </cell>
          <cell r="Q886" t="str">
            <v>P</v>
          </cell>
          <cell r="R886" t="str">
            <v>Espèces des pelouses et/ou prairies méso-xérophiles</v>
          </cell>
          <cell r="S886">
            <v>0</v>
          </cell>
          <cell r="T886" t="str">
            <v>faible</v>
          </cell>
          <cell r="U886">
            <v>0</v>
          </cell>
        </row>
        <row r="887">
          <cell r="A887" t="str">
            <v>Lygephila pastinum (Treitschke, 1826)</v>
          </cell>
          <cell r="B887" t="str">
            <v>Heterocera</v>
          </cell>
          <cell r="C887" t="str">
            <v>NOCTUIDAE</v>
          </cell>
          <cell r="D887" t="str">
            <v>Lygephila pastinum (Treitschke, 1826)</v>
          </cell>
          <cell r="E887" t="str">
            <v>Lygephila pastinum</v>
          </cell>
          <cell r="F887" t="str">
            <v>L'ophiuse de l'astragale</v>
          </cell>
          <cell r="G887" t="str">
            <v>AR</v>
          </cell>
          <cell r="I887" t="str">
            <v>X</v>
          </cell>
          <cell r="Q887" t="str">
            <v>P</v>
          </cell>
          <cell r="R887" t="str">
            <v>Espèces des pelouses et/ou prairies méso-xérophiles</v>
          </cell>
          <cell r="S887">
            <v>0</v>
          </cell>
          <cell r="T887" t="str">
            <v>faible</v>
          </cell>
          <cell r="U887">
            <v>0</v>
          </cell>
        </row>
        <row r="888">
          <cell r="A888" t="str">
            <v>Lymantria dispar</v>
          </cell>
          <cell r="B888" t="str">
            <v>Heterocera</v>
          </cell>
          <cell r="C888" t="str">
            <v>LYMANTRIIDAE</v>
          </cell>
          <cell r="D888" t="str">
            <v>Lymantria dispar (Linnaeus, 1758)</v>
          </cell>
          <cell r="E888" t="str">
            <v>Lymantria dispar</v>
          </cell>
          <cell r="F888" t="str">
            <v>Le disparate</v>
          </cell>
          <cell r="G888" t="str">
            <v>PC</v>
          </cell>
          <cell r="I888">
            <v>0</v>
          </cell>
          <cell r="R888" t="str">
            <v>Espèces des boisements et des lisières mésophiles</v>
          </cell>
          <cell r="S888">
            <v>0</v>
          </cell>
          <cell r="T888" t="str">
            <v>faible</v>
          </cell>
          <cell r="U888">
            <v>0</v>
          </cell>
        </row>
        <row r="889">
          <cell r="A889" t="str">
            <v>Lymantria dispar (Linnaeus, 1758)</v>
          </cell>
          <cell r="B889" t="str">
            <v>Heterocera</v>
          </cell>
          <cell r="C889" t="str">
            <v>LYMANTRIIDAE</v>
          </cell>
          <cell r="D889" t="str">
            <v>Lymantria dispar (Linnaeus, 1758)</v>
          </cell>
          <cell r="E889" t="str">
            <v>Lymantria dispar</v>
          </cell>
          <cell r="F889" t="str">
            <v>Le disparate</v>
          </cell>
          <cell r="G889" t="str">
            <v>PC</v>
          </cell>
          <cell r="I889">
            <v>0</v>
          </cell>
          <cell r="R889" t="str">
            <v>Espèces des boisements et des lisières mésophiles</v>
          </cell>
          <cell r="S889">
            <v>0</v>
          </cell>
          <cell r="T889" t="str">
            <v>faible</v>
          </cell>
          <cell r="U889">
            <v>0</v>
          </cell>
        </row>
        <row r="890">
          <cell r="A890" t="str">
            <v>Lymantria monacha</v>
          </cell>
          <cell r="B890" t="str">
            <v>Heterocera</v>
          </cell>
          <cell r="C890" t="str">
            <v>LYMANTRIIDAE</v>
          </cell>
          <cell r="D890" t="str">
            <v>Lymantria monacha (Linnaeus, 1758)</v>
          </cell>
          <cell r="E890" t="str">
            <v>Lymantria monacha</v>
          </cell>
          <cell r="F890" t="str">
            <v>La nonne</v>
          </cell>
          <cell r="G890" t="str">
            <v>PC</v>
          </cell>
          <cell r="I890">
            <v>0</v>
          </cell>
          <cell r="R890" t="str">
            <v>Espèces des boisements et des lisières mésophiles</v>
          </cell>
          <cell r="S890">
            <v>0</v>
          </cell>
          <cell r="T890" t="str">
            <v>faible</v>
          </cell>
          <cell r="U890">
            <v>0</v>
          </cell>
        </row>
        <row r="891">
          <cell r="A891" t="str">
            <v>Lymantria monacha (Linnaeus, 1758)</v>
          </cell>
          <cell r="B891" t="str">
            <v>Heterocera</v>
          </cell>
          <cell r="C891" t="str">
            <v>LYMANTRIIDAE</v>
          </cell>
          <cell r="D891" t="str">
            <v>Lymantria monacha (Linnaeus, 1758)</v>
          </cell>
          <cell r="E891" t="str">
            <v>Lymantria monacha</v>
          </cell>
          <cell r="F891" t="str">
            <v>La nonne</v>
          </cell>
          <cell r="G891" t="str">
            <v>PC</v>
          </cell>
          <cell r="I891">
            <v>0</v>
          </cell>
          <cell r="R891" t="str">
            <v>Espèces des boisements et des lisières mésophiles</v>
          </cell>
          <cell r="S891">
            <v>0</v>
          </cell>
          <cell r="T891" t="str">
            <v>faible</v>
          </cell>
          <cell r="U891">
            <v>0</v>
          </cell>
        </row>
        <row r="892">
          <cell r="A892" t="str">
            <v>Lythria purpuraria</v>
          </cell>
          <cell r="B892" t="str">
            <v>Heterocera</v>
          </cell>
          <cell r="C892" t="str">
            <v>GEOMETRIDAE</v>
          </cell>
          <cell r="D892" t="str">
            <v>Lythria purpuraria (Linnaeus, 1758)</v>
          </cell>
          <cell r="E892" t="str">
            <v>Lythria purpuraria</v>
          </cell>
          <cell r="F892" t="str">
            <v>L'Ensanglantée des Renouées</v>
          </cell>
          <cell r="G892" t="str">
            <v>E</v>
          </cell>
          <cell r="I892" t="str">
            <v>X</v>
          </cell>
          <cell r="Q892" t="str">
            <v>HP</v>
          </cell>
          <cell r="R892" t="str">
            <v>Espèces des pelouses ouvertes xéro-thermophiles</v>
          </cell>
          <cell r="S892">
            <v>0</v>
          </cell>
          <cell r="T892" t="str">
            <v>faible</v>
          </cell>
          <cell r="U892">
            <v>0</v>
          </cell>
        </row>
        <row r="893">
          <cell r="A893" t="str">
            <v>Lythria purpuraria (Linnaeus, 1758)</v>
          </cell>
          <cell r="B893" t="str">
            <v>Heterocera</v>
          </cell>
          <cell r="C893" t="str">
            <v>GEOMETRIDAE</v>
          </cell>
          <cell r="D893" t="str">
            <v>Lythria purpuraria (Linnaeus, 1758)</v>
          </cell>
          <cell r="E893" t="str">
            <v>Lythria purpuraria</v>
          </cell>
          <cell r="F893" t="str">
            <v>L'Ensanglantée des Renouées</v>
          </cell>
          <cell r="G893" t="str">
            <v>E</v>
          </cell>
          <cell r="I893" t="str">
            <v>X</v>
          </cell>
          <cell r="Q893" t="str">
            <v>HP</v>
          </cell>
          <cell r="R893" t="str">
            <v>Espèces des pelouses ouvertes xéro-thermophiles</v>
          </cell>
          <cell r="S893">
            <v>0</v>
          </cell>
          <cell r="T893" t="str">
            <v>faible</v>
          </cell>
          <cell r="U893">
            <v>0</v>
          </cell>
        </row>
        <row r="894">
          <cell r="A894" t="str">
            <v>Macaria alternata</v>
          </cell>
          <cell r="B894" t="str">
            <v>Heterocera</v>
          </cell>
          <cell r="C894" t="str">
            <v>GEOMETRIDAE</v>
          </cell>
          <cell r="D894" t="str">
            <v>Macaria alternata (Denis &amp; Schiffermüller, 1775)</v>
          </cell>
          <cell r="E894" t="str">
            <v>Macaria alternata</v>
          </cell>
          <cell r="F894" t="str">
            <v>La philobie alternée</v>
          </cell>
          <cell r="G894" t="str">
            <v>PC</v>
          </cell>
          <cell r="I894">
            <v>0</v>
          </cell>
          <cell r="R894" t="str">
            <v>Espèces des boisements et des lisières mésophiles</v>
          </cell>
          <cell r="S894">
            <v>0</v>
          </cell>
          <cell r="T894" t="str">
            <v>faible</v>
          </cell>
          <cell r="U894">
            <v>0</v>
          </cell>
        </row>
        <row r="895">
          <cell r="A895" t="str">
            <v>Macaria alternata (Denis &amp; Schiffermüller, 1775)</v>
          </cell>
          <cell r="B895" t="str">
            <v>Heterocera</v>
          </cell>
          <cell r="C895" t="str">
            <v>GEOMETRIDAE</v>
          </cell>
          <cell r="D895" t="str">
            <v>Macaria alternata (Denis &amp; Schiffermüller, 1775)</v>
          </cell>
          <cell r="E895" t="str">
            <v>Macaria alternata</v>
          </cell>
          <cell r="F895" t="str">
            <v>La philobie alternée</v>
          </cell>
          <cell r="G895" t="str">
            <v>PC</v>
          </cell>
          <cell r="I895">
            <v>0</v>
          </cell>
          <cell r="R895" t="str">
            <v>Espèces des boisements et des lisières mésophiles</v>
          </cell>
          <cell r="S895">
            <v>0</v>
          </cell>
          <cell r="T895" t="str">
            <v>faible</v>
          </cell>
          <cell r="U895">
            <v>0</v>
          </cell>
        </row>
        <row r="896">
          <cell r="A896" t="str">
            <v>Macaria brunneata</v>
          </cell>
          <cell r="B896" t="str">
            <v>Heterocera</v>
          </cell>
          <cell r="C896" t="str">
            <v>GEOMETRIDAE</v>
          </cell>
          <cell r="D896" t="str">
            <v>Macaria brunneata (Thunberg, 1784)</v>
          </cell>
          <cell r="E896" t="str">
            <v>Macaria brunneata</v>
          </cell>
          <cell r="F896" t="str">
            <v>La Fidonie à cinq raies</v>
          </cell>
          <cell r="G896" t="str">
            <v>E</v>
          </cell>
          <cell r="I896" t="str">
            <v>X</v>
          </cell>
          <cell r="Q896" t="str">
            <v>HP</v>
          </cell>
          <cell r="R896" t="str">
            <v>Espèces des boisements et des lisières mésohygrophiles</v>
          </cell>
          <cell r="S896">
            <v>0</v>
          </cell>
          <cell r="T896" t="str">
            <v>faible</v>
          </cell>
          <cell r="U896">
            <v>0</v>
          </cell>
        </row>
        <row r="897">
          <cell r="A897" t="str">
            <v>Macaria brunneata (Thunberg, 1784)</v>
          </cell>
          <cell r="B897" t="str">
            <v>Heterocera</v>
          </cell>
          <cell r="C897" t="str">
            <v>GEOMETRIDAE</v>
          </cell>
          <cell r="D897" t="str">
            <v>Macaria brunneata (Thunberg, 1784)</v>
          </cell>
          <cell r="E897" t="str">
            <v>Macaria brunneata</v>
          </cell>
          <cell r="F897" t="str">
            <v>La Fidonie à cinq raies</v>
          </cell>
          <cell r="G897" t="str">
            <v>E</v>
          </cell>
          <cell r="I897" t="str">
            <v>X</v>
          </cell>
          <cell r="Q897" t="str">
            <v>HP</v>
          </cell>
          <cell r="R897" t="str">
            <v>Espèces des boisements et des lisières mésohygrophiles</v>
          </cell>
          <cell r="S897">
            <v>0</v>
          </cell>
          <cell r="T897" t="str">
            <v>faible</v>
          </cell>
          <cell r="U897">
            <v>0</v>
          </cell>
        </row>
        <row r="898">
          <cell r="A898" t="str">
            <v>Macaria liturata</v>
          </cell>
          <cell r="B898" t="str">
            <v>Heterocera</v>
          </cell>
          <cell r="C898" t="str">
            <v>GEOMETRIDAE</v>
          </cell>
          <cell r="D898" t="str">
            <v>Macaria liturata (Clerck, 1759)</v>
          </cell>
          <cell r="E898" t="str">
            <v>Macaria liturata</v>
          </cell>
          <cell r="F898" t="str">
            <v>La philobie effacée</v>
          </cell>
          <cell r="G898" t="str">
            <v>PC</v>
          </cell>
          <cell r="I898">
            <v>0</v>
          </cell>
          <cell r="R898" t="str">
            <v>Espèces des boisements et des lisières mésophiles</v>
          </cell>
          <cell r="S898">
            <v>0</v>
          </cell>
          <cell r="T898" t="str">
            <v>faible</v>
          </cell>
          <cell r="U898">
            <v>0</v>
          </cell>
        </row>
        <row r="899">
          <cell r="A899" t="str">
            <v>Macaria liturata (Clerck, 1759)</v>
          </cell>
          <cell r="B899" t="str">
            <v>Heterocera</v>
          </cell>
          <cell r="C899" t="str">
            <v>GEOMETRIDAE</v>
          </cell>
          <cell r="D899" t="str">
            <v>Macaria liturata (Clerck, 1759)</v>
          </cell>
          <cell r="E899" t="str">
            <v>Macaria liturata</v>
          </cell>
          <cell r="F899" t="str">
            <v>La philobie effacée</v>
          </cell>
          <cell r="G899" t="str">
            <v>PC</v>
          </cell>
          <cell r="I899">
            <v>0</v>
          </cell>
          <cell r="R899" t="str">
            <v>Espèces des boisements et des lisières mésophiles</v>
          </cell>
          <cell r="S899">
            <v>0</v>
          </cell>
          <cell r="T899" t="str">
            <v>faible</v>
          </cell>
          <cell r="U899">
            <v>0</v>
          </cell>
        </row>
        <row r="900">
          <cell r="A900" t="str">
            <v>Macaria notata</v>
          </cell>
          <cell r="B900" t="str">
            <v>Heterocera</v>
          </cell>
          <cell r="C900" t="str">
            <v>GEOMETRIDAE</v>
          </cell>
          <cell r="D900" t="str">
            <v>Macaria notata (Linnaeus, 1758)</v>
          </cell>
          <cell r="E900" t="str">
            <v>Macaria notata</v>
          </cell>
          <cell r="F900" t="str">
            <v>La philobie tachetée</v>
          </cell>
          <cell r="G900" t="str">
            <v>PC</v>
          </cell>
          <cell r="I900">
            <v>0</v>
          </cell>
          <cell r="R900" t="str">
            <v>Espèces des boisements et des lisières mésohygrophiles</v>
          </cell>
          <cell r="S900">
            <v>0</v>
          </cell>
          <cell r="T900" t="str">
            <v>faible</v>
          </cell>
          <cell r="U900">
            <v>0</v>
          </cell>
        </row>
        <row r="901">
          <cell r="A901" t="str">
            <v>Macaria notata (Linnaeus, 1758)</v>
          </cell>
          <cell r="B901" t="str">
            <v>Heterocera</v>
          </cell>
          <cell r="C901" t="str">
            <v>GEOMETRIDAE</v>
          </cell>
          <cell r="D901" t="str">
            <v>Macaria notata (Linnaeus, 1758)</v>
          </cell>
          <cell r="E901" t="str">
            <v>Macaria notata</v>
          </cell>
          <cell r="F901" t="str">
            <v>La philobie tachetée</v>
          </cell>
          <cell r="G901" t="str">
            <v>PC</v>
          </cell>
          <cell r="I901">
            <v>0</v>
          </cell>
          <cell r="R901" t="str">
            <v>Espèces des boisements et des lisières mésohygrophiles</v>
          </cell>
          <cell r="S901">
            <v>0</v>
          </cell>
          <cell r="T901" t="str">
            <v>faible</v>
          </cell>
          <cell r="U901">
            <v>0</v>
          </cell>
        </row>
        <row r="902">
          <cell r="A902" t="str">
            <v>Macaria signaria</v>
          </cell>
          <cell r="B902" t="str">
            <v>Heterocera</v>
          </cell>
          <cell r="C902" t="str">
            <v>GEOMETRIDAE</v>
          </cell>
          <cell r="D902" t="str">
            <v>Macaria signaria (Hübner, 1809)</v>
          </cell>
          <cell r="E902" t="str">
            <v>Macaria signaria</v>
          </cell>
          <cell r="F902" t="str">
            <v>La philobie des pins</v>
          </cell>
          <cell r="G902" t="str">
            <v>E</v>
          </cell>
          <cell r="I902" t="str">
            <v>X</v>
          </cell>
          <cell r="Q902" t="str">
            <v>HP</v>
          </cell>
          <cell r="R902" t="str">
            <v>Espèces des boisements et des lisières mésohygrophiles</v>
          </cell>
          <cell r="S902">
            <v>0</v>
          </cell>
          <cell r="T902" t="str">
            <v>faible</v>
          </cell>
          <cell r="U902">
            <v>0</v>
          </cell>
        </row>
        <row r="903">
          <cell r="A903" t="str">
            <v>Macaria signaria (Hübner, 1809)</v>
          </cell>
          <cell r="B903" t="str">
            <v>Heterocera</v>
          </cell>
          <cell r="C903" t="str">
            <v>GEOMETRIDAE</v>
          </cell>
          <cell r="D903" t="str">
            <v>Macaria signaria (Hübner, 1809)</v>
          </cell>
          <cell r="E903" t="str">
            <v>Macaria signaria</v>
          </cell>
          <cell r="F903" t="str">
            <v>La philobie des pins</v>
          </cell>
          <cell r="G903" t="str">
            <v>E</v>
          </cell>
          <cell r="I903" t="str">
            <v>X</v>
          </cell>
          <cell r="Q903" t="str">
            <v>HP</v>
          </cell>
          <cell r="R903" t="str">
            <v>Espèces des boisements et des lisières mésohygrophiles</v>
          </cell>
          <cell r="S903">
            <v>0</v>
          </cell>
          <cell r="T903" t="str">
            <v>faible</v>
          </cell>
          <cell r="U903">
            <v>0</v>
          </cell>
        </row>
        <row r="904">
          <cell r="A904" t="str">
            <v>Macaria wauaria</v>
          </cell>
          <cell r="B904" t="str">
            <v>Heterocera</v>
          </cell>
          <cell r="C904" t="str">
            <v>GEOMETRIDAE</v>
          </cell>
          <cell r="D904" t="str">
            <v>Macaria wauaria (Linnaeus, 1758)</v>
          </cell>
          <cell r="E904" t="str">
            <v>Macaria wauaria</v>
          </cell>
          <cell r="F904" t="str">
            <v>Le damas cendré</v>
          </cell>
          <cell r="G904" t="str">
            <v>RR</v>
          </cell>
          <cell r="I904" t="str">
            <v>X</v>
          </cell>
          <cell r="Q904" t="str">
            <v>HP</v>
          </cell>
          <cell r="R904" t="str">
            <v>Espèces des boisements et des lisières mésohygrophiles</v>
          </cell>
          <cell r="S904">
            <v>0</v>
          </cell>
          <cell r="T904" t="str">
            <v>faible</v>
          </cell>
          <cell r="U904">
            <v>0</v>
          </cell>
        </row>
        <row r="905">
          <cell r="A905" t="str">
            <v>Macaria wauaria (Linnaeus, 1758)</v>
          </cell>
          <cell r="B905" t="str">
            <v>Heterocera</v>
          </cell>
          <cell r="C905" t="str">
            <v>GEOMETRIDAE</v>
          </cell>
          <cell r="D905" t="str">
            <v>Macaria wauaria (Linnaeus, 1758)</v>
          </cell>
          <cell r="E905" t="str">
            <v>Macaria wauaria</v>
          </cell>
          <cell r="F905" t="str">
            <v>Le damas cendré</v>
          </cell>
          <cell r="G905" t="str">
            <v>RR</v>
          </cell>
          <cell r="I905" t="str">
            <v>X</v>
          </cell>
          <cell r="Q905" t="str">
            <v>HP</v>
          </cell>
          <cell r="R905" t="str">
            <v>Espèces des boisements et des lisières mésohygrophiles</v>
          </cell>
          <cell r="S905">
            <v>0</v>
          </cell>
          <cell r="T905" t="str">
            <v>faible</v>
          </cell>
          <cell r="U905">
            <v>0</v>
          </cell>
        </row>
        <row r="906">
          <cell r="A906" t="str">
            <v>Macdunnoughia confusa</v>
          </cell>
          <cell r="B906" t="str">
            <v>Heterocera</v>
          </cell>
          <cell r="C906" t="str">
            <v>NOCTUIDAE</v>
          </cell>
          <cell r="D906" t="str">
            <v>Macdunnoughia confusa (Stephens, 1850)</v>
          </cell>
          <cell r="E906" t="str">
            <v>Macdunnoughia confusa</v>
          </cell>
          <cell r="F906" t="str">
            <v>La confuse</v>
          </cell>
          <cell r="G906" t="str">
            <v>AR</v>
          </cell>
          <cell r="I906">
            <v>0</v>
          </cell>
          <cell r="Q906" t="str">
            <v>P</v>
          </cell>
          <cell r="R906" t="str">
            <v>Espèces des pelouses et/ou prairies méso-xérophiles</v>
          </cell>
          <cell r="S906">
            <v>0</v>
          </cell>
          <cell r="T906" t="str">
            <v>faible</v>
          </cell>
          <cell r="U906">
            <v>0</v>
          </cell>
        </row>
        <row r="907">
          <cell r="A907" t="str">
            <v>Macdunnoughia confusa (Stephens, 1850)</v>
          </cell>
          <cell r="B907" t="str">
            <v>Heterocera</v>
          </cell>
          <cell r="C907" t="str">
            <v>NOCTUIDAE</v>
          </cell>
          <cell r="D907" t="str">
            <v>Macdunnoughia confusa (Stephens, 1850)</v>
          </cell>
          <cell r="E907" t="str">
            <v>Macdunnoughia confusa</v>
          </cell>
          <cell r="F907" t="str">
            <v>La confuse</v>
          </cell>
          <cell r="G907" t="str">
            <v>AR</v>
          </cell>
          <cell r="I907">
            <v>0</v>
          </cell>
          <cell r="Q907" t="str">
            <v>P</v>
          </cell>
          <cell r="R907" t="str">
            <v>Espèces des pelouses et/ou prairies méso-xérophiles</v>
          </cell>
          <cell r="S907">
            <v>0</v>
          </cell>
          <cell r="T907" t="str">
            <v>faible</v>
          </cell>
          <cell r="U907">
            <v>0</v>
          </cell>
        </row>
        <row r="908">
          <cell r="A908" t="str">
            <v>Macrochilo cribrumalis</v>
          </cell>
          <cell r="B908" t="str">
            <v>Heterocera</v>
          </cell>
          <cell r="C908" t="str">
            <v>NOCTUIDAE</v>
          </cell>
          <cell r="D908" t="str">
            <v>Macrochilo cribrumalis (Hübner, 1793)</v>
          </cell>
          <cell r="E908" t="str">
            <v>Macrochilo cribrumalis</v>
          </cell>
          <cell r="F908" t="str">
            <v>L'Herminie pointillée</v>
          </cell>
          <cell r="G908" t="str">
            <v>RR</v>
          </cell>
          <cell r="I908" t="str">
            <v>X</v>
          </cell>
          <cell r="Q908" t="str">
            <v>HP</v>
          </cell>
          <cell r="R908" t="str">
            <v>Espèces des prairies et ourlets méso-hygrophiles</v>
          </cell>
          <cell r="S908">
            <v>0</v>
          </cell>
          <cell r="T908" t="str">
            <v>faible</v>
          </cell>
          <cell r="U908">
            <v>0</v>
          </cell>
        </row>
        <row r="909">
          <cell r="A909" t="str">
            <v>Macrochilo cribrumalis (Hübner, 1793)</v>
          </cell>
          <cell r="B909" t="str">
            <v>Heterocera</v>
          </cell>
          <cell r="C909" t="str">
            <v>NOCTUIDAE</v>
          </cell>
          <cell r="D909" t="str">
            <v>Macrochilo cribrumalis (Hübner, 1793)</v>
          </cell>
          <cell r="E909" t="str">
            <v>Macrochilo cribrumalis</v>
          </cell>
          <cell r="F909" t="str">
            <v>L'Herminie pointillée</v>
          </cell>
          <cell r="G909" t="str">
            <v>RR</v>
          </cell>
          <cell r="I909" t="str">
            <v>X</v>
          </cell>
          <cell r="Q909" t="str">
            <v>HP</v>
          </cell>
          <cell r="R909" t="str">
            <v>Espèces des prairies et ourlets méso-hygrophiles</v>
          </cell>
          <cell r="S909">
            <v>0</v>
          </cell>
          <cell r="T909" t="str">
            <v>faible</v>
          </cell>
          <cell r="U909">
            <v>0</v>
          </cell>
        </row>
        <row r="910">
          <cell r="A910" t="str">
            <v>Macroglossum stellatarum</v>
          </cell>
          <cell r="B910" t="str">
            <v>Heterocera</v>
          </cell>
          <cell r="C910" t="str">
            <v>SPHINGIDAE</v>
          </cell>
          <cell r="D910" t="str">
            <v>Macroglossum stellatarum (Linnaeus, 1758)</v>
          </cell>
          <cell r="E910" t="str">
            <v>Macroglossum stellatarum</v>
          </cell>
          <cell r="F910" t="str">
            <v>Le morosphinx</v>
          </cell>
          <cell r="G910" t="str">
            <v>AC</v>
          </cell>
          <cell r="I910">
            <v>0</v>
          </cell>
          <cell r="R910" t="str">
            <v>Espèces des pelouses et/ou prairies méso-xérophiles</v>
          </cell>
          <cell r="S910">
            <v>0</v>
          </cell>
          <cell r="T910" t="str">
            <v>faible</v>
          </cell>
          <cell r="U910">
            <v>0</v>
          </cell>
        </row>
        <row r="911">
          <cell r="A911" t="str">
            <v>Macroglossum stellatarum (Linnaeus, 1758)</v>
          </cell>
          <cell r="B911" t="str">
            <v>Heterocera</v>
          </cell>
          <cell r="C911" t="str">
            <v>SPHINGIDAE</v>
          </cell>
          <cell r="D911" t="str">
            <v>Macroglossum stellatarum (Linnaeus, 1758)</v>
          </cell>
          <cell r="E911" t="str">
            <v>Macroglossum stellatarum</v>
          </cell>
          <cell r="F911" t="str">
            <v>Le morosphinx</v>
          </cell>
          <cell r="G911" t="str">
            <v>AC</v>
          </cell>
          <cell r="I911">
            <v>0</v>
          </cell>
          <cell r="R911" t="str">
            <v>Espèces des pelouses et/ou prairies méso-xérophiles</v>
          </cell>
          <cell r="S911">
            <v>0</v>
          </cell>
          <cell r="T911" t="str">
            <v>faible</v>
          </cell>
          <cell r="U911">
            <v>0</v>
          </cell>
        </row>
        <row r="912">
          <cell r="A912" t="str">
            <v>Macrothylacia rubi</v>
          </cell>
          <cell r="B912" t="str">
            <v>Heterocera</v>
          </cell>
          <cell r="C912" t="str">
            <v>LASIOCAMPIDAE</v>
          </cell>
          <cell r="D912" t="str">
            <v>Macrothylacia rubi (Linnaeus, 1758)</v>
          </cell>
          <cell r="E912" t="str">
            <v>Macrothylacia rubi</v>
          </cell>
          <cell r="F912" t="str">
            <v>Le bombyx de la ronce</v>
          </cell>
          <cell r="G912" t="str">
            <v>AC</v>
          </cell>
          <cell r="I912">
            <v>0</v>
          </cell>
          <cell r="R912" t="str">
            <v>Espèces des boisements et des lisières mésophiles</v>
          </cell>
          <cell r="S912">
            <v>0</v>
          </cell>
          <cell r="T912" t="str">
            <v>faible</v>
          </cell>
          <cell r="U912">
            <v>0</v>
          </cell>
        </row>
        <row r="913">
          <cell r="A913" t="str">
            <v>Macrothylacia rubi (Linnaeus, 1758)</v>
          </cell>
          <cell r="B913" t="str">
            <v>Heterocera</v>
          </cell>
          <cell r="C913" t="str">
            <v>LASIOCAMPIDAE</v>
          </cell>
          <cell r="D913" t="str">
            <v>Macrothylacia rubi (Linnaeus, 1758)</v>
          </cell>
          <cell r="E913" t="str">
            <v>Macrothylacia rubi</v>
          </cell>
          <cell r="F913" t="str">
            <v>Le bombyx de la ronce</v>
          </cell>
          <cell r="G913" t="str">
            <v>AC</v>
          </cell>
          <cell r="I913">
            <v>0</v>
          </cell>
          <cell r="R913" t="str">
            <v>Espèces des boisements et des lisières mésophiles</v>
          </cell>
          <cell r="S913">
            <v>0</v>
          </cell>
          <cell r="T913" t="str">
            <v>faible</v>
          </cell>
          <cell r="U913">
            <v>0</v>
          </cell>
        </row>
        <row r="914">
          <cell r="A914" t="str">
            <v>Malacosoma castrense (Linnaeus, 1758)</v>
          </cell>
          <cell r="B914" t="str">
            <v>Heterocera</v>
          </cell>
          <cell r="C914" t="str">
            <v>LASIOCAMPIDAE</v>
          </cell>
          <cell r="D914" t="str">
            <v>Malacosoma castrense (Linnaeus, 1758)</v>
          </cell>
          <cell r="E914" t="str">
            <v>Malacosoma castrense</v>
          </cell>
          <cell r="F914" t="str">
            <v>La livrée des prés</v>
          </cell>
          <cell r="G914" t="str">
            <v>PC</v>
          </cell>
          <cell r="I914">
            <v>0</v>
          </cell>
          <cell r="R914" t="str">
            <v>Espèces des pelouses et/ou prairies méso-xérophiles</v>
          </cell>
          <cell r="S914">
            <v>0</v>
          </cell>
          <cell r="T914" t="str">
            <v>faible</v>
          </cell>
          <cell r="U914">
            <v>0</v>
          </cell>
        </row>
        <row r="915">
          <cell r="A915" t="str">
            <v>Malacosoma castrensis</v>
          </cell>
          <cell r="B915" t="str">
            <v>Heterocera</v>
          </cell>
          <cell r="C915" t="str">
            <v>LASIOCAMPIDAE</v>
          </cell>
          <cell r="D915" t="str">
            <v>Malacosoma castrense (Linnaeus, 1758)</v>
          </cell>
          <cell r="E915" t="str">
            <v>Malacosoma castrense</v>
          </cell>
          <cell r="F915" t="str">
            <v>La livrée des prés</v>
          </cell>
          <cell r="G915" t="str">
            <v>PC</v>
          </cell>
          <cell r="I915">
            <v>0</v>
          </cell>
          <cell r="R915" t="str">
            <v>Espèces des pelouses et/ou prairies méso-xérophiles</v>
          </cell>
          <cell r="S915">
            <v>0</v>
          </cell>
          <cell r="T915" t="str">
            <v>faible</v>
          </cell>
          <cell r="U915">
            <v>0</v>
          </cell>
        </row>
        <row r="916">
          <cell r="A916" t="str">
            <v>Malacosoma neustria</v>
          </cell>
          <cell r="B916" t="str">
            <v>Heterocera</v>
          </cell>
          <cell r="C916" t="str">
            <v>LASIOCAMPIDAE</v>
          </cell>
          <cell r="D916" t="str">
            <v>Malacosoma neustria (Linnaeus, 1758)</v>
          </cell>
          <cell r="E916" t="str">
            <v>Malacosoma neustria</v>
          </cell>
          <cell r="F916" t="str">
            <v>Le bombyx à livrée</v>
          </cell>
          <cell r="G916" t="str">
            <v>AC</v>
          </cell>
          <cell r="I916">
            <v>0</v>
          </cell>
          <cell r="R916" t="str">
            <v>Espèces des boisements et des lisières mésophiles</v>
          </cell>
          <cell r="S916">
            <v>0</v>
          </cell>
          <cell r="T916" t="str">
            <v>faible</v>
          </cell>
          <cell r="U916">
            <v>0</v>
          </cell>
        </row>
        <row r="917">
          <cell r="A917" t="str">
            <v>Malacosoma neustria (Linnaeus, 1758)</v>
          </cell>
          <cell r="B917" t="str">
            <v>Heterocera</v>
          </cell>
          <cell r="C917" t="str">
            <v>LASIOCAMPIDAE</v>
          </cell>
          <cell r="D917" t="str">
            <v>Malacosoma neustria (Linnaeus, 1758)</v>
          </cell>
          <cell r="E917" t="str">
            <v>Malacosoma neustria</v>
          </cell>
          <cell r="F917" t="str">
            <v>Le bombyx à livrée</v>
          </cell>
          <cell r="G917" t="str">
            <v>AC</v>
          </cell>
          <cell r="I917">
            <v>0</v>
          </cell>
          <cell r="R917" t="str">
            <v>Espèces des boisements et des lisières mésophiles</v>
          </cell>
          <cell r="S917">
            <v>0</v>
          </cell>
          <cell r="T917" t="str">
            <v>faible</v>
          </cell>
          <cell r="U917">
            <v>0</v>
          </cell>
        </row>
        <row r="918">
          <cell r="A918" t="str">
            <v>Mamestra brassicae</v>
          </cell>
          <cell r="B918" t="str">
            <v>Heterocera</v>
          </cell>
          <cell r="C918" t="str">
            <v>NOCTUIDAE</v>
          </cell>
          <cell r="D918" t="str">
            <v>Mamestra brassicae (Linnaeus, 1758)</v>
          </cell>
          <cell r="E918" t="str">
            <v>Mamestra brassicae</v>
          </cell>
          <cell r="F918" t="str">
            <v>La brassicaire</v>
          </cell>
          <cell r="G918" t="str">
            <v>AC</v>
          </cell>
          <cell r="I918">
            <v>0</v>
          </cell>
          <cell r="R918" t="str">
            <v>Espèces ubiquistes</v>
          </cell>
          <cell r="S918">
            <v>0</v>
          </cell>
          <cell r="T918" t="str">
            <v>faible</v>
          </cell>
          <cell r="U918">
            <v>0</v>
          </cell>
        </row>
        <row r="919">
          <cell r="A919" t="str">
            <v>Mamestra brassicae (Linnaeus, 1758)</v>
          </cell>
          <cell r="B919" t="str">
            <v>Heterocera</v>
          </cell>
          <cell r="C919" t="str">
            <v>NOCTUIDAE</v>
          </cell>
          <cell r="D919" t="str">
            <v>Mamestra brassicae (Linnaeus, 1758)</v>
          </cell>
          <cell r="E919" t="str">
            <v>Mamestra brassicae</v>
          </cell>
          <cell r="F919" t="str">
            <v>La brassicaire</v>
          </cell>
          <cell r="G919" t="str">
            <v>AC</v>
          </cell>
          <cell r="I919">
            <v>0</v>
          </cell>
          <cell r="R919" t="str">
            <v>Espèces ubiquistes</v>
          </cell>
          <cell r="S919">
            <v>0</v>
          </cell>
          <cell r="T919" t="str">
            <v>faible</v>
          </cell>
          <cell r="U919">
            <v>0</v>
          </cell>
        </row>
        <row r="920">
          <cell r="A920" t="str">
            <v>Meganola albula</v>
          </cell>
          <cell r="B920" t="str">
            <v>Heterocera</v>
          </cell>
          <cell r="C920" t="str">
            <v>NOCTUIDAE</v>
          </cell>
          <cell r="D920" t="str">
            <v>Meganola albula (Denis &amp; Schiffermüller, 1775)</v>
          </cell>
          <cell r="E920" t="str">
            <v>Meganola albula</v>
          </cell>
          <cell r="F920" t="str">
            <v>La Nole blanchâtre</v>
          </cell>
          <cell r="G920" t="str">
            <v>AR</v>
          </cell>
          <cell r="I920">
            <v>0</v>
          </cell>
          <cell r="Q920" t="str">
            <v>P</v>
          </cell>
          <cell r="R920" t="str">
            <v>Espèces des boisements et des lisières mésohygrophiles</v>
          </cell>
          <cell r="S920">
            <v>0</v>
          </cell>
          <cell r="T920" t="str">
            <v>faible</v>
          </cell>
          <cell r="U920">
            <v>0</v>
          </cell>
        </row>
        <row r="921">
          <cell r="A921" t="str">
            <v>Meganola albula (Denis &amp; Schiffermüller, 1775)</v>
          </cell>
          <cell r="B921" t="str">
            <v>Heterocera</v>
          </cell>
          <cell r="C921" t="str">
            <v>NOCTUIDAE</v>
          </cell>
          <cell r="D921" t="str">
            <v>Meganola albula (Denis &amp; Schiffermüller, 1775)</v>
          </cell>
          <cell r="E921" t="str">
            <v>Meganola albula</v>
          </cell>
          <cell r="F921" t="str">
            <v>La Nole blanchâtre</v>
          </cell>
          <cell r="G921" t="str">
            <v>AR</v>
          </cell>
          <cell r="I921">
            <v>0</v>
          </cell>
          <cell r="Q921" t="str">
            <v>P</v>
          </cell>
          <cell r="R921" t="str">
            <v>Espèces des boisements et des lisières mésohygrophiles</v>
          </cell>
          <cell r="S921">
            <v>0</v>
          </cell>
          <cell r="T921" t="str">
            <v>faible</v>
          </cell>
          <cell r="U921">
            <v>0</v>
          </cell>
        </row>
        <row r="922">
          <cell r="A922" t="str">
            <v>Meganola strigula</v>
          </cell>
          <cell r="B922" t="str">
            <v>Heterocera</v>
          </cell>
          <cell r="C922" t="str">
            <v>NOCTUIDAE</v>
          </cell>
          <cell r="D922" t="str">
            <v>Meganola strigula (Denis &amp; Schiffermüller, 1775)</v>
          </cell>
          <cell r="E922" t="str">
            <v>Meganola strigula</v>
          </cell>
          <cell r="F922" t="str">
            <v>La Nole striolée</v>
          </cell>
          <cell r="G922" t="str">
            <v>E</v>
          </cell>
          <cell r="I922" t="str">
            <v>X</v>
          </cell>
          <cell r="Q922" t="str">
            <v>HP</v>
          </cell>
          <cell r="R922" t="str">
            <v>Espèces des ourlets, lisières et fourrés thermophiles</v>
          </cell>
          <cell r="S922">
            <v>0</v>
          </cell>
          <cell r="T922" t="str">
            <v>faible</v>
          </cell>
          <cell r="U922">
            <v>0</v>
          </cell>
        </row>
        <row r="923">
          <cell r="A923" t="str">
            <v>Meganola strigula (Denis &amp; Schiffermüller, 1775)</v>
          </cell>
          <cell r="B923" t="str">
            <v>Heterocera</v>
          </cell>
          <cell r="C923" t="str">
            <v>NOCTUIDAE</v>
          </cell>
          <cell r="D923" t="str">
            <v>Meganola strigula (Denis &amp; Schiffermüller, 1775)</v>
          </cell>
          <cell r="E923" t="str">
            <v>Meganola strigula</v>
          </cell>
          <cell r="F923" t="str">
            <v>La Nole striolée</v>
          </cell>
          <cell r="G923" t="str">
            <v>E</v>
          </cell>
          <cell r="I923" t="str">
            <v>X</v>
          </cell>
          <cell r="Q923" t="str">
            <v>HP</v>
          </cell>
          <cell r="R923" t="str">
            <v>Espèces des ourlets, lisières et fourrés thermophiles</v>
          </cell>
          <cell r="S923">
            <v>0</v>
          </cell>
          <cell r="T923" t="str">
            <v>faible</v>
          </cell>
          <cell r="U923">
            <v>0</v>
          </cell>
        </row>
        <row r="924">
          <cell r="A924" t="str">
            <v>Meganola togatulalis</v>
          </cell>
          <cell r="B924" t="str">
            <v>Heterocera</v>
          </cell>
          <cell r="C924" t="str">
            <v>NOCTUIDAE</v>
          </cell>
          <cell r="D924" t="str">
            <v>Meganola togatulalis (Hübner, 1796)</v>
          </cell>
          <cell r="E924" t="str">
            <v>Meganola togatulalis</v>
          </cell>
          <cell r="F924" t="str">
            <v>La Nole togée</v>
          </cell>
          <cell r="G924" t="str">
            <v>E</v>
          </cell>
          <cell r="I924" t="str">
            <v>X</v>
          </cell>
          <cell r="Q924" t="str">
            <v>HP</v>
          </cell>
          <cell r="R924" t="str">
            <v>Espèces des boisements et des lisières mésohygrophiles</v>
          </cell>
          <cell r="S924">
            <v>0</v>
          </cell>
          <cell r="T924" t="str">
            <v>faible</v>
          </cell>
          <cell r="U924">
            <v>0</v>
          </cell>
        </row>
        <row r="925">
          <cell r="A925" t="str">
            <v>Meganola togatulalis (Hübner, 1796)</v>
          </cell>
          <cell r="B925" t="str">
            <v>Heterocera</v>
          </cell>
          <cell r="C925" t="str">
            <v>NOCTUIDAE</v>
          </cell>
          <cell r="D925" t="str">
            <v>Meganola togatulalis (Hübner, 1796)</v>
          </cell>
          <cell r="E925" t="str">
            <v>Meganola togatulalis</v>
          </cell>
          <cell r="F925" t="str">
            <v>La Nole togée</v>
          </cell>
          <cell r="G925" t="str">
            <v>E</v>
          </cell>
          <cell r="I925" t="str">
            <v>X</v>
          </cell>
          <cell r="Q925" t="str">
            <v>HP</v>
          </cell>
          <cell r="R925" t="str">
            <v>Espèces des boisements et des lisières mésohygrophiles</v>
          </cell>
          <cell r="S925">
            <v>0</v>
          </cell>
          <cell r="T925" t="str">
            <v>faible</v>
          </cell>
          <cell r="U925">
            <v>0</v>
          </cell>
        </row>
        <row r="926">
          <cell r="A926" t="str">
            <v>Melanchra persicariae</v>
          </cell>
          <cell r="B926" t="str">
            <v>Heterocera</v>
          </cell>
          <cell r="C926" t="str">
            <v>NOCTUIDAE</v>
          </cell>
          <cell r="D926" t="str">
            <v>Melanchra persicariae (Linnaeus, 1761)</v>
          </cell>
          <cell r="E926" t="str">
            <v>Melanchra persicariae</v>
          </cell>
          <cell r="F926" t="str">
            <v>La polygonière</v>
          </cell>
          <cell r="G926" t="str">
            <v>AC</v>
          </cell>
          <cell r="I926">
            <v>0</v>
          </cell>
          <cell r="R926" t="str">
            <v>Espèces ubiquistes</v>
          </cell>
          <cell r="S926">
            <v>0</v>
          </cell>
          <cell r="T926" t="str">
            <v>faible</v>
          </cell>
          <cell r="U926">
            <v>0</v>
          </cell>
        </row>
        <row r="927">
          <cell r="A927" t="str">
            <v>Melanchra persicariae (Linnaeus, 1761)</v>
          </cell>
          <cell r="B927" t="str">
            <v>Heterocera</v>
          </cell>
          <cell r="C927" t="str">
            <v>NOCTUIDAE</v>
          </cell>
          <cell r="D927" t="str">
            <v>Melanchra persicariae (Linnaeus, 1761)</v>
          </cell>
          <cell r="E927" t="str">
            <v>Melanchra persicariae</v>
          </cell>
          <cell r="F927" t="str">
            <v>La polygonière</v>
          </cell>
          <cell r="G927" t="str">
            <v>AC</v>
          </cell>
          <cell r="I927">
            <v>0</v>
          </cell>
          <cell r="R927" t="str">
            <v>Espèces ubiquistes</v>
          </cell>
          <cell r="S927">
            <v>0</v>
          </cell>
          <cell r="T927" t="str">
            <v>faible</v>
          </cell>
          <cell r="U927">
            <v>0</v>
          </cell>
        </row>
        <row r="928">
          <cell r="A928" t="str">
            <v>Melanthia procellata</v>
          </cell>
          <cell r="B928" t="str">
            <v>Heterocera</v>
          </cell>
          <cell r="C928" t="str">
            <v>GEOMETRIDAE</v>
          </cell>
          <cell r="D928" t="str">
            <v>Melanthia procellata (Denis &amp; Schiffermüller, 1775)</v>
          </cell>
          <cell r="E928" t="str">
            <v>Melanthia procellata</v>
          </cell>
          <cell r="F928" t="str">
            <v xml:space="preserve">La mélanthie pie </v>
          </cell>
          <cell r="G928" t="str">
            <v>PC</v>
          </cell>
          <cell r="I928">
            <v>0</v>
          </cell>
          <cell r="R928" t="str">
            <v>Espèces des boisements et des lisières mésophiles</v>
          </cell>
          <cell r="S928">
            <v>0</v>
          </cell>
          <cell r="T928" t="str">
            <v>faible</v>
          </cell>
          <cell r="U928">
            <v>0</v>
          </cell>
        </row>
        <row r="929">
          <cell r="A929" t="str">
            <v>Melanthia procellata (Denis &amp; Schiffermüller, 1775)</v>
          </cell>
          <cell r="B929" t="str">
            <v>Heterocera</v>
          </cell>
          <cell r="C929" t="str">
            <v>GEOMETRIDAE</v>
          </cell>
          <cell r="D929" t="str">
            <v>Melanthia procellata (Denis &amp; Schiffermüller, 1775)</v>
          </cell>
          <cell r="E929" t="str">
            <v>Melanthia procellata</v>
          </cell>
          <cell r="F929" t="str">
            <v xml:space="preserve">La mélanthie pie </v>
          </cell>
          <cell r="G929" t="str">
            <v>PC</v>
          </cell>
          <cell r="I929">
            <v>0</v>
          </cell>
          <cell r="R929" t="str">
            <v>Espèces des boisements et des lisières mésophiles</v>
          </cell>
          <cell r="S929">
            <v>0</v>
          </cell>
          <cell r="T929" t="str">
            <v>faible</v>
          </cell>
          <cell r="U929">
            <v>0</v>
          </cell>
        </row>
        <row r="930">
          <cell r="A930" t="str">
            <v>Menophra abruptaria</v>
          </cell>
          <cell r="B930" t="str">
            <v>Heterocera</v>
          </cell>
          <cell r="C930" t="str">
            <v>GEOMETRIDAE</v>
          </cell>
          <cell r="D930" t="str">
            <v>Menophra abruptaria (Thunberg, 1792)</v>
          </cell>
          <cell r="E930" t="str">
            <v>Menophra abruptaria</v>
          </cell>
          <cell r="F930" t="str">
            <v>La boarmie pétrifiée</v>
          </cell>
          <cell r="G930" t="str">
            <v>PC</v>
          </cell>
          <cell r="I930">
            <v>0</v>
          </cell>
          <cell r="R930" t="str">
            <v>Espèces des boisements et des lisières mésophiles</v>
          </cell>
          <cell r="S930">
            <v>0</v>
          </cell>
          <cell r="T930" t="str">
            <v>faible</v>
          </cell>
          <cell r="U930">
            <v>0</v>
          </cell>
        </row>
        <row r="931">
          <cell r="A931" t="str">
            <v>Menophra abruptaria (Thunberg, 1792)</v>
          </cell>
          <cell r="B931" t="str">
            <v>Heterocera</v>
          </cell>
          <cell r="C931" t="str">
            <v>GEOMETRIDAE</v>
          </cell>
          <cell r="D931" t="str">
            <v>Menophra abruptaria (Thunberg, 1792)</v>
          </cell>
          <cell r="E931" t="str">
            <v>Menophra abruptaria</v>
          </cell>
          <cell r="F931" t="str">
            <v>La boarmie pétrifiée</v>
          </cell>
          <cell r="G931" t="str">
            <v>PC</v>
          </cell>
          <cell r="I931">
            <v>0</v>
          </cell>
          <cell r="R931" t="str">
            <v>Espèces des boisements et des lisières mésophiles</v>
          </cell>
          <cell r="S931">
            <v>0</v>
          </cell>
          <cell r="T931" t="str">
            <v>faible</v>
          </cell>
          <cell r="U931">
            <v>0</v>
          </cell>
        </row>
        <row r="932">
          <cell r="A932" t="str">
            <v>Mesapamea didyma</v>
          </cell>
          <cell r="B932" t="str">
            <v>Heterocera</v>
          </cell>
          <cell r="C932" t="str">
            <v>NOCTUIDAE</v>
          </cell>
          <cell r="D932" t="str">
            <v>Mesapamea didyma (Esper, 1788)</v>
          </cell>
          <cell r="E932" t="str">
            <v>Mesapamea didyma</v>
          </cell>
          <cell r="F932" t="str">
            <v>La Noctuelle didyme</v>
          </cell>
          <cell r="G932" t="str">
            <v>RR</v>
          </cell>
          <cell r="I932" t="str">
            <v>X</v>
          </cell>
          <cell r="Q932" t="str">
            <v>HP</v>
          </cell>
          <cell r="R932" t="str">
            <v>Espèces des pelouses et/ou prairies méso-xérophiles</v>
          </cell>
          <cell r="S932">
            <v>0</v>
          </cell>
          <cell r="T932" t="str">
            <v>faible</v>
          </cell>
          <cell r="U932">
            <v>0</v>
          </cell>
        </row>
        <row r="933">
          <cell r="A933" t="str">
            <v>Mesapamea didyma (Esper, 1788)</v>
          </cell>
          <cell r="B933" t="str">
            <v>Heterocera</v>
          </cell>
          <cell r="C933" t="str">
            <v>NOCTUIDAE</v>
          </cell>
          <cell r="D933" t="str">
            <v>Mesapamea didyma (Esper, 1788)</v>
          </cell>
          <cell r="E933" t="str">
            <v>Mesapamea didyma</v>
          </cell>
          <cell r="F933" t="str">
            <v>La Noctuelle didyme</v>
          </cell>
          <cell r="G933" t="str">
            <v>RR</v>
          </cell>
          <cell r="I933" t="str">
            <v>X</v>
          </cell>
          <cell r="Q933" t="str">
            <v>HP</v>
          </cell>
          <cell r="R933" t="str">
            <v>Espèces des pelouses et/ou prairies méso-xérophiles</v>
          </cell>
          <cell r="S933">
            <v>0</v>
          </cell>
          <cell r="T933" t="str">
            <v>faible</v>
          </cell>
          <cell r="U933">
            <v>0</v>
          </cell>
        </row>
        <row r="934">
          <cell r="A934" t="str">
            <v>Mesapamea secalis</v>
          </cell>
          <cell r="B934" t="str">
            <v>Heterocera</v>
          </cell>
          <cell r="C934" t="str">
            <v>NOCTUIDAE</v>
          </cell>
          <cell r="D934" t="str">
            <v>Mesapamea secalis (Linnaeus, 1758)</v>
          </cell>
          <cell r="E934" t="str">
            <v>Mesapamea secalis</v>
          </cell>
          <cell r="F934" t="str">
            <v>L'hiéroglyphe</v>
          </cell>
          <cell r="G934" t="str">
            <v>AC</v>
          </cell>
          <cell r="I934">
            <v>0</v>
          </cell>
          <cell r="R934" t="str">
            <v>Espèces des prairies et ourlets méso-hygrophiles</v>
          </cell>
          <cell r="S934">
            <v>0</v>
          </cell>
          <cell r="T934" t="str">
            <v>faible</v>
          </cell>
          <cell r="U934">
            <v>0</v>
          </cell>
        </row>
        <row r="935">
          <cell r="A935" t="str">
            <v>Mesapamea secalis (Linnaeus, 1758)</v>
          </cell>
          <cell r="B935" t="str">
            <v>Heterocera</v>
          </cell>
          <cell r="C935" t="str">
            <v>NOCTUIDAE</v>
          </cell>
          <cell r="D935" t="str">
            <v>Mesapamea secalis (Linnaeus, 1758)</v>
          </cell>
          <cell r="E935" t="str">
            <v>Mesapamea secalis</v>
          </cell>
          <cell r="F935" t="str">
            <v>L'hiéroglyphe</v>
          </cell>
          <cell r="G935" t="str">
            <v>AC</v>
          </cell>
          <cell r="I935">
            <v>0</v>
          </cell>
          <cell r="R935" t="str">
            <v>Espèces des prairies et ourlets méso-hygrophiles</v>
          </cell>
          <cell r="S935">
            <v>0</v>
          </cell>
          <cell r="T935" t="str">
            <v>faible</v>
          </cell>
          <cell r="U935">
            <v>0</v>
          </cell>
        </row>
        <row r="936">
          <cell r="A936" t="str">
            <v>Mesogona acetosellae</v>
          </cell>
          <cell r="B936" t="str">
            <v>Heterocera</v>
          </cell>
          <cell r="C936" t="str">
            <v>NOCTUIDAE</v>
          </cell>
          <cell r="D936" t="str">
            <v>Mesogona acetosellae (Denis &amp; Schiffermüller, 1775)</v>
          </cell>
          <cell r="E936" t="str">
            <v>Mesogona acetosellae</v>
          </cell>
          <cell r="F936" t="str">
            <v>La Noctuelle de la Petite-Oseille</v>
          </cell>
          <cell r="G936" t="str">
            <v>E</v>
          </cell>
          <cell r="I936" t="str">
            <v>X</v>
          </cell>
          <cell r="Q936" t="str">
            <v>HP</v>
          </cell>
          <cell r="R936" t="str">
            <v>Espèces des pelouses et/ou prairies méso-xérophiles</v>
          </cell>
          <cell r="S936">
            <v>0</v>
          </cell>
          <cell r="T936" t="str">
            <v>faible</v>
          </cell>
          <cell r="U936">
            <v>0</v>
          </cell>
        </row>
        <row r="937">
          <cell r="A937" t="str">
            <v>Mesogona acetosellae (Denis &amp; Schiffermüller, 1775)</v>
          </cell>
          <cell r="B937" t="str">
            <v>Heterocera</v>
          </cell>
          <cell r="C937" t="str">
            <v>NOCTUIDAE</v>
          </cell>
          <cell r="D937" t="str">
            <v>Mesogona acetosellae (Denis &amp; Schiffermüller, 1775)</v>
          </cell>
          <cell r="E937" t="str">
            <v>Mesogona acetosellae</v>
          </cell>
          <cell r="F937" t="str">
            <v>La Noctuelle de la Petite-Oseille</v>
          </cell>
          <cell r="G937" t="str">
            <v>E</v>
          </cell>
          <cell r="I937" t="str">
            <v>X</v>
          </cell>
          <cell r="Q937" t="str">
            <v>HP</v>
          </cell>
          <cell r="R937" t="str">
            <v>Espèces des pelouses et/ou prairies méso-xérophiles</v>
          </cell>
          <cell r="S937">
            <v>0</v>
          </cell>
          <cell r="T937" t="str">
            <v>faible</v>
          </cell>
          <cell r="U937">
            <v>0</v>
          </cell>
        </row>
        <row r="938">
          <cell r="A938" t="str">
            <v>Mesoleuca albicillata</v>
          </cell>
          <cell r="B938" t="str">
            <v>Heterocera</v>
          </cell>
          <cell r="C938" t="str">
            <v>GEOMETRIDAE</v>
          </cell>
          <cell r="D938" t="str">
            <v>Mesoleuca albicillata (Linnaeus, 1758)</v>
          </cell>
          <cell r="E938" t="str">
            <v>Mesoleuca albicillata</v>
          </cell>
          <cell r="F938" t="str">
            <v>La phalène de la ronce</v>
          </cell>
          <cell r="G938" t="str">
            <v>AR</v>
          </cell>
          <cell r="I938">
            <v>0</v>
          </cell>
          <cell r="Q938" t="str">
            <v>P</v>
          </cell>
          <cell r="R938" t="str">
            <v>Espèces des boisements et des lisières mésophiles</v>
          </cell>
          <cell r="S938">
            <v>0</v>
          </cell>
          <cell r="T938" t="str">
            <v>faible</v>
          </cell>
          <cell r="U938">
            <v>0</v>
          </cell>
        </row>
        <row r="939">
          <cell r="A939" t="str">
            <v>Mesoleuca albicillata (Linnaeus, 1758)</v>
          </cell>
          <cell r="B939" t="str">
            <v>Heterocera</v>
          </cell>
          <cell r="C939" t="str">
            <v>GEOMETRIDAE</v>
          </cell>
          <cell r="D939" t="str">
            <v>Mesoleuca albicillata (Linnaeus, 1758)</v>
          </cell>
          <cell r="E939" t="str">
            <v>Mesoleuca albicillata</v>
          </cell>
          <cell r="F939" t="str">
            <v>La phalène de la ronce</v>
          </cell>
          <cell r="G939" t="str">
            <v>AR</v>
          </cell>
          <cell r="I939">
            <v>0</v>
          </cell>
          <cell r="Q939" t="str">
            <v>P</v>
          </cell>
          <cell r="R939" t="str">
            <v>Espèces des boisements et des lisières mésophiles</v>
          </cell>
          <cell r="S939">
            <v>0</v>
          </cell>
          <cell r="T939" t="str">
            <v>faible</v>
          </cell>
          <cell r="U939">
            <v>0</v>
          </cell>
        </row>
        <row r="940">
          <cell r="A940" t="str">
            <v>Mesoligia furuncula</v>
          </cell>
          <cell r="B940" t="str">
            <v>Heterocera</v>
          </cell>
          <cell r="C940" t="str">
            <v>NOCTUIDAE</v>
          </cell>
          <cell r="D940" t="str">
            <v>Mesoligia furuncula (Denis &amp; Schiffermüller, 1775)</v>
          </cell>
          <cell r="E940" t="str">
            <v>Mesoligia furuncula</v>
          </cell>
          <cell r="F940" t="str">
            <v>La Noctuelle furoncule</v>
          </cell>
          <cell r="G940" t="str">
            <v>PC</v>
          </cell>
          <cell r="I940">
            <v>0</v>
          </cell>
          <cell r="R940" t="str">
            <v>Espèces des boisements et des lisières mésophiles</v>
          </cell>
          <cell r="S940">
            <v>0</v>
          </cell>
          <cell r="T940" t="str">
            <v>faible</v>
          </cell>
          <cell r="U940">
            <v>0</v>
          </cell>
        </row>
        <row r="941">
          <cell r="A941" t="str">
            <v>Mesoligia furuncula (Denis &amp; Schiffermüller, 1775)</v>
          </cell>
          <cell r="B941" t="str">
            <v>Heterocera</v>
          </cell>
          <cell r="C941" t="str">
            <v>NOCTUIDAE</v>
          </cell>
          <cell r="D941" t="str">
            <v>Mesoligia furuncula (Denis &amp; Schiffermüller, 1775)</v>
          </cell>
          <cell r="E941" t="str">
            <v>Mesoligia furuncula</v>
          </cell>
          <cell r="F941" t="str">
            <v>La Noctuelle furoncule</v>
          </cell>
          <cell r="G941" t="str">
            <v>PC</v>
          </cell>
          <cell r="I941">
            <v>0</v>
          </cell>
          <cell r="R941" t="str">
            <v>Espèces des boisements et des lisières mésophiles</v>
          </cell>
          <cell r="S941">
            <v>0</v>
          </cell>
          <cell r="T941" t="str">
            <v>faible</v>
          </cell>
          <cell r="U941">
            <v>0</v>
          </cell>
        </row>
        <row r="942">
          <cell r="A942" t="str">
            <v>Mesotype didymata (Linnaeus, 1758)</v>
          </cell>
          <cell r="B942" t="str">
            <v>Heterocera</v>
          </cell>
          <cell r="C942" t="str">
            <v>GEOMETRIDAE</v>
          </cell>
          <cell r="D942" t="str">
            <v>Mesotype didymata (Linnaeus, 1758)</v>
          </cell>
          <cell r="E942" t="str">
            <v>Mesotype didymata (Linnaeus, 1758)</v>
          </cell>
          <cell r="F942" t="str">
            <v>L'Eubolie âpre</v>
          </cell>
          <cell r="G942" t="str">
            <v>E</v>
          </cell>
          <cell r="I942" t="str">
            <v>X</v>
          </cell>
          <cell r="Q942" t="str">
            <v>HP</v>
          </cell>
          <cell r="R942" t="str">
            <v>Espèce des landes</v>
          </cell>
          <cell r="S942">
            <v>0</v>
          </cell>
          <cell r="T942" t="str">
            <v>faible</v>
          </cell>
          <cell r="U942">
            <v>0</v>
          </cell>
        </row>
        <row r="943">
          <cell r="A943" t="str">
            <v>Miltochrista miniata</v>
          </cell>
          <cell r="B943" t="str">
            <v>Heterocera</v>
          </cell>
          <cell r="C943" t="str">
            <v>ARCTIIDAE</v>
          </cell>
          <cell r="D943" t="str">
            <v>Miltochrista miniata (Forster, 1771)</v>
          </cell>
          <cell r="E943" t="str">
            <v>Miltochrista miniata</v>
          </cell>
          <cell r="F943" t="str">
            <v>La rosette</v>
          </cell>
          <cell r="G943" t="str">
            <v>AC</v>
          </cell>
          <cell r="I943">
            <v>0</v>
          </cell>
          <cell r="R943" t="str">
            <v>Espèces ubiquistes</v>
          </cell>
          <cell r="S943">
            <v>0</v>
          </cell>
          <cell r="T943" t="str">
            <v>faible</v>
          </cell>
          <cell r="U943">
            <v>0</v>
          </cell>
        </row>
        <row r="944">
          <cell r="A944" t="str">
            <v>Miltochrista miniata (Forster, 1771)</v>
          </cell>
          <cell r="B944" t="str">
            <v>Heterocera</v>
          </cell>
          <cell r="C944" t="str">
            <v>ARCTIIDAE</v>
          </cell>
          <cell r="D944" t="str">
            <v>Miltochrista miniata (Forster, 1771)</v>
          </cell>
          <cell r="E944" t="str">
            <v>Miltochrista miniata</v>
          </cell>
          <cell r="F944" t="str">
            <v>La rosette</v>
          </cell>
          <cell r="G944" t="str">
            <v>AC</v>
          </cell>
          <cell r="I944">
            <v>0</v>
          </cell>
          <cell r="R944" t="str">
            <v>Espèces ubiquistes</v>
          </cell>
          <cell r="S944">
            <v>0</v>
          </cell>
          <cell r="T944" t="str">
            <v>faible</v>
          </cell>
          <cell r="U944">
            <v>0</v>
          </cell>
        </row>
        <row r="945">
          <cell r="A945" t="str">
            <v>Mimas tiliae</v>
          </cell>
          <cell r="B945" t="str">
            <v>Heterocera</v>
          </cell>
          <cell r="C945" t="str">
            <v>SPHINGIDAE</v>
          </cell>
          <cell r="D945" t="str">
            <v>Mimas tiliae (Linnaeus, 1758)</v>
          </cell>
          <cell r="E945" t="str">
            <v>Mimas tiliae</v>
          </cell>
          <cell r="F945" t="str">
            <v>Le sphinx du tilleul</v>
          </cell>
          <cell r="G945" t="str">
            <v>AC</v>
          </cell>
          <cell r="I945">
            <v>0</v>
          </cell>
          <cell r="R945" t="str">
            <v>Espèces des boisements et des lisières mésophiles</v>
          </cell>
          <cell r="S945">
            <v>0</v>
          </cell>
          <cell r="T945" t="str">
            <v>faible</v>
          </cell>
          <cell r="U945">
            <v>0</v>
          </cell>
        </row>
        <row r="946">
          <cell r="A946" t="str">
            <v>Mimas tiliae (Linnaeus, 1758)</v>
          </cell>
          <cell r="B946" t="str">
            <v>Heterocera</v>
          </cell>
          <cell r="C946" t="str">
            <v>SPHINGIDAE</v>
          </cell>
          <cell r="D946" t="str">
            <v>Mimas tiliae (Linnaeus, 1758)</v>
          </cell>
          <cell r="E946" t="str">
            <v>Mimas tiliae</v>
          </cell>
          <cell r="F946" t="str">
            <v>Le sphinx du tilleul</v>
          </cell>
          <cell r="G946" t="str">
            <v>AC</v>
          </cell>
          <cell r="I946">
            <v>0</v>
          </cell>
          <cell r="R946" t="str">
            <v>Espèces des boisements et des lisières mésophiles</v>
          </cell>
          <cell r="S946">
            <v>0</v>
          </cell>
          <cell r="T946" t="str">
            <v>faible</v>
          </cell>
          <cell r="U946">
            <v>0</v>
          </cell>
        </row>
        <row r="947">
          <cell r="A947" t="str">
            <v>Minoa murinata</v>
          </cell>
          <cell r="B947" t="str">
            <v>Heterocera</v>
          </cell>
          <cell r="C947" t="str">
            <v>GEOMETRIDAE</v>
          </cell>
          <cell r="D947" t="str">
            <v>Minoa murinata (Scopoli, 1763)</v>
          </cell>
          <cell r="E947" t="str">
            <v>Minoa murinata</v>
          </cell>
          <cell r="F947" t="str">
            <v>La souris</v>
          </cell>
          <cell r="G947" t="str">
            <v>AR</v>
          </cell>
          <cell r="I947">
            <v>0</v>
          </cell>
          <cell r="Q947" t="str">
            <v>P</v>
          </cell>
          <cell r="R947" t="str">
            <v>Espèces des pelouses et/ou prairies méso-xérophiles</v>
          </cell>
          <cell r="S947">
            <v>0</v>
          </cell>
          <cell r="T947" t="str">
            <v>faible</v>
          </cell>
          <cell r="U947">
            <v>0</v>
          </cell>
        </row>
        <row r="948">
          <cell r="A948" t="str">
            <v>Minoa murinata (Scopoli, 1763)</v>
          </cell>
          <cell r="B948" t="str">
            <v>Heterocera</v>
          </cell>
          <cell r="C948" t="str">
            <v>GEOMETRIDAE</v>
          </cell>
          <cell r="D948" t="str">
            <v>Minoa murinata (Scopoli, 1763)</v>
          </cell>
          <cell r="E948" t="str">
            <v>Minoa murinata</v>
          </cell>
          <cell r="F948" t="str">
            <v>La souris</v>
          </cell>
          <cell r="G948" t="str">
            <v>AR</v>
          </cell>
          <cell r="I948">
            <v>0</v>
          </cell>
          <cell r="Q948" t="str">
            <v>P</v>
          </cell>
          <cell r="R948" t="str">
            <v>Espèces des pelouses et/ou prairies méso-xérophiles</v>
          </cell>
          <cell r="S948">
            <v>0</v>
          </cell>
          <cell r="T948" t="str">
            <v>faible</v>
          </cell>
          <cell r="U948">
            <v>0</v>
          </cell>
        </row>
        <row r="949">
          <cell r="A949" t="str">
            <v>Minucia lunaris</v>
          </cell>
          <cell r="B949" t="str">
            <v>Heterocera</v>
          </cell>
          <cell r="C949" t="str">
            <v>NOCTUIDAE</v>
          </cell>
          <cell r="D949" t="str">
            <v>Minucia lunaris (Denis &amp; Schiffermüller, 1775)</v>
          </cell>
          <cell r="E949" t="str">
            <v>Minucia lunaris</v>
          </cell>
          <cell r="F949" t="str">
            <v>La lunaire</v>
          </cell>
          <cell r="G949" t="str">
            <v>R</v>
          </cell>
          <cell r="I949" t="str">
            <v>X</v>
          </cell>
          <cell r="Q949" t="str">
            <v>P</v>
          </cell>
          <cell r="R949" t="str">
            <v>Espèces des ourlets, lisières et fourrés thermophiles</v>
          </cell>
          <cell r="S949">
            <v>0</v>
          </cell>
          <cell r="T949" t="str">
            <v>faible</v>
          </cell>
          <cell r="U949">
            <v>0</v>
          </cell>
        </row>
        <row r="950">
          <cell r="A950" t="str">
            <v>Minucia lunaris (Denis &amp; Schiffermüller, 1775)</v>
          </cell>
          <cell r="B950" t="str">
            <v>Heterocera</v>
          </cell>
          <cell r="C950" t="str">
            <v>NOCTUIDAE</v>
          </cell>
          <cell r="D950" t="str">
            <v>Minucia lunaris (Denis &amp; Schiffermüller, 1775)</v>
          </cell>
          <cell r="E950" t="str">
            <v>Minucia lunaris</v>
          </cell>
          <cell r="F950" t="str">
            <v>La lunaire</v>
          </cell>
          <cell r="G950" t="str">
            <v>R</v>
          </cell>
          <cell r="I950" t="str">
            <v>X</v>
          </cell>
          <cell r="Q950" t="str">
            <v>P</v>
          </cell>
          <cell r="R950" t="str">
            <v>Espèces des ourlets, lisières et fourrés thermophiles</v>
          </cell>
          <cell r="S950">
            <v>0</v>
          </cell>
          <cell r="T950" t="str">
            <v>faible</v>
          </cell>
          <cell r="U950">
            <v>0</v>
          </cell>
        </row>
        <row r="951">
          <cell r="A951" t="str">
            <v>Mniotype adusta</v>
          </cell>
          <cell r="B951" t="str">
            <v>Heterocera</v>
          </cell>
          <cell r="C951" t="str">
            <v>NOCTUIDAE</v>
          </cell>
          <cell r="D951" t="str">
            <v>Mniotype adusta (Esper, 1790)</v>
          </cell>
          <cell r="E951" t="str">
            <v>Mniotype adusta</v>
          </cell>
          <cell r="F951" t="str">
            <v>La Noctuelle aduste</v>
          </cell>
          <cell r="G951" t="str">
            <v>E</v>
          </cell>
          <cell r="I951">
            <v>0</v>
          </cell>
          <cell r="Q951" t="str">
            <v>HP</v>
          </cell>
          <cell r="R951" t="str">
            <v>Espèces des boisements et des lisières mésohygrophiles</v>
          </cell>
          <cell r="S951">
            <v>0</v>
          </cell>
          <cell r="T951" t="str">
            <v>faible</v>
          </cell>
          <cell r="U951">
            <v>0</v>
          </cell>
        </row>
        <row r="952">
          <cell r="A952" t="str">
            <v>Mniotype adusta (Esper, 1790)</v>
          </cell>
          <cell r="B952" t="str">
            <v>Heterocera</v>
          </cell>
          <cell r="C952" t="str">
            <v>NOCTUIDAE</v>
          </cell>
          <cell r="D952" t="str">
            <v>Mniotype adusta (Esper, 1790)</v>
          </cell>
          <cell r="E952" t="str">
            <v>Mniotype adusta</v>
          </cell>
          <cell r="F952" t="str">
            <v>La Noctuelle aduste</v>
          </cell>
          <cell r="G952" t="str">
            <v>E</v>
          </cell>
          <cell r="I952">
            <v>0</v>
          </cell>
          <cell r="Q952" t="str">
            <v>HP</v>
          </cell>
          <cell r="R952" t="str">
            <v>Espèces des boisements et des lisières mésohygrophiles</v>
          </cell>
          <cell r="S952">
            <v>0</v>
          </cell>
          <cell r="T952" t="str">
            <v>faible</v>
          </cell>
          <cell r="U952">
            <v>0</v>
          </cell>
        </row>
        <row r="953">
          <cell r="A953" t="str">
            <v>Mniotype satura</v>
          </cell>
          <cell r="B953" t="str">
            <v>Heterocera</v>
          </cell>
          <cell r="C953" t="str">
            <v>NOCTUIDAE</v>
          </cell>
          <cell r="D953" t="str">
            <v>Mniotype satura (Denis &amp; Schiffermüller, 1775)</v>
          </cell>
          <cell r="E953" t="str">
            <v>Mniotype satura</v>
          </cell>
          <cell r="F953" t="str">
            <v>Le porphyre</v>
          </cell>
          <cell r="G953" t="str">
            <v>E</v>
          </cell>
          <cell r="I953">
            <v>0</v>
          </cell>
          <cell r="Q953" t="str">
            <v>HP</v>
          </cell>
          <cell r="R953" t="str">
            <v>Espèces des boisements et des lisières mésohygrophiles</v>
          </cell>
          <cell r="S953">
            <v>0</v>
          </cell>
          <cell r="T953" t="str">
            <v>faible</v>
          </cell>
          <cell r="U953">
            <v>0</v>
          </cell>
        </row>
        <row r="954">
          <cell r="A954" t="str">
            <v>Mniotype satura (Denis &amp; Schiffermüller, 1775)</v>
          </cell>
          <cell r="B954" t="str">
            <v>Heterocera</v>
          </cell>
          <cell r="C954" t="str">
            <v>NOCTUIDAE</v>
          </cell>
          <cell r="D954" t="str">
            <v>Mniotype satura (Denis &amp; Schiffermüller, 1775)</v>
          </cell>
          <cell r="E954" t="str">
            <v>Mniotype satura</v>
          </cell>
          <cell r="F954" t="str">
            <v>Le porphyre</v>
          </cell>
          <cell r="G954" t="str">
            <v>E</v>
          </cell>
          <cell r="I954">
            <v>0</v>
          </cell>
          <cell r="Q954" t="str">
            <v>HP</v>
          </cell>
          <cell r="R954" t="str">
            <v>Espèces des boisements et des lisières mésohygrophiles</v>
          </cell>
          <cell r="S954">
            <v>0</v>
          </cell>
          <cell r="T954" t="str">
            <v>faible</v>
          </cell>
          <cell r="U954">
            <v>0</v>
          </cell>
        </row>
        <row r="955">
          <cell r="A955" t="str">
            <v>Moma alpium</v>
          </cell>
          <cell r="B955" t="str">
            <v>Heterocera</v>
          </cell>
          <cell r="C955" t="str">
            <v>NOCTUIDAE</v>
          </cell>
          <cell r="D955" t="str">
            <v>Moma alpium (Osbeck, 1778)</v>
          </cell>
          <cell r="E955" t="str">
            <v>Moma alpium</v>
          </cell>
          <cell r="F955" t="str">
            <v>L'avrilière</v>
          </cell>
          <cell r="G955" t="str">
            <v>PC</v>
          </cell>
          <cell r="I955">
            <v>0</v>
          </cell>
          <cell r="R955" t="str">
            <v>Espèces des boisements et des lisières mésophiles</v>
          </cell>
          <cell r="S955">
            <v>0</v>
          </cell>
          <cell r="T955" t="str">
            <v>faible</v>
          </cell>
          <cell r="U955">
            <v>0</v>
          </cell>
        </row>
        <row r="956">
          <cell r="A956" t="str">
            <v>Moma alpium (Osbeck, 1778)</v>
          </cell>
          <cell r="B956" t="str">
            <v>Heterocera</v>
          </cell>
          <cell r="C956" t="str">
            <v>NOCTUIDAE</v>
          </cell>
          <cell r="D956" t="str">
            <v>Moma alpium (Osbeck, 1778)</v>
          </cell>
          <cell r="E956" t="str">
            <v>Moma alpium</v>
          </cell>
          <cell r="F956" t="str">
            <v>L'avrilière</v>
          </cell>
          <cell r="G956" t="str">
            <v>PC</v>
          </cell>
          <cell r="I956">
            <v>0</v>
          </cell>
          <cell r="R956" t="str">
            <v>Espèces des boisements et des lisières mésophiles</v>
          </cell>
          <cell r="S956">
            <v>0</v>
          </cell>
          <cell r="T956" t="str">
            <v>faible</v>
          </cell>
          <cell r="U956">
            <v>0</v>
          </cell>
        </row>
        <row r="957">
          <cell r="A957" t="str">
            <v>Mormo maura</v>
          </cell>
          <cell r="B957" t="str">
            <v>Heterocera</v>
          </cell>
          <cell r="C957" t="str">
            <v>NOCTUIDAE</v>
          </cell>
          <cell r="D957" t="str">
            <v>Mormo maura (Linnaeus, 1758)</v>
          </cell>
          <cell r="E957" t="str">
            <v>Mormo maura</v>
          </cell>
          <cell r="F957" t="str">
            <v>La maure</v>
          </cell>
          <cell r="G957" t="str">
            <v>PC</v>
          </cell>
          <cell r="I957">
            <v>0</v>
          </cell>
          <cell r="R957" t="str">
            <v>Espèces ubiquistes</v>
          </cell>
          <cell r="S957">
            <v>0</v>
          </cell>
          <cell r="T957" t="str">
            <v>faible</v>
          </cell>
          <cell r="U957">
            <v>0</v>
          </cell>
        </row>
        <row r="958">
          <cell r="A958" t="str">
            <v>Mormo maura (Linnaeus, 1758)</v>
          </cell>
          <cell r="B958" t="str">
            <v>Heterocera</v>
          </cell>
          <cell r="C958" t="str">
            <v>NOCTUIDAE</v>
          </cell>
          <cell r="D958" t="str">
            <v>Mormo maura (Linnaeus, 1758)</v>
          </cell>
          <cell r="E958" t="str">
            <v>Mormo maura</v>
          </cell>
          <cell r="F958" t="str">
            <v>La maure</v>
          </cell>
          <cell r="G958" t="str">
            <v>PC</v>
          </cell>
          <cell r="I958">
            <v>0</v>
          </cell>
          <cell r="R958" t="str">
            <v>Espèces ubiquistes</v>
          </cell>
          <cell r="S958">
            <v>0</v>
          </cell>
          <cell r="T958" t="str">
            <v>faible</v>
          </cell>
          <cell r="U958">
            <v>0</v>
          </cell>
        </row>
        <row r="959">
          <cell r="A959" t="str">
            <v>Mythimna albipuncta</v>
          </cell>
          <cell r="B959" t="str">
            <v>Heterocera</v>
          </cell>
          <cell r="C959" t="str">
            <v>NOCTUIDAE</v>
          </cell>
          <cell r="D959" t="str">
            <v>Mythimna albipuncta (Denis &amp; Schiffermüller, 1775)</v>
          </cell>
          <cell r="E959" t="str">
            <v>Mythimna albipuncta</v>
          </cell>
          <cell r="F959" t="str">
            <v>Le point blanc</v>
          </cell>
          <cell r="G959" t="str">
            <v>AC</v>
          </cell>
          <cell r="I959">
            <v>0</v>
          </cell>
          <cell r="R959" t="str">
            <v>Espèces ubiquistes</v>
          </cell>
          <cell r="S959">
            <v>0</v>
          </cell>
          <cell r="T959" t="str">
            <v>faible</v>
          </cell>
          <cell r="U959">
            <v>0</v>
          </cell>
        </row>
        <row r="960">
          <cell r="A960" t="str">
            <v>Mythimna albipuncta (Denis &amp; Schiffermüller, 1775)</v>
          </cell>
          <cell r="B960" t="str">
            <v>Heterocera</v>
          </cell>
          <cell r="C960" t="str">
            <v>NOCTUIDAE</v>
          </cell>
          <cell r="D960" t="str">
            <v>Mythimna albipuncta (Denis &amp; Schiffermüller, 1775)</v>
          </cell>
          <cell r="E960" t="str">
            <v>Mythimna albipuncta</v>
          </cell>
          <cell r="F960" t="str">
            <v>Le point blanc</v>
          </cell>
          <cell r="G960" t="str">
            <v>AC</v>
          </cell>
          <cell r="I960">
            <v>0</v>
          </cell>
          <cell r="R960" t="str">
            <v>Espèces ubiquistes</v>
          </cell>
          <cell r="S960">
            <v>0</v>
          </cell>
          <cell r="T960" t="str">
            <v>faible</v>
          </cell>
          <cell r="U960">
            <v>0</v>
          </cell>
        </row>
        <row r="961">
          <cell r="A961" t="str">
            <v>Mythimna conigera</v>
          </cell>
          <cell r="B961" t="str">
            <v>Heterocera</v>
          </cell>
          <cell r="C961" t="str">
            <v>NOCTUIDAE</v>
          </cell>
          <cell r="D961" t="str">
            <v>Mythimna conigera (Denis &amp; Schiffermüller, 1775)</v>
          </cell>
          <cell r="E961" t="str">
            <v>Mythimna conigera</v>
          </cell>
          <cell r="F961" t="str">
            <v>La conigère</v>
          </cell>
          <cell r="G961" t="str">
            <v>R</v>
          </cell>
          <cell r="I961" t="str">
            <v>X</v>
          </cell>
          <cell r="Q961" t="str">
            <v>P</v>
          </cell>
          <cell r="R961" t="str">
            <v>Espèces des prairies et ourlets méso-hygrophiles</v>
          </cell>
          <cell r="S961">
            <v>0</v>
          </cell>
          <cell r="T961" t="str">
            <v>faible</v>
          </cell>
          <cell r="U961">
            <v>0</v>
          </cell>
        </row>
        <row r="962">
          <cell r="A962" t="str">
            <v>Mythimna conigera (Denis &amp; Schiffermüller, 1775)</v>
          </cell>
          <cell r="B962" t="str">
            <v>Heterocera</v>
          </cell>
          <cell r="C962" t="str">
            <v>NOCTUIDAE</v>
          </cell>
          <cell r="D962" t="str">
            <v>Mythimna conigera (Denis &amp; Schiffermüller, 1775)</v>
          </cell>
          <cell r="E962" t="str">
            <v>Mythimna conigera</v>
          </cell>
          <cell r="F962" t="str">
            <v>La conigère</v>
          </cell>
          <cell r="G962" t="str">
            <v>R</v>
          </cell>
          <cell r="I962" t="str">
            <v>X</v>
          </cell>
          <cell r="Q962" t="str">
            <v>P</v>
          </cell>
          <cell r="R962" t="str">
            <v>Espèces des prairies et ourlets méso-hygrophiles</v>
          </cell>
          <cell r="S962">
            <v>0</v>
          </cell>
          <cell r="T962" t="str">
            <v>faible</v>
          </cell>
          <cell r="U962">
            <v>0</v>
          </cell>
        </row>
        <row r="963">
          <cell r="A963" t="str">
            <v>Mythimna ferrago</v>
          </cell>
          <cell r="B963" t="str">
            <v>Heterocera</v>
          </cell>
          <cell r="C963" t="str">
            <v>NOCTUIDAE</v>
          </cell>
          <cell r="D963" t="str">
            <v>Mythimna ferrago (Fabricius, 1787)</v>
          </cell>
          <cell r="E963" t="str">
            <v>Mythimna ferrago</v>
          </cell>
          <cell r="F963" t="str">
            <v>L'argentée</v>
          </cell>
          <cell r="G963" t="str">
            <v>AC</v>
          </cell>
          <cell r="I963">
            <v>0</v>
          </cell>
          <cell r="R963" t="str">
            <v>Espèces des prairies et ourlets mésophiles</v>
          </cell>
          <cell r="S963">
            <v>0</v>
          </cell>
          <cell r="T963" t="str">
            <v>faible</v>
          </cell>
          <cell r="U963">
            <v>0</v>
          </cell>
        </row>
        <row r="964">
          <cell r="A964" t="str">
            <v>Mythimna ferrago (Fabricius, 1787)</v>
          </cell>
          <cell r="B964" t="str">
            <v>Heterocera</v>
          </cell>
          <cell r="C964" t="str">
            <v>NOCTUIDAE</v>
          </cell>
          <cell r="D964" t="str">
            <v>Mythimna ferrago (Fabricius, 1787)</v>
          </cell>
          <cell r="E964" t="str">
            <v>Mythimna ferrago</v>
          </cell>
          <cell r="F964" t="str">
            <v>L'argentée</v>
          </cell>
          <cell r="G964" t="str">
            <v>AC</v>
          </cell>
          <cell r="I964">
            <v>0</v>
          </cell>
          <cell r="R964" t="str">
            <v>Espèces des prairies et ourlets mésophiles</v>
          </cell>
          <cell r="S964">
            <v>0</v>
          </cell>
          <cell r="T964" t="str">
            <v>faible</v>
          </cell>
          <cell r="U964">
            <v>0</v>
          </cell>
        </row>
        <row r="965">
          <cell r="A965" t="str">
            <v>Mythimna impura</v>
          </cell>
          <cell r="B965" t="str">
            <v>Heterocera</v>
          </cell>
          <cell r="C965" t="str">
            <v>NOCTUIDAE</v>
          </cell>
          <cell r="D965" t="str">
            <v>Mythimna impura (Hübner, 1808)</v>
          </cell>
          <cell r="E965" t="str">
            <v>Mythimna impura</v>
          </cell>
          <cell r="F965" t="str">
            <v>La Leucanie souillée</v>
          </cell>
          <cell r="G965" t="str">
            <v>C</v>
          </cell>
          <cell r="I965">
            <v>0</v>
          </cell>
          <cell r="R965" t="str">
            <v>Espèces des prairies et ourlets mésophiles</v>
          </cell>
          <cell r="S965">
            <v>0</v>
          </cell>
          <cell r="T965" t="str">
            <v>faible</v>
          </cell>
          <cell r="U965">
            <v>0</v>
          </cell>
        </row>
        <row r="966">
          <cell r="A966" t="str">
            <v>Mythimna impura (Hübner, 1808)</v>
          </cell>
          <cell r="B966" t="str">
            <v>Heterocera</v>
          </cell>
          <cell r="C966" t="str">
            <v>NOCTUIDAE</v>
          </cell>
          <cell r="D966" t="str">
            <v>Mythimna impura (Hübner, 1808)</v>
          </cell>
          <cell r="E966" t="str">
            <v>Mythimna impura</v>
          </cell>
          <cell r="F966" t="str">
            <v>La Leucanie souillée</v>
          </cell>
          <cell r="G966" t="str">
            <v>C</v>
          </cell>
          <cell r="I966">
            <v>0</v>
          </cell>
          <cell r="R966" t="str">
            <v>Espèces des prairies et ourlets mésophiles</v>
          </cell>
          <cell r="S966">
            <v>0</v>
          </cell>
          <cell r="T966" t="str">
            <v>faible</v>
          </cell>
          <cell r="U966">
            <v>0</v>
          </cell>
        </row>
        <row r="967">
          <cell r="A967" t="str">
            <v>Mythimna lalbum</v>
          </cell>
          <cell r="B967" t="str">
            <v>Heterocera</v>
          </cell>
          <cell r="C967" t="str">
            <v>NOCTUIDAE</v>
          </cell>
          <cell r="D967" t="str">
            <v>Mythimna l-album (Linnaeus, 1767)</v>
          </cell>
          <cell r="E967" t="str">
            <v>Mythimna l-album</v>
          </cell>
          <cell r="F967" t="str">
            <v>Le crochet blanc</v>
          </cell>
          <cell r="G967" t="str">
            <v>PC</v>
          </cell>
          <cell r="I967">
            <v>0</v>
          </cell>
          <cell r="R967" t="str">
            <v>Espèces des prairies et ourlets mésophiles</v>
          </cell>
          <cell r="S967">
            <v>0</v>
          </cell>
          <cell r="T967" t="str">
            <v>faible</v>
          </cell>
          <cell r="U967">
            <v>0</v>
          </cell>
        </row>
        <row r="968">
          <cell r="A968" t="str">
            <v>Mythimna l-album (Linnaeus, 1767)</v>
          </cell>
          <cell r="B968" t="str">
            <v>Heterocera</v>
          </cell>
          <cell r="C968" t="str">
            <v>NOCTUIDAE</v>
          </cell>
          <cell r="D968" t="str">
            <v>Mythimna l-album (Linnaeus, 1767)</v>
          </cell>
          <cell r="E968" t="str">
            <v>Mythimna l-album</v>
          </cell>
          <cell r="F968" t="str">
            <v>Le crochet blanc</v>
          </cell>
          <cell r="G968" t="str">
            <v>PC</v>
          </cell>
          <cell r="I968">
            <v>0</v>
          </cell>
          <cell r="R968" t="str">
            <v>Espèces des prairies et ourlets mésophiles</v>
          </cell>
          <cell r="S968">
            <v>0</v>
          </cell>
          <cell r="T968" t="str">
            <v>faible</v>
          </cell>
          <cell r="U968">
            <v>0</v>
          </cell>
        </row>
        <row r="969">
          <cell r="A969" t="str">
            <v>Mythimna litoralis</v>
          </cell>
          <cell r="B969" t="str">
            <v>Heterocera</v>
          </cell>
          <cell r="C969" t="str">
            <v>NOCTUIDAE</v>
          </cell>
          <cell r="D969" t="str">
            <v>Mythimna litoralis (Curtis, 1827)</v>
          </cell>
          <cell r="E969" t="str">
            <v>Mythimna litoralis</v>
          </cell>
          <cell r="F969" t="str">
            <v>La Leucanie de l'Oyat</v>
          </cell>
          <cell r="G969" t="str">
            <v>E</v>
          </cell>
          <cell r="I969" t="str">
            <v>X</v>
          </cell>
          <cell r="Q969" t="str">
            <v>HP</v>
          </cell>
          <cell r="R969" t="str">
            <v>Espèces des pelouses ouvertes xéro-thermophiles</v>
          </cell>
          <cell r="S969">
            <v>0</v>
          </cell>
          <cell r="T969" t="str">
            <v>faible</v>
          </cell>
          <cell r="U969">
            <v>0</v>
          </cell>
        </row>
        <row r="970">
          <cell r="A970" t="str">
            <v>Mythimna litoralis (Curtis, 1827)</v>
          </cell>
          <cell r="B970" t="str">
            <v>Heterocera</v>
          </cell>
          <cell r="C970" t="str">
            <v>NOCTUIDAE</v>
          </cell>
          <cell r="D970" t="str">
            <v>Mythimna litoralis (Curtis, 1827)</v>
          </cell>
          <cell r="E970" t="str">
            <v>Mythimna litoralis</v>
          </cell>
          <cell r="F970" t="str">
            <v>La Leucanie de l'Oyat</v>
          </cell>
          <cell r="G970" t="str">
            <v>E</v>
          </cell>
          <cell r="I970" t="str">
            <v>X</v>
          </cell>
          <cell r="Q970" t="str">
            <v>HP</v>
          </cell>
          <cell r="R970" t="str">
            <v>Espèces des pelouses ouvertes xéro-thermophiles</v>
          </cell>
          <cell r="S970">
            <v>0</v>
          </cell>
          <cell r="T970" t="str">
            <v>faible</v>
          </cell>
          <cell r="U970">
            <v>0</v>
          </cell>
        </row>
        <row r="971">
          <cell r="A971" t="str">
            <v>Mythimna pallens</v>
          </cell>
          <cell r="B971" t="str">
            <v>Heterocera</v>
          </cell>
          <cell r="C971" t="str">
            <v>NOCTUIDAE</v>
          </cell>
          <cell r="D971" t="str">
            <v>Mythimna pallens (Linnaeus, 1758)</v>
          </cell>
          <cell r="E971" t="str">
            <v>Mythimna pallens</v>
          </cell>
          <cell r="F971" t="str">
            <v>La blème</v>
          </cell>
          <cell r="G971" t="str">
            <v>CC</v>
          </cell>
          <cell r="I971">
            <v>0</v>
          </cell>
          <cell r="R971" t="str">
            <v>Espèces des prairies et ourlets mésophiles</v>
          </cell>
          <cell r="S971">
            <v>0</v>
          </cell>
          <cell r="T971" t="str">
            <v>faible</v>
          </cell>
          <cell r="U971">
            <v>0</v>
          </cell>
        </row>
        <row r="972">
          <cell r="A972" t="str">
            <v>Mythimna pallens (Linnaeus, 1758)</v>
          </cell>
          <cell r="B972" t="str">
            <v>Heterocera</v>
          </cell>
          <cell r="C972" t="str">
            <v>NOCTUIDAE</v>
          </cell>
          <cell r="D972" t="str">
            <v>Mythimna pallens (Linnaeus, 1758)</v>
          </cell>
          <cell r="E972" t="str">
            <v>Mythimna pallens</v>
          </cell>
          <cell r="F972" t="str">
            <v>La blème</v>
          </cell>
          <cell r="G972" t="str">
            <v>CC</v>
          </cell>
          <cell r="I972">
            <v>0</v>
          </cell>
          <cell r="R972" t="str">
            <v>Espèces des prairies et ourlets mésophiles</v>
          </cell>
          <cell r="S972">
            <v>0</v>
          </cell>
          <cell r="T972" t="str">
            <v>faible</v>
          </cell>
          <cell r="U972">
            <v>0</v>
          </cell>
        </row>
        <row r="973">
          <cell r="A973" t="str">
            <v>Mythimna pudorina</v>
          </cell>
          <cell r="B973" t="str">
            <v>Heterocera</v>
          </cell>
          <cell r="C973" t="str">
            <v>NOCTUIDAE</v>
          </cell>
          <cell r="D973" t="str">
            <v>Mythimna pudorina (Denis &amp; Schiffermüller, 1775)</v>
          </cell>
          <cell r="E973" t="str">
            <v>Mythimna pudorina</v>
          </cell>
          <cell r="F973" t="str">
            <v>La noctuelle pudorine</v>
          </cell>
          <cell r="G973" t="str">
            <v>PC</v>
          </cell>
          <cell r="I973">
            <v>0</v>
          </cell>
          <cell r="R973" t="str">
            <v>Espèces des prairies et ourlets méso-hygrophiles</v>
          </cell>
          <cell r="S973">
            <v>0</v>
          </cell>
          <cell r="T973" t="str">
            <v>faible</v>
          </cell>
          <cell r="U973">
            <v>0</v>
          </cell>
        </row>
        <row r="974">
          <cell r="A974" t="str">
            <v>Mythimna pudorina (Denis &amp; Schiffermüller, 1775)</v>
          </cell>
          <cell r="B974" t="str">
            <v>Heterocera</v>
          </cell>
          <cell r="C974" t="str">
            <v>NOCTUIDAE</v>
          </cell>
          <cell r="D974" t="str">
            <v>Mythimna pudorina (Denis &amp; Schiffermüller, 1775)</v>
          </cell>
          <cell r="E974" t="str">
            <v>Mythimna pudorina</v>
          </cell>
          <cell r="F974" t="str">
            <v>La noctuelle pudorine</v>
          </cell>
          <cell r="G974" t="str">
            <v>PC</v>
          </cell>
          <cell r="I974">
            <v>0</v>
          </cell>
          <cell r="R974" t="str">
            <v>Espèces des prairies et ourlets méso-hygrophiles</v>
          </cell>
          <cell r="S974">
            <v>0</v>
          </cell>
          <cell r="T974" t="str">
            <v>faible</v>
          </cell>
          <cell r="U974">
            <v>0</v>
          </cell>
        </row>
        <row r="975">
          <cell r="A975" t="str">
            <v>Mythimna straminea</v>
          </cell>
          <cell r="B975" t="str">
            <v>Heterocera</v>
          </cell>
          <cell r="C975" t="str">
            <v>NOCTUIDAE</v>
          </cell>
          <cell r="D975" t="str">
            <v>Mythimna straminea (Treitschke, 1825)</v>
          </cell>
          <cell r="E975" t="str">
            <v>Mythimna straminea</v>
          </cell>
          <cell r="F975" t="str">
            <v>La Leucanie paillée</v>
          </cell>
          <cell r="G975" t="str">
            <v>R</v>
          </cell>
          <cell r="I975" t="str">
            <v>X</v>
          </cell>
          <cell r="Q975" t="str">
            <v>P</v>
          </cell>
          <cell r="R975" t="str">
            <v>Espèces des pelouses et/ou prairies méso-xérophiles</v>
          </cell>
          <cell r="S975">
            <v>0</v>
          </cell>
          <cell r="T975" t="str">
            <v>faible</v>
          </cell>
          <cell r="U975">
            <v>0</v>
          </cell>
        </row>
        <row r="976">
          <cell r="A976" t="str">
            <v>Mythimna straminea (Treitschke, 1825)</v>
          </cell>
          <cell r="B976" t="str">
            <v>Heterocera</v>
          </cell>
          <cell r="C976" t="str">
            <v>NOCTUIDAE</v>
          </cell>
          <cell r="D976" t="str">
            <v>Mythimna straminea (Treitschke, 1825)</v>
          </cell>
          <cell r="E976" t="str">
            <v>Mythimna straminea</v>
          </cell>
          <cell r="F976" t="str">
            <v>La Leucanie paillée</v>
          </cell>
          <cell r="G976" t="str">
            <v>R</v>
          </cell>
          <cell r="I976" t="str">
            <v>X</v>
          </cell>
          <cell r="Q976" t="str">
            <v>P</v>
          </cell>
          <cell r="R976" t="str">
            <v>Espèces des pelouses et/ou prairies méso-xérophiles</v>
          </cell>
          <cell r="S976">
            <v>0</v>
          </cell>
          <cell r="T976" t="str">
            <v>faible</v>
          </cell>
          <cell r="U976">
            <v>0</v>
          </cell>
        </row>
        <row r="977">
          <cell r="A977" t="str">
            <v>Mythimna unipuncta</v>
          </cell>
          <cell r="B977" t="str">
            <v>Heterocera</v>
          </cell>
          <cell r="C977" t="str">
            <v>NOCTUIDAE</v>
          </cell>
          <cell r="D977" t="str">
            <v>Mythimna unipuncta (Haworth, 1809)</v>
          </cell>
          <cell r="E977" t="str">
            <v>Mythimna unipuncta</v>
          </cell>
          <cell r="F977" t="str">
            <v>La Leucanie orbicole</v>
          </cell>
          <cell r="G977" t="str">
            <v>E</v>
          </cell>
          <cell r="I977">
            <v>0</v>
          </cell>
          <cell r="Q977" t="str">
            <v>HP</v>
          </cell>
          <cell r="R977" t="str">
            <v>Espèces des prairies et ourlets méso-hygrophiles</v>
          </cell>
          <cell r="S977">
            <v>0</v>
          </cell>
          <cell r="T977" t="str">
            <v>faible</v>
          </cell>
          <cell r="U977">
            <v>0</v>
          </cell>
        </row>
        <row r="978">
          <cell r="A978" t="str">
            <v>Mythimna unipuncta (Haworth, 1809)</v>
          </cell>
          <cell r="B978" t="str">
            <v>Heterocera</v>
          </cell>
          <cell r="C978" t="str">
            <v>NOCTUIDAE</v>
          </cell>
          <cell r="D978" t="str">
            <v>Mythimna unipuncta (Haworth, 1809)</v>
          </cell>
          <cell r="E978" t="str">
            <v>Mythimna unipuncta</v>
          </cell>
          <cell r="F978" t="str">
            <v>La Leucanie orbicole</v>
          </cell>
          <cell r="G978" t="str">
            <v>E</v>
          </cell>
          <cell r="I978">
            <v>0</v>
          </cell>
          <cell r="Q978" t="str">
            <v>HP</v>
          </cell>
          <cell r="R978" t="str">
            <v>Espèces des prairies et ourlets méso-hygrophiles</v>
          </cell>
          <cell r="S978">
            <v>0</v>
          </cell>
          <cell r="T978" t="str">
            <v>faible</v>
          </cell>
          <cell r="U978">
            <v>0</v>
          </cell>
        </row>
        <row r="979">
          <cell r="A979" t="str">
            <v>Mythimna vitellina</v>
          </cell>
          <cell r="B979" t="str">
            <v>Heterocera</v>
          </cell>
          <cell r="C979" t="str">
            <v>NOCTUIDAE</v>
          </cell>
          <cell r="D979" t="str">
            <v>Mythimna vitellina (Hübner, 1808)</v>
          </cell>
          <cell r="E979" t="str">
            <v>Mythimna vitellina</v>
          </cell>
          <cell r="F979" t="str">
            <v>La Leucanie vitelline</v>
          </cell>
          <cell r="G979" t="str">
            <v>E</v>
          </cell>
          <cell r="I979" t="str">
            <v>X</v>
          </cell>
          <cell r="Q979" t="str">
            <v>HP</v>
          </cell>
          <cell r="R979" t="str">
            <v>Espèces ubiquistes</v>
          </cell>
          <cell r="S979">
            <v>0</v>
          </cell>
          <cell r="T979" t="str">
            <v>faible</v>
          </cell>
          <cell r="U979">
            <v>0</v>
          </cell>
        </row>
        <row r="980">
          <cell r="A980" t="str">
            <v>Mythimna vitellina (Hübner, 1808)</v>
          </cell>
          <cell r="B980" t="str">
            <v>Heterocera</v>
          </cell>
          <cell r="C980" t="str">
            <v>NOCTUIDAE</v>
          </cell>
          <cell r="D980" t="str">
            <v>Mythimna vitellina (Hübner, 1808)</v>
          </cell>
          <cell r="E980" t="str">
            <v>Mythimna vitellina</v>
          </cell>
          <cell r="F980" t="str">
            <v>La Leucanie vitelline</v>
          </cell>
          <cell r="G980" t="str">
            <v>E</v>
          </cell>
          <cell r="I980" t="str">
            <v>X</v>
          </cell>
          <cell r="Q980" t="str">
            <v>HP</v>
          </cell>
          <cell r="R980" t="str">
            <v>Espèces ubiquistes</v>
          </cell>
          <cell r="S980">
            <v>0</v>
          </cell>
          <cell r="T980" t="str">
            <v>faible</v>
          </cell>
          <cell r="U980">
            <v>0</v>
          </cell>
        </row>
        <row r="981">
          <cell r="A981" t="str">
            <v>Naenia typica</v>
          </cell>
          <cell r="B981" t="str">
            <v>Heterocera</v>
          </cell>
          <cell r="C981" t="str">
            <v>NOCTUIDAE</v>
          </cell>
          <cell r="D981" t="str">
            <v>Naenia typica (Linnaeus, 1758)</v>
          </cell>
          <cell r="E981" t="str">
            <v>Naenia typica</v>
          </cell>
          <cell r="F981" t="str">
            <v>La noctuelle typique</v>
          </cell>
          <cell r="G981" t="str">
            <v>RR</v>
          </cell>
          <cell r="I981" t="str">
            <v>X</v>
          </cell>
          <cell r="Q981" t="str">
            <v>HP</v>
          </cell>
          <cell r="R981" t="str">
            <v>Espèces des boisements et des lisières mésophiles</v>
          </cell>
          <cell r="S981">
            <v>0</v>
          </cell>
          <cell r="T981" t="str">
            <v>faible</v>
          </cell>
          <cell r="U981">
            <v>0</v>
          </cell>
        </row>
        <row r="982">
          <cell r="A982" t="str">
            <v>Naenia typica (Linnaeus, 1758)</v>
          </cell>
          <cell r="B982" t="str">
            <v>Heterocera</v>
          </cell>
          <cell r="C982" t="str">
            <v>NOCTUIDAE</v>
          </cell>
          <cell r="D982" t="str">
            <v>Naenia typica (Linnaeus, 1758)</v>
          </cell>
          <cell r="E982" t="str">
            <v>Naenia typica</v>
          </cell>
          <cell r="F982" t="str">
            <v>La noctuelle typique</v>
          </cell>
          <cell r="G982" t="str">
            <v>RR</v>
          </cell>
          <cell r="I982" t="str">
            <v>X</v>
          </cell>
          <cell r="Q982" t="str">
            <v>HP</v>
          </cell>
          <cell r="R982" t="str">
            <v>Espèces des boisements et des lisières mésophiles</v>
          </cell>
          <cell r="S982">
            <v>0</v>
          </cell>
          <cell r="T982" t="str">
            <v>faible</v>
          </cell>
          <cell r="U982">
            <v>0</v>
          </cell>
        </row>
        <row r="983">
          <cell r="A983" t="str">
            <v>Noctua comes</v>
          </cell>
          <cell r="B983" t="str">
            <v>Heterocera</v>
          </cell>
          <cell r="C983" t="str">
            <v>NOCTUIDAE</v>
          </cell>
          <cell r="D983" t="str">
            <v>Noctua comes Hübner, 1813</v>
          </cell>
          <cell r="E983" t="str">
            <v>Noctua comes</v>
          </cell>
          <cell r="F983" t="str">
            <v>La suivante</v>
          </cell>
          <cell r="G983" t="str">
            <v>AC</v>
          </cell>
          <cell r="I983">
            <v>0</v>
          </cell>
          <cell r="R983" t="str">
            <v>Espèces ubiquistes</v>
          </cell>
          <cell r="S983">
            <v>0</v>
          </cell>
          <cell r="T983" t="str">
            <v>faible</v>
          </cell>
          <cell r="U983">
            <v>0</v>
          </cell>
        </row>
        <row r="984">
          <cell r="A984" t="str">
            <v>Noctua comes Hübner, 1813</v>
          </cell>
          <cell r="B984" t="str">
            <v>Heterocera</v>
          </cell>
          <cell r="C984" t="str">
            <v>NOCTUIDAE</v>
          </cell>
          <cell r="D984" t="str">
            <v>Noctua comes Hübner, 1813</v>
          </cell>
          <cell r="E984" t="str">
            <v>Noctua comes</v>
          </cell>
          <cell r="F984" t="str">
            <v>La suivante</v>
          </cell>
          <cell r="G984" t="str">
            <v>AC</v>
          </cell>
          <cell r="I984">
            <v>0</v>
          </cell>
          <cell r="R984" t="str">
            <v>Espèces ubiquistes</v>
          </cell>
          <cell r="S984">
            <v>0</v>
          </cell>
          <cell r="T984" t="str">
            <v>faible</v>
          </cell>
          <cell r="U984">
            <v>0</v>
          </cell>
        </row>
        <row r="985">
          <cell r="A985" t="str">
            <v>Noctua fimbriata</v>
          </cell>
          <cell r="B985" t="str">
            <v>Heterocera</v>
          </cell>
          <cell r="C985" t="str">
            <v>NOCTUIDAE</v>
          </cell>
          <cell r="D985" t="str">
            <v>Noctua fimbriata (Schreber, 1759)</v>
          </cell>
          <cell r="E985" t="str">
            <v>Noctua fimbriata</v>
          </cell>
          <cell r="F985" t="str">
            <v>La frangée</v>
          </cell>
          <cell r="G985" t="str">
            <v>AR</v>
          </cell>
          <cell r="I985">
            <v>0</v>
          </cell>
          <cell r="Q985" t="str">
            <v>P</v>
          </cell>
          <cell r="R985" t="str">
            <v>Espèces ubiquistes</v>
          </cell>
          <cell r="S985">
            <v>0</v>
          </cell>
          <cell r="T985" t="str">
            <v>faible</v>
          </cell>
          <cell r="U985">
            <v>0</v>
          </cell>
        </row>
        <row r="986">
          <cell r="A986" t="str">
            <v>Noctua fimbriata (Schreber, 1759)</v>
          </cell>
          <cell r="B986" t="str">
            <v>Heterocera</v>
          </cell>
          <cell r="C986" t="str">
            <v>NOCTUIDAE</v>
          </cell>
          <cell r="D986" t="str">
            <v>Noctua fimbriata (Schreber, 1759)</v>
          </cell>
          <cell r="E986" t="str">
            <v>Noctua fimbriata</v>
          </cell>
          <cell r="F986" t="str">
            <v>La frangée</v>
          </cell>
          <cell r="G986" t="str">
            <v>AR</v>
          </cell>
          <cell r="I986">
            <v>0</v>
          </cell>
          <cell r="Q986" t="str">
            <v>P</v>
          </cell>
          <cell r="R986" t="str">
            <v>Espèces ubiquistes</v>
          </cell>
          <cell r="S986">
            <v>0</v>
          </cell>
          <cell r="T986" t="str">
            <v>faible</v>
          </cell>
          <cell r="U986">
            <v>0</v>
          </cell>
        </row>
        <row r="987">
          <cell r="A987" t="str">
            <v>Noctua interjecta</v>
          </cell>
          <cell r="B987" t="str">
            <v>Heterocera</v>
          </cell>
          <cell r="C987" t="str">
            <v>NOCTUIDAE</v>
          </cell>
          <cell r="D987" t="str">
            <v>Noctua interjecta Hübner, 1803</v>
          </cell>
          <cell r="E987" t="str">
            <v>Noctua interjecta</v>
          </cell>
          <cell r="F987" t="str">
            <v>Le Faux Casque</v>
          </cell>
          <cell r="G987" t="str">
            <v>AC</v>
          </cell>
          <cell r="I987">
            <v>0</v>
          </cell>
          <cell r="R987" t="str">
            <v>Espèces ubiquistes</v>
          </cell>
          <cell r="S987">
            <v>0</v>
          </cell>
          <cell r="T987" t="str">
            <v>faible</v>
          </cell>
          <cell r="U987">
            <v>0</v>
          </cell>
        </row>
        <row r="988">
          <cell r="A988" t="str">
            <v>Noctua interjecta Hübner, 1803</v>
          </cell>
          <cell r="B988" t="str">
            <v>Heterocera</v>
          </cell>
          <cell r="C988" t="str">
            <v>NOCTUIDAE</v>
          </cell>
          <cell r="D988" t="str">
            <v>Noctua interjecta Hübner, 1803</v>
          </cell>
          <cell r="E988" t="str">
            <v>Noctua interjecta</v>
          </cell>
          <cell r="F988" t="str">
            <v>Le Faux Casque</v>
          </cell>
          <cell r="G988" t="str">
            <v>AC</v>
          </cell>
          <cell r="I988">
            <v>0</v>
          </cell>
          <cell r="R988" t="str">
            <v>Espèces ubiquistes</v>
          </cell>
          <cell r="S988">
            <v>0</v>
          </cell>
          <cell r="T988" t="str">
            <v>faible</v>
          </cell>
          <cell r="U988">
            <v>0</v>
          </cell>
        </row>
        <row r="989">
          <cell r="A989" t="str">
            <v>Noctua janthe</v>
          </cell>
          <cell r="B989" t="str">
            <v>Heterocera</v>
          </cell>
          <cell r="C989" t="str">
            <v>NOCTUIDAE</v>
          </cell>
          <cell r="D989" t="str">
            <v>Noctua janthe (Borkhausen, 1792)</v>
          </cell>
          <cell r="E989" t="str">
            <v>Noctua janthe</v>
          </cell>
          <cell r="F989" t="str">
            <v>Le Collier soufré</v>
          </cell>
          <cell r="G989" t="str">
            <v>AC</v>
          </cell>
          <cell r="I989">
            <v>0</v>
          </cell>
          <cell r="R989" t="str">
            <v>Espèces ubiquistes</v>
          </cell>
          <cell r="S989">
            <v>0</v>
          </cell>
          <cell r="T989" t="str">
            <v>faible</v>
          </cell>
          <cell r="U989">
            <v>0</v>
          </cell>
        </row>
        <row r="990">
          <cell r="A990" t="str">
            <v>Noctua janthe (Borkhausen, 1792)</v>
          </cell>
          <cell r="B990" t="str">
            <v>Heterocera</v>
          </cell>
          <cell r="C990" t="str">
            <v>NOCTUIDAE</v>
          </cell>
          <cell r="D990" t="str">
            <v>Noctua janthe (Borkhausen, 1792)</v>
          </cell>
          <cell r="E990" t="str">
            <v>Noctua janthe</v>
          </cell>
          <cell r="F990" t="str">
            <v>Le Collier soufré</v>
          </cell>
          <cell r="G990" t="str">
            <v>AC</v>
          </cell>
          <cell r="I990">
            <v>0</v>
          </cell>
          <cell r="R990" t="str">
            <v>Espèces ubiquistes</v>
          </cell>
          <cell r="S990">
            <v>0</v>
          </cell>
          <cell r="T990" t="str">
            <v>faible</v>
          </cell>
          <cell r="U990">
            <v>0</v>
          </cell>
        </row>
        <row r="991">
          <cell r="A991" t="str">
            <v>Noctua janthina</v>
          </cell>
          <cell r="B991" t="str">
            <v>Heterocera</v>
          </cell>
          <cell r="C991" t="str">
            <v>NOCTUIDAE</v>
          </cell>
          <cell r="D991" t="str">
            <v>Noctua janthina Denis &amp; Schiffermüller, 1775</v>
          </cell>
          <cell r="E991" t="str">
            <v>Noctua janthina</v>
          </cell>
          <cell r="F991" t="str">
            <v>Le casque</v>
          </cell>
          <cell r="G991" t="str">
            <v>R</v>
          </cell>
          <cell r="I991" t="str">
            <v>X</v>
          </cell>
          <cell r="Q991" t="str">
            <v>P</v>
          </cell>
          <cell r="R991" t="str">
            <v>Espèces ubiquistes</v>
          </cell>
          <cell r="S991">
            <v>0</v>
          </cell>
          <cell r="T991" t="str">
            <v>faible</v>
          </cell>
          <cell r="U991">
            <v>0</v>
          </cell>
        </row>
        <row r="992">
          <cell r="A992" t="str">
            <v>Noctua janthina Denis &amp; Schiffermüller, 1775</v>
          </cell>
          <cell r="B992" t="str">
            <v>Heterocera</v>
          </cell>
          <cell r="C992" t="str">
            <v>NOCTUIDAE</v>
          </cell>
          <cell r="D992" t="str">
            <v>Noctua janthina Denis &amp; Schiffermüller, 1775</v>
          </cell>
          <cell r="E992" t="str">
            <v>Noctua janthina</v>
          </cell>
          <cell r="F992" t="str">
            <v>Le casque</v>
          </cell>
          <cell r="G992" t="str">
            <v>R</v>
          </cell>
          <cell r="I992" t="str">
            <v>X</v>
          </cell>
          <cell r="Q992" t="str">
            <v>P</v>
          </cell>
          <cell r="R992" t="str">
            <v>Espèces ubiquistes</v>
          </cell>
          <cell r="S992">
            <v>0</v>
          </cell>
          <cell r="T992" t="str">
            <v>faible</v>
          </cell>
          <cell r="U992">
            <v>0</v>
          </cell>
        </row>
        <row r="993">
          <cell r="A993" t="str">
            <v>Noctua orbona</v>
          </cell>
          <cell r="B993" t="str">
            <v>Heterocera</v>
          </cell>
          <cell r="C993" t="str">
            <v>NOCTUIDAE</v>
          </cell>
          <cell r="D993" t="str">
            <v>Noctua orbona (Hufnagel, 1766)</v>
          </cell>
          <cell r="E993" t="str">
            <v>Noctua orbona</v>
          </cell>
          <cell r="F993" t="str">
            <v>L'orpheline</v>
          </cell>
          <cell r="G993" t="str">
            <v>E</v>
          </cell>
          <cell r="I993" t="str">
            <v>X</v>
          </cell>
          <cell r="Q993" t="str">
            <v>HP</v>
          </cell>
          <cell r="R993" t="str">
            <v>Espèces des pelouses et/ou prairies méso-xérophiles</v>
          </cell>
          <cell r="S993">
            <v>0</v>
          </cell>
          <cell r="T993" t="str">
            <v>faible</v>
          </cell>
          <cell r="U993">
            <v>0</v>
          </cell>
        </row>
        <row r="994">
          <cell r="A994" t="str">
            <v>Noctua orbona (Hufnagel, 1766)</v>
          </cell>
          <cell r="B994" t="str">
            <v>Heterocera</v>
          </cell>
          <cell r="C994" t="str">
            <v>NOCTUIDAE</v>
          </cell>
          <cell r="D994" t="str">
            <v>Noctua orbona (Hufnagel, 1766)</v>
          </cell>
          <cell r="E994" t="str">
            <v>Noctua orbona</v>
          </cell>
          <cell r="F994" t="str">
            <v>L'orpheline</v>
          </cell>
          <cell r="G994" t="str">
            <v>E</v>
          </cell>
          <cell r="I994" t="str">
            <v>X</v>
          </cell>
          <cell r="Q994" t="str">
            <v>HP</v>
          </cell>
          <cell r="R994" t="str">
            <v>Espèces des pelouses et/ou prairies méso-xérophiles</v>
          </cell>
          <cell r="S994">
            <v>0</v>
          </cell>
          <cell r="T994" t="str">
            <v>faible</v>
          </cell>
          <cell r="U994">
            <v>0</v>
          </cell>
        </row>
        <row r="995">
          <cell r="A995" t="str">
            <v>Noctua pronuba</v>
          </cell>
          <cell r="B995" t="str">
            <v>Heterocera</v>
          </cell>
          <cell r="C995" t="str">
            <v>NOCTUIDAE</v>
          </cell>
          <cell r="D995" t="str">
            <v>Noctua pronuba (Linnaeus, 1758)</v>
          </cell>
          <cell r="E995" t="str">
            <v>Noctua pronuba</v>
          </cell>
          <cell r="F995" t="str">
            <v>Le hibou</v>
          </cell>
          <cell r="G995" t="str">
            <v>CC</v>
          </cell>
          <cell r="I995">
            <v>0</v>
          </cell>
          <cell r="R995" t="str">
            <v>Espèces ubiquistes</v>
          </cell>
          <cell r="S995">
            <v>0</v>
          </cell>
          <cell r="T995" t="str">
            <v>faible</v>
          </cell>
          <cell r="U995">
            <v>0</v>
          </cell>
        </row>
        <row r="996">
          <cell r="A996" t="str">
            <v>Noctua pronuba (Linnaeus, 1758)</v>
          </cell>
          <cell r="B996" t="str">
            <v>Heterocera</v>
          </cell>
          <cell r="C996" t="str">
            <v>NOCTUIDAE</v>
          </cell>
          <cell r="D996" t="str">
            <v>Noctua pronuba (Linnaeus, 1758)</v>
          </cell>
          <cell r="E996" t="str">
            <v>Noctua pronuba</v>
          </cell>
          <cell r="F996" t="str">
            <v>Le hibou</v>
          </cell>
          <cell r="G996" t="str">
            <v>CC</v>
          </cell>
          <cell r="I996">
            <v>0</v>
          </cell>
          <cell r="R996" t="str">
            <v>Espèces ubiquistes</v>
          </cell>
          <cell r="S996">
            <v>0</v>
          </cell>
          <cell r="T996" t="str">
            <v>faible</v>
          </cell>
          <cell r="U996">
            <v>0</v>
          </cell>
        </row>
        <row r="997">
          <cell r="A997" t="str">
            <v>Nola aerugula</v>
          </cell>
          <cell r="B997" t="str">
            <v>Heterocera</v>
          </cell>
          <cell r="C997" t="str">
            <v>NOCTUIDAE</v>
          </cell>
          <cell r="D997" t="str">
            <v>Nola aerugula (Hübner, 1793)</v>
          </cell>
          <cell r="E997" t="str">
            <v>Nola aerugula</v>
          </cell>
          <cell r="F997" t="str">
            <v>La Nole ravaudée</v>
          </cell>
          <cell r="G997" t="str">
            <v>E</v>
          </cell>
          <cell r="I997" t="str">
            <v>X</v>
          </cell>
          <cell r="Q997" t="str">
            <v>HP</v>
          </cell>
          <cell r="R997" t="str">
            <v>Espèces des ourlets, lisières et fourrés thermophiles</v>
          </cell>
          <cell r="S997">
            <v>0</v>
          </cell>
          <cell r="T997" t="str">
            <v>faible</v>
          </cell>
          <cell r="U997">
            <v>0</v>
          </cell>
        </row>
        <row r="998">
          <cell r="A998" t="str">
            <v>Nola aerugula (Hübner, 1793)</v>
          </cell>
          <cell r="B998" t="str">
            <v>Heterocera</v>
          </cell>
          <cell r="C998" t="str">
            <v>NOCTUIDAE</v>
          </cell>
          <cell r="D998" t="str">
            <v>Nola aerugula (Hübner, 1793)</v>
          </cell>
          <cell r="E998" t="str">
            <v>Nola aerugula</v>
          </cell>
          <cell r="F998" t="str">
            <v>La Nole ravaudée</v>
          </cell>
          <cell r="G998" t="str">
            <v>E</v>
          </cell>
          <cell r="I998" t="str">
            <v>X</v>
          </cell>
          <cell r="Q998" t="str">
            <v>HP</v>
          </cell>
          <cell r="R998" t="str">
            <v>Espèces des ourlets, lisières et fourrés thermophiles</v>
          </cell>
          <cell r="S998">
            <v>0</v>
          </cell>
          <cell r="T998" t="str">
            <v>faible</v>
          </cell>
          <cell r="U998">
            <v>0</v>
          </cell>
        </row>
        <row r="999">
          <cell r="A999" t="str">
            <v>Nola confusalis</v>
          </cell>
          <cell r="B999" t="str">
            <v>Heterocera</v>
          </cell>
          <cell r="C999" t="str">
            <v>NOCTUIDAE</v>
          </cell>
          <cell r="D999" t="str">
            <v>Nola confusalis (Herrich-Schäffer, 1847)</v>
          </cell>
          <cell r="E999" t="str">
            <v>Nola confusalis</v>
          </cell>
          <cell r="F999" t="str">
            <v>La Nole crêtée</v>
          </cell>
          <cell r="G999" t="str">
            <v>AR</v>
          </cell>
          <cell r="I999">
            <v>0</v>
          </cell>
          <cell r="Q999" t="str">
            <v>P</v>
          </cell>
          <cell r="R999" t="str">
            <v>Espèces des ourlets, lisières et fourrés thermophiles</v>
          </cell>
          <cell r="S999">
            <v>0</v>
          </cell>
          <cell r="T999" t="str">
            <v>faible</v>
          </cell>
          <cell r="U999">
            <v>0</v>
          </cell>
        </row>
        <row r="1000">
          <cell r="A1000" t="str">
            <v>Nola confusalis (Herrich-Schäffer, 1847)</v>
          </cell>
          <cell r="B1000" t="str">
            <v>Heterocera</v>
          </cell>
          <cell r="C1000" t="str">
            <v>NOCTUIDAE</v>
          </cell>
          <cell r="D1000" t="str">
            <v>Nola confusalis (Herrich-Schäffer, 1847)</v>
          </cell>
          <cell r="E1000" t="str">
            <v>Nola confusalis</v>
          </cell>
          <cell r="F1000" t="str">
            <v>La Nole crêtée</v>
          </cell>
          <cell r="G1000" t="str">
            <v>AR</v>
          </cell>
          <cell r="I1000">
            <v>0</v>
          </cell>
          <cell r="Q1000" t="str">
            <v>P</v>
          </cell>
          <cell r="R1000" t="str">
            <v>Espèces des ourlets, lisières et fourrés thermophiles</v>
          </cell>
          <cell r="S1000">
            <v>0</v>
          </cell>
          <cell r="T1000" t="str">
            <v>faible</v>
          </cell>
          <cell r="U1000">
            <v>0</v>
          </cell>
        </row>
        <row r="1001">
          <cell r="A1001" t="str">
            <v>Nola cucullatella</v>
          </cell>
          <cell r="B1001" t="str">
            <v>Heterocera</v>
          </cell>
          <cell r="C1001" t="str">
            <v>NOCTUIDAE</v>
          </cell>
          <cell r="D1001" t="str">
            <v>Nola cucullatella (Linnaeus, 1758)</v>
          </cell>
          <cell r="E1001" t="str">
            <v>Nola cucullatella</v>
          </cell>
          <cell r="F1001" t="str">
            <v>La nole-apuchon</v>
          </cell>
          <cell r="G1001" t="str">
            <v>E</v>
          </cell>
          <cell r="I1001" t="str">
            <v>X</v>
          </cell>
          <cell r="Q1001" t="str">
            <v>HP</v>
          </cell>
          <cell r="R1001" t="str">
            <v>Espèces des boisements et des lisières mésohygrophiles</v>
          </cell>
          <cell r="S1001">
            <v>0</v>
          </cell>
          <cell r="T1001" t="str">
            <v>faible</v>
          </cell>
          <cell r="U1001">
            <v>0</v>
          </cell>
        </row>
        <row r="1002">
          <cell r="A1002" t="str">
            <v>Nola cucullatella (Linnaeus, 1758)</v>
          </cell>
          <cell r="B1002" t="str">
            <v>Heterocera</v>
          </cell>
          <cell r="C1002" t="str">
            <v>NOCTUIDAE</v>
          </cell>
          <cell r="D1002" t="str">
            <v>Nola cucullatella (Linnaeus, 1758)</v>
          </cell>
          <cell r="E1002" t="str">
            <v>Nola cucullatella</v>
          </cell>
          <cell r="F1002" t="str">
            <v>La nole-apuchon</v>
          </cell>
          <cell r="G1002" t="str">
            <v>E</v>
          </cell>
          <cell r="I1002" t="str">
            <v>X</v>
          </cell>
          <cell r="Q1002" t="str">
            <v>HP</v>
          </cell>
          <cell r="R1002" t="str">
            <v>Espèces des boisements et des lisières mésohygrophiles</v>
          </cell>
          <cell r="S1002">
            <v>0</v>
          </cell>
          <cell r="T1002" t="str">
            <v>faible</v>
          </cell>
          <cell r="U1002">
            <v>0</v>
          </cell>
        </row>
        <row r="1003">
          <cell r="A1003" t="str">
            <v>Nonagria typhae</v>
          </cell>
          <cell r="B1003" t="str">
            <v>Heterocera</v>
          </cell>
          <cell r="C1003" t="str">
            <v>NOCTUIDAE</v>
          </cell>
          <cell r="D1003" t="str">
            <v>Nonagria typhae (Thunberg, 1784)</v>
          </cell>
          <cell r="E1003" t="str">
            <v>Nonagria typhae</v>
          </cell>
          <cell r="F1003" t="str">
            <v>La noctuelle de la massette</v>
          </cell>
          <cell r="G1003" t="str">
            <v>R</v>
          </cell>
          <cell r="I1003" t="str">
            <v>X</v>
          </cell>
          <cell r="Q1003" t="str">
            <v>P</v>
          </cell>
          <cell r="R1003" t="str">
            <v>Espèces des prairies et ourlets méso-hygrophiles</v>
          </cell>
          <cell r="S1003">
            <v>0</v>
          </cell>
          <cell r="T1003" t="str">
            <v>faible</v>
          </cell>
          <cell r="U1003">
            <v>0</v>
          </cell>
        </row>
        <row r="1004">
          <cell r="A1004" t="str">
            <v>Nonagria typhae (Thunberg, 1784)</v>
          </cell>
          <cell r="B1004" t="str">
            <v>Heterocera</v>
          </cell>
          <cell r="C1004" t="str">
            <v>NOCTUIDAE</v>
          </cell>
          <cell r="D1004" t="str">
            <v>Nonagria typhae (Thunberg, 1784)</v>
          </cell>
          <cell r="E1004" t="str">
            <v>Nonagria typhae</v>
          </cell>
          <cell r="F1004" t="str">
            <v>La noctuelle de la massette</v>
          </cell>
          <cell r="G1004" t="str">
            <v>R</v>
          </cell>
          <cell r="I1004" t="str">
            <v>X</v>
          </cell>
          <cell r="Q1004" t="str">
            <v>P</v>
          </cell>
          <cell r="R1004" t="str">
            <v>Espèces des prairies et ourlets méso-hygrophiles</v>
          </cell>
          <cell r="S1004">
            <v>0</v>
          </cell>
          <cell r="T1004" t="str">
            <v>faible</v>
          </cell>
          <cell r="U1004">
            <v>0</v>
          </cell>
        </row>
        <row r="1005">
          <cell r="A1005" t="str">
            <v>Notodonta dromedarius</v>
          </cell>
          <cell r="B1005" t="str">
            <v>Heterocera</v>
          </cell>
          <cell r="C1005" t="str">
            <v>NOTODONTIDAE</v>
          </cell>
          <cell r="D1005" t="str">
            <v>Notodonta dromedarius (Linnaeus, 1767)</v>
          </cell>
          <cell r="E1005" t="str">
            <v>Notodonta dromedarius</v>
          </cell>
          <cell r="F1005" t="str">
            <v>Le chameau</v>
          </cell>
          <cell r="G1005" t="str">
            <v>AC</v>
          </cell>
          <cell r="I1005">
            <v>0</v>
          </cell>
          <cell r="R1005" t="str">
            <v>Espèces des boisements et des lisières mésophiles</v>
          </cell>
          <cell r="S1005">
            <v>0</v>
          </cell>
          <cell r="T1005" t="str">
            <v>faible</v>
          </cell>
          <cell r="U1005">
            <v>0</v>
          </cell>
        </row>
        <row r="1006">
          <cell r="A1006" t="str">
            <v>Notodonta dromedarius (Linnaeus, 1767)</v>
          </cell>
          <cell r="B1006" t="str">
            <v>Heterocera</v>
          </cell>
          <cell r="C1006" t="str">
            <v>NOTODONTIDAE</v>
          </cell>
          <cell r="D1006" t="str">
            <v>Notodonta dromedarius (Linnaeus, 1767)</v>
          </cell>
          <cell r="E1006" t="str">
            <v>Notodonta dromedarius</v>
          </cell>
          <cell r="F1006" t="str">
            <v>Le chameau</v>
          </cell>
          <cell r="G1006" t="str">
            <v>AC</v>
          </cell>
          <cell r="I1006">
            <v>0</v>
          </cell>
          <cell r="R1006" t="str">
            <v>Espèces des boisements et des lisières mésophiles</v>
          </cell>
          <cell r="S1006">
            <v>0</v>
          </cell>
          <cell r="T1006" t="str">
            <v>faible</v>
          </cell>
          <cell r="U1006">
            <v>0</v>
          </cell>
        </row>
        <row r="1007">
          <cell r="A1007" t="str">
            <v>Notodonta torva</v>
          </cell>
          <cell r="B1007" t="str">
            <v>Heterocera</v>
          </cell>
          <cell r="C1007" t="str">
            <v>NOTODONTIDAE</v>
          </cell>
          <cell r="D1007" t="str">
            <v>Notodonta torva (Hübner, 1803)</v>
          </cell>
          <cell r="E1007" t="str">
            <v>Notodonta torva</v>
          </cell>
          <cell r="F1007" t="str">
            <v>La demilune grise</v>
          </cell>
          <cell r="G1007" t="str">
            <v>AR</v>
          </cell>
          <cell r="I1007">
            <v>0</v>
          </cell>
          <cell r="Q1007" t="str">
            <v>P</v>
          </cell>
          <cell r="R1007" t="str">
            <v>Espèces des boisements et des lisières mésohygrophiles</v>
          </cell>
          <cell r="S1007">
            <v>0</v>
          </cell>
          <cell r="T1007" t="str">
            <v>faible</v>
          </cell>
          <cell r="U1007">
            <v>0</v>
          </cell>
        </row>
        <row r="1008">
          <cell r="A1008" t="str">
            <v>Notodonta torva (Hübner, 1803)</v>
          </cell>
          <cell r="B1008" t="str">
            <v>Heterocera</v>
          </cell>
          <cell r="C1008" t="str">
            <v>NOTODONTIDAE</v>
          </cell>
          <cell r="D1008" t="str">
            <v>Notodonta torva (Hübner, 1803)</v>
          </cell>
          <cell r="E1008" t="str">
            <v>Notodonta torva</v>
          </cell>
          <cell r="F1008" t="str">
            <v>La demilune grise</v>
          </cell>
          <cell r="G1008" t="str">
            <v>AR</v>
          </cell>
          <cell r="I1008">
            <v>0</v>
          </cell>
          <cell r="Q1008" t="str">
            <v>P</v>
          </cell>
          <cell r="R1008" t="str">
            <v>Espèces des boisements et des lisières mésohygrophiles</v>
          </cell>
          <cell r="S1008">
            <v>0</v>
          </cell>
          <cell r="T1008" t="str">
            <v>faible</v>
          </cell>
          <cell r="U1008">
            <v>0</v>
          </cell>
        </row>
        <row r="1009">
          <cell r="A1009" t="str">
            <v>Notodonta tritophus</v>
          </cell>
          <cell r="B1009" t="str">
            <v>Heterocera</v>
          </cell>
          <cell r="C1009" t="str">
            <v>NOTODONTIDAE</v>
          </cell>
          <cell r="D1009" t="str">
            <v>Notodonta tritophus (Denis &amp; Schiffermüller, 1775)</v>
          </cell>
          <cell r="E1009" t="str">
            <v>Notodonta tritophus</v>
          </cell>
          <cell r="F1009" t="str">
            <v>Le dromadaire</v>
          </cell>
          <cell r="G1009" t="str">
            <v>AR</v>
          </cell>
          <cell r="I1009">
            <v>0</v>
          </cell>
          <cell r="Q1009" t="str">
            <v>P</v>
          </cell>
          <cell r="R1009" t="str">
            <v>Espèces des boisements et des lisières mésohygrophiles</v>
          </cell>
          <cell r="S1009">
            <v>0</v>
          </cell>
          <cell r="T1009" t="str">
            <v>faible</v>
          </cell>
          <cell r="U1009">
            <v>0</v>
          </cell>
        </row>
        <row r="1010">
          <cell r="A1010" t="str">
            <v>Notodonta tritophus (Denis &amp; Schiffermüller, 1775)</v>
          </cell>
          <cell r="B1010" t="str">
            <v>Heterocera</v>
          </cell>
          <cell r="C1010" t="str">
            <v>NOTODONTIDAE</v>
          </cell>
          <cell r="D1010" t="str">
            <v>Notodonta tritophus (Denis &amp; Schiffermüller, 1775)</v>
          </cell>
          <cell r="E1010" t="str">
            <v>Notodonta tritophus</v>
          </cell>
          <cell r="F1010" t="str">
            <v>Le dromadaire</v>
          </cell>
          <cell r="G1010" t="str">
            <v>AR</v>
          </cell>
          <cell r="I1010">
            <v>0</v>
          </cell>
          <cell r="Q1010" t="str">
            <v>P</v>
          </cell>
          <cell r="R1010" t="str">
            <v>Espèces des boisements et des lisières mésohygrophiles</v>
          </cell>
          <cell r="S1010">
            <v>0</v>
          </cell>
          <cell r="T1010" t="str">
            <v>faible</v>
          </cell>
          <cell r="U1010">
            <v>0</v>
          </cell>
        </row>
        <row r="1011">
          <cell r="A1011" t="str">
            <v>Notodonta ziczac</v>
          </cell>
          <cell r="B1011" t="str">
            <v>Heterocera</v>
          </cell>
          <cell r="C1011" t="str">
            <v>NOTODONTIDAE</v>
          </cell>
          <cell r="D1011" t="str">
            <v>Notodonta ziczac (Linnaeus, 1758)</v>
          </cell>
          <cell r="E1011" t="str">
            <v>Notodonta ziczac</v>
          </cell>
          <cell r="F1011" t="str">
            <v>Le bois veiné</v>
          </cell>
          <cell r="G1011" t="str">
            <v>AC</v>
          </cell>
          <cell r="I1011">
            <v>0</v>
          </cell>
          <cell r="R1011" t="str">
            <v>Espèces des boisements et des lisières mésophiles</v>
          </cell>
          <cell r="S1011">
            <v>0</v>
          </cell>
          <cell r="T1011" t="str">
            <v>faible</v>
          </cell>
          <cell r="U1011">
            <v>0</v>
          </cell>
        </row>
        <row r="1012">
          <cell r="A1012" t="str">
            <v>Notodonta ziczac (Linnaeus, 1758)</v>
          </cell>
          <cell r="B1012" t="str">
            <v>Heterocera</v>
          </cell>
          <cell r="C1012" t="str">
            <v>NOTODONTIDAE</v>
          </cell>
          <cell r="D1012" t="str">
            <v>Notodonta ziczac (Linnaeus, 1758)</v>
          </cell>
          <cell r="E1012" t="str">
            <v>Notodonta ziczac</v>
          </cell>
          <cell r="F1012" t="str">
            <v>Le bois veiné</v>
          </cell>
          <cell r="G1012" t="str">
            <v>AC</v>
          </cell>
          <cell r="I1012">
            <v>0</v>
          </cell>
          <cell r="R1012" t="str">
            <v>Espèces des boisements et des lisières mésophiles</v>
          </cell>
          <cell r="S1012">
            <v>0</v>
          </cell>
          <cell r="T1012" t="str">
            <v>faible</v>
          </cell>
          <cell r="U1012">
            <v>0</v>
          </cell>
        </row>
        <row r="1013">
          <cell r="A1013" t="str">
            <v>Nudaria mundana</v>
          </cell>
          <cell r="B1013" t="str">
            <v>Heterocera</v>
          </cell>
          <cell r="C1013" t="str">
            <v>ARCTIIDAE</v>
          </cell>
          <cell r="D1013" t="str">
            <v>Nudaria mundana (Linnaeus, 1761)</v>
          </cell>
          <cell r="E1013" t="str">
            <v>Nudaria mundana</v>
          </cell>
          <cell r="F1013" t="str">
            <v>La mondaine</v>
          </cell>
          <cell r="G1013" t="str">
            <v>E</v>
          </cell>
          <cell r="I1013" t="str">
            <v>X</v>
          </cell>
          <cell r="Q1013" t="str">
            <v>HP</v>
          </cell>
          <cell r="R1013" t="str">
            <v>Espèces des prairies et ourlets méso-hygrophiles</v>
          </cell>
          <cell r="S1013">
            <v>0</v>
          </cell>
          <cell r="T1013" t="str">
            <v>faible</v>
          </cell>
          <cell r="U1013">
            <v>0</v>
          </cell>
        </row>
        <row r="1014">
          <cell r="A1014" t="str">
            <v>Nudaria mundana (Linnaeus, 1761)</v>
          </cell>
          <cell r="B1014" t="str">
            <v>Heterocera</v>
          </cell>
          <cell r="C1014" t="str">
            <v>ARCTIIDAE</v>
          </cell>
          <cell r="D1014" t="str">
            <v>Nudaria mundana (Linnaeus, 1761)</v>
          </cell>
          <cell r="E1014" t="str">
            <v>Nudaria mundana</v>
          </cell>
          <cell r="F1014" t="str">
            <v>La mondaine</v>
          </cell>
          <cell r="G1014" t="str">
            <v>E</v>
          </cell>
          <cell r="I1014" t="str">
            <v>X</v>
          </cell>
          <cell r="Q1014" t="str">
            <v>HP</v>
          </cell>
          <cell r="R1014" t="str">
            <v>Espèces des prairies et ourlets méso-hygrophiles</v>
          </cell>
          <cell r="S1014">
            <v>0</v>
          </cell>
          <cell r="T1014" t="str">
            <v>faible</v>
          </cell>
          <cell r="U1014">
            <v>0</v>
          </cell>
        </row>
        <row r="1015">
          <cell r="A1015" t="str">
            <v>Nycteola revayana</v>
          </cell>
          <cell r="B1015" t="str">
            <v>Heterocera</v>
          </cell>
          <cell r="C1015" t="str">
            <v>NOCTUIDAE</v>
          </cell>
          <cell r="D1015" t="str">
            <v>Nycteola revayana (Scopoli, 1772)</v>
          </cell>
          <cell r="E1015" t="str">
            <v>Nycteola revayana</v>
          </cell>
          <cell r="F1015" t="str">
            <v>La noctuelle de Revay</v>
          </cell>
          <cell r="G1015" t="str">
            <v>E</v>
          </cell>
          <cell r="I1015" t="str">
            <v>X</v>
          </cell>
          <cell r="Q1015" t="str">
            <v>HP</v>
          </cell>
          <cell r="R1015" t="str">
            <v>Espèces des boisements et des lisières mésophiles</v>
          </cell>
          <cell r="S1015">
            <v>0</v>
          </cell>
          <cell r="T1015" t="str">
            <v>faible</v>
          </cell>
          <cell r="U1015">
            <v>0</v>
          </cell>
        </row>
        <row r="1016">
          <cell r="A1016" t="str">
            <v>Nycteola revayana (Scopoli, 1772)</v>
          </cell>
          <cell r="B1016" t="str">
            <v>Heterocera</v>
          </cell>
          <cell r="C1016" t="str">
            <v>NOCTUIDAE</v>
          </cell>
          <cell r="D1016" t="str">
            <v>Nycteola revayana (Scopoli, 1772)</v>
          </cell>
          <cell r="E1016" t="str">
            <v>Nycteola revayana</v>
          </cell>
          <cell r="F1016" t="str">
            <v>La noctuelle de Revay</v>
          </cell>
          <cell r="G1016" t="str">
            <v>E</v>
          </cell>
          <cell r="I1016" t="str">
            <v>X</v>
          </cell>
          <cell r="Q1016" t="str">
            <v>HP</v>
          </cell>
          <cell r="R1016" t="str">
            <v>Espèces des boisements et des lisières mésophiles</v>
          </cell>
          <cell r="S1016">
            <v>0</v>
          </cell>
          <cell r="T1016" t="str">
            <v>faible</v>
          </cell>
          <cell r="U1016">
            <v>0</v>
          </cell>
        </row>
        <row r="1017">
          <cell r="A1017" t="str">
            <v>Nycterosea obstipata</v>
          </cell>
          <cell r="B1017" t="str">
            <v>Heterocera</v>
          </cell>
          <cell r="C1017" t="str">
            <v>GEOMETRIDAE</v>
          </cell>
          <cell r="D1017" t="str">
            <v>Nycterosea obstipata (Fabricius, 1794)</v>
          </cell>
          <cell r="E1017" t="str">
            <v>Nycterosea obstipata</v>
          </cell>
          <cell r="F1017" t="str">
            <v>la Phalène dimorphe</v>
          </cell>
          <cell r="G1017" t="str">
            <v>E</v>
          </cell>
          <cell r="I1017" t="str">
            <v>X</v>
          </cell>
          <cell r="Q1017" t="str">
            <v>HP</v>
          </cell>
          <cell r="R1017" t="str">
            <v>Espèces ubiquistes</v>
          </cell>
          <cell r="S1017">
            <v>0</v>
          </cell>
          <cell r="T1017" t="str">
            <v>faible</v>
          </cell>
          <cell r="U1017">
            <v>0</v>
          </cell>
        </row>
        <row r="1018">
          <cell r="A1018" t="str">
            <v>Nycterosea obstipata (Fabricius, 1794)</v>
          </cell>
          <cell r="B1018" t="str">
            <v>Heterocera</v>
          </cell>
          <cell r="C1018" t="str">
            <v>GEOMETRIDAE</v>
          </cell>
          <cell r="D1018" t="str">
            <v>Nycterosea obstipata (Fabricius, 1794)</v>
          </cell>
          <cell r="E1018" t="str">
            <v>Nycterosea obstipata</v>
          </cell>
          <cell r="F1018" t="str">
            <v>la Phalène dimorphe</v>
          </cell>
          <cell r="G1018" t="str">
            <v>E</v>
          </cell>
          <cell r="I1018" t="str">
            <v>X</v>
          </cell>
          <cell r="Q1018" t="str">
            <v>HP</v>
          </cell>
          <cell r="R1018" t="str">
            <v>Espèces ubiquistes</v>
          </cell>
          <cell r="S1018">
            <v>0</v>
          </cell>
          <cell r="T1018" t="str">
            <v>faible</v>
          </cell>
          <cell r="U1018">
            <v>0</v>
          </cell>
        </row>
        <row r="1019">
          <cell r="A1019" t="str">
            <v>Nyctobrya muralis (Forster, 1771)</v>
          </cell>
          <cell r="B1019" t="str">
            <v>Heterocera</v>
          </cell>
          <cell r="C1019" t="str">
            <v>NOCTUIDAE</v>
          </cell>
          <cell r="D1019" t="str">
            <v>Nyctobrya muralis (Forster, 1771)</v>
          </cell>
          <cell r="E1019" t="str">
            <v>Nyctobrya muralis</v>
          </cell>
          <cell r="F1019" t="str">
            <v>La rupestre</v>
          </cell>
          <cell r="G1019" t="str">
            <v>AR</v>
          </cell>
          <cell r="I1019">
            <v>0</v>
          </cell>
          <cell r="Q1019" t="str">
            <v>P</v>
          </cell>
          <cell r="R1019" t="str">
            <v>Espèces des boisements et des lisières mésophiles</v>
          </cell>
          <cell r="S1019">
            <v>0</v>
          </cell>
          <cell r="T1019" t="str">
            <v>faible</v>
          </cell>
          <cell r="U1019">
            <v>0</v>
          </cell>
        </row>
        <row r="1020">
          <cell r="A1020" t="str">
            <v>Ochropacha duplaris</v>
          </cell>
          <cell r="B1020" t="str">
            <v>Heterocera</v>
          </cell>
          <cell r="C1020" t="str">
            <v>DREPANIDAE</v>
          </cell>
          <cell r="D1020" t="str">
            <v>Ochropacha duplaris (Linnaeus, 1761)</v>
          </cell>
          <cell r="E1020" t="str">
            <v>Ochropacha duplaris</v>
          </cell>
          <cell r="F1020" t="str">
            <v>La doubleligne</v>
          </cell>
          <cell r="G1020" t="str">
            <v>PC</v>
          </cell>
          <cell r="I1020">
            <v>0</v>
          </cell>
          <cell r="R1020" t="str">
            <v>Espèces des boisements et des lisières mésohygrophiles</v>
          </cell>
          <cell r="S1020">
            <v>0</v>
          </cell>
          <cell r="T1020" t="str">
            <v>faible</v>
          </cell>
          <cell r="U1020">
            <v>0</v>
          </cell>
        </row>
        <row r="1021">
          <cell r="A1021" t="str">
            <v>Ochropacha duplaris (Linnaeus, 1761)</v>
          </cell>
          <cell r="B1021" t="str">
            <v>Heterocera</v>
          </cell>
          <cell r="C1021" t="str">
            <v>DREPANIDAE</v>
          </cell>
          <cell r="D1021" t="str">
            <v>Ochropacha duplaris (Linnaeus, 1761)</v>
          </cell>
          <cell r="E1021" t="str">
            <v>Ochropacha duplaris</v>
          </cell>
          <cell r="F1021" t="str">
            <v>La doubleligne</v>
          </cell>
          <cell r="G1021" t="str">
            <v>PC</v>
          </cell>
          <cell r="I1021">
            <v>0</v>
          </cell>
          <cell r="R1021" t="str">
            <v>Espèces des boisements et des lisières mésohygrophiles</v>
          </cell>
          <cell r="S1021">
            <v>0</v>
          </cell>
          <cell r="T1021" t="str">
            <v>faible</v>
          </cell>
          <cell r="U1021">
            <v>0</v>
          </cell>
        </row>
        <row r="1022">
          <cell r="A1022" t="str">
            <v>Ochropleura plecta</v>
          </cell>
          <cell r="B1022" t="str">
            <v>Heterocera</v>
          </cell>
          <cell r="C1022" t="str">
            <v>NOCTUIDAE</v>
          </cell>
          <cell r="D1022" t="str">
            <v>Ochropleura plecta (Linnaeus, 1761)</v>
          </cell>
          <cell r="E1022" t="str">
            <v>Ochropleura plecta</v>
          </cell>
          <cell r="F1022" t="str">
            <v>Le cordon blanc</v>
          </cell>
          <cell r="G1022" t="str">
            <v>C</v>
          </cell>
          <cell r="I1022">
            <v>0</v>
          </cell>
          <cell r="R1022" t="str">
            <v>Espèces ubiquistes</v>
          </cell>
          <cell r="S1022">
            <v>0</v>
          </cell>
          <cell r="T1022" t="str">
            <v>faible</v>
          </cell>
          <cell r="U1022">
            <v>0</v>
          </cell>
        </row>
        <row r="1023">
          <cell r="A1023" t="str">
            <v>Ochropleura plecta (Linnaeus, 1761)</v>
          </cell>
          <cell r="B1023" t="str">
            <v>Heterocera</v>
          </cell>
          <cell r="C1023" t="str">
            <v>NOCTUIDAE</v>
          </cell>
          <cell r="D1023" t="str">
            <v>Ochropleura plecta (Linnaeus, 1761)</v>
          </cell>
          <cell r="E1023" t="str">
            <v>Ochropleura plecta</v>
          </cell>
          <cell r="F1023" t="str">
            <v>Le cordon blanc</v>
          </cell>
          <cell r="G1023" t="str">
            <v>C</v>
          </cell>
          <cell r="I1023">
            <v>0</v>
          </cell>
          <cell r="R1023" t="str">
            <v>Espèces ubiquistes</v>
          </cell>
          <cell r="S1023">
            <v>0</v>
          </cell>
          <cell r="T1023" t="str">
            <v>faible</v>
          </cell>
          <cell r="U1023">
            <v>0</v>
          </cell>
        </row>
        <row r="1024">
          <cell r="A1024" t="str">
            <v>Odonestis pruni</v>
          </cell>
          <cell r="B1024" t="str">
            <v>Heterocera</v>
          </cell>
          <cell r="C1024" t="str">
            <v>LASIOCAMPIDAE</v>
          </cell>
          <cell r="D1024" t="str">
            <v>Odonestis pruni (Linnaeus, 1758)</v>
          </cell>
          <cell r="E1024" t="str">
            <v>Odonestis pruni</v>
          </cell>
          <cell r="F1024" t="str">
            <v>La feuillemorte du prunier</v>
          </cell>
          <cell r="G1024" t="str">
            <v>E</v>
          </cell>
          <cell r="I1024" t="str">
            <v>X</v>
          </cell>
          <cell r="Q1024" t="str">
            <v>HP</v>
          </cell>
          <cell r="R1024" t="str">
            <v>Espèces des boisements et des lisières mésophiles</v>
          </cell>
          <cell r="S1024">
            <v>0</v>
          </cell>
          <cell r="T1024" t="str">
            <v>faible</v>
          </cell>
          <cell r="U1024">
            <v>0</v>
          </cell>
        </row>
        <row r="1025">
          <cell r="A1025" t="str">
            <v>Odonestis pruni (Linnaeus, 1758)</v>
          </cell>
          <cell r="B1025" t="str">
            <v>Heterocera</v>
          </cell>
          <cell r="C1025" t="str">
            <v>LASIOCAMPIDAE</v>
          </cell>
          <cell r="D1025" t="str">
            <v>Odonestis pruni (Linnaeus, 1758)</v>
          </cell>
          <cell r="E1025" t="str">
            <v>Odonestis pruni</v>
          </cell>
          <cell r="F1025" t="str">
            <v>La feuillemorte du prunier</v>
          </cell>
          <cell r="G1025" t="str">
            <v>E</v>
          </cell>
          <cell r="I1025" t="str">
            <v>X</v>
          </cell>
          <cell r="Q1025" t="str">
            <v>HP</v>
          </cell>
          <cell r="R1025" t="str">
            <v>Espèces des boisements et des lisières mésophiles</v>
          </cell>
          <cell r="S1025">
            <v>0</v>
          </cell>
          <cell r="T1025" t="str">
            <v>faible</v>
          </cell>
          <cell r="U1025">
            <v>0</v>
          </cell>
        </row>
        <row r="1026">
          <cell r="A1026" t="str">
            <v>Odontopera bidentata</v>
          </cell>
          <cell r="B1026" t="str">
            <v>Heterocera</v>
          </cell>
          <cell r="C1026" t="str">
            <v>GEOMETRIDAE</v>
          </cell>
          <cell r="D1026" t="str">
            <v>Odontopera bidentata (Clerck, 1759)</v>
          </cell>
          <cell r="E1026" t="str">
            <v>Odontopera bidentata</v>
          </cell>
          <cell r="F1026" t="str">
            <v>L'ennomos dentelée</v>
          </cell>
          <cell r="G1026" t="str">
            <v>PC</v>
          </cell>
          <cell r="I1026">
            <v>0</v>
          </cell>
          <cell r="R1026" t="str">
            <v>Espèces des boisements et des lisières mésohygrophiles</v>
          </cell>
          <cell r="S1026">
            <v>0</v>
          </cell>
          <cell r="T1026" t="str">
            <v>faible</v>
          </cell>
          <cell r="U1026">
            <v>0</v>
          </cell>
        </row>
        <row r="1027">
          <cell r="A1027" t="str">
            <v>Odontopera bidentata (Clerck, 1759)</v>
          </cell>
          <cell r="B1027" t="str">
            <v>Heterocera</v>
          </cell>
          <cell r="C1027" t="str">
            <v>GEOMETRIDAE</v>
          </cell>
          <cell r="D1027" t="str">
            <v>Odontopera bidentata (Clerck, 1759)</v>
          </cell>
          <cell r="E1027" t="str">
            <v>Odontopera bidentata</v>
          </cell>
          <cell r="F1027" t="str">
            <v>L'ennomos dentelée</v>
          </cell>
          <cell r="G1027" t="str">
            <v>PC</v>
          </cell>
          <cell r="I1027">
            <v>0</v>
          </cell>
          <cell r="R1027" t="str">
            <v>Espèces des boisements et des lisières mésohygrophiles</v>
          </cell>
          <cell r="S1027">
            <v>0</v>
          </cell>
          <cell r="T1027" t="str">
            <v>faible</v>
          </cell>
          <cell r="U1027">
            <v>0</v>
          </cell>
        </row>
        <row r="1028">
          <cell r="A1028" t="str">
            <v>Odontosia carmelita</v>
          </cell>
          <cell r="B1028" t="str">
            <v>Heterocera</v>
          </cell>
          <cell r="C1028" t="str">
            <v>NOTODONTIDAE</v>
          </cell>
          <cell r="D1028" t="str">
            <v>Odontosia carmelita (Esper, 1799)</v>
          </cell>
          <cell r="E1028" t="str">
            <v>Odontosia carmelita</v>
          </cell>
          <cell r="F1028" t="str">
            <v>Le bombyx carmélite</v>
          </cell>
          <cell r="G1028" t="str">
            <v>R</v>
          </cell>
          <cell r="I1028" t="str">
            <v>X</v>
          </cell>
          <cell r="Q1028" t="str">
            <v>P</v>
          </cell>
          <cell r="R1028" t="str">
            <v>Espèces des boisements et des lisières mésohygrophiles</v>
          </cell>
          <cell r="S1028">
            <v>0</v>
          </cell>
          <cell r="T1028" t="str">
            <v>faible</v>
          </cell>
          <cell r="U1028">
            <v>0</v>
          </cell>
        </row>
        <row r="1029">
          <cell r="A1029" t="str">
            <v>Odontosia carmelita (Esper, 1799)</v>
          </cell>
          <cell r="B1029" t="str">
            <v>Heterocera</v>
          </cell>
          <cell r="C1029" t="str">
            <v>NOTODONTIDAE</v>
          </cell>
          <cell r="D1029" t="str">
            <v>Odontosia carmelita (Esper, 1799)</v>
          </cell>
          <cell r="E1029" t="str">
            <v>Odontosia carmelita</v>
          </cell>
          <cell r="F1029" t="str">
            <v>Le bombyx carmélite</v>
          </cell>
          <cell r="G1029" t="str">
            <v>R</v>
          </cell>
          <cell r="I1029" t="str">
            <v>X</v>
          </cell>
          <cell r="Q1029" t="str">
            <v>P</v>
          </cell>
          <cell r="R1029" t="str">
            <v>Espèces des boisements et des lisières mésohygrophiles</v>
          </cell>
          <cell r="S1029">
            <v>0</v>
          </cell>
          <cell r="T1029" t="str">
            <v>faible</v>
          </cell>
          <cell r="U1029">
            <v>0</v>
          </cell>
        </row>
        <row r="1030">
          <cell r="A1030" t="str">
            <v>Oligia fasciuncula</v>
          </cell>
          <cell r="B1030" t="str">
            <v>Heterocera</v>
          </cell>
          <cell r="C1030" t="str">
            <v>NOCTUIDAE</v>
          </cell>
          <cell r="D1030" t="str">
            <v>Oligia fasciuncula (Haworth, 1809)</v>
          </cell>
          <cell r="E1030" t="str">
            <v>Oligia fasciuncula</v>
          </cell>
          <cell r="F1030" t="str">
            <v>La Noctuelle de la Canche</v>
          </cell>
          <cell r="G1030" t="str">
            <v>AC</v>
          </cell>
          <cell r="I1030">
            <v>0</v>
          </cell>
          <cell r="R1030" t="str">
            <v>Espèces ubiquistes</v>
          </cell>
          <cell r="S1030">
            <v>0</v>
          </cell>
          <cell r="T1030" t="str">
            <v>faible</v>
          </cell>
          <cell r="U1030">
            <v>0</v>
          </cell>
        </row>
        <row r="1031">
          <cell r="A1031" t="str">
            <v>Oligia fasciuncula (Haworth, 1809)</v>
          </cell>
          <cell r="B1031" t="str">
            <v>Heterocera</v>
          </cell>
          <cell r="C1031" t="str">
            <v>NOCTUIDAE</v>
          </cell>
          <cell r="D1031" t="str">
            <v>Oligia fasciuncula (Haworth, 1809)</v>
          </cell>
          <cell r="E1031" t="str">
            <v>Oligia fasciuncula</v>
          </cell>
          <cell r="F1031" t="str">
            <v>La Noctuelle de la Canche</v>
          </cell>
          <cell r="G1031" t="str">
            <v>AC</v>
          </cell>
          <cell r="I1031">
            <v>0</v>
          </cell>
          <cell r="R1031" t="str">
            <v>Espèces ubiquistes</v>
          </cell>
          <cell r="S1031">
            <v>0</v>
          </cell>
          <cell r="T1031" t="str">
            <v>faible</v>
          </cell>
          <cell r="U1031">
            <v>0</v>
          </cell>
        </row>
        <row r="1032">
          <cell r="A1032" t="str">
            <v>Oligia latruncula</v>
          </cell>
          <cell r="B1032" t="str">
            <v>Heterocera</v>
          </cell>
          <cell r="C1032" t="str">
            <v>NOCTUIDAE</v>
          </cell>
          <cell r="D1032" t="str">
            <v>Oligia latruncula (Denis &amp; Schiffermüller, 1775)</v>
          </cell>
          <cell r="E1032" t="str">
            <v>Oligia latruncula</v>
          </cell>
          <cell r="F1032" t="str">
            <v>La trompeuse</v>
          </cell>
          <cell r="G1032" t="str">
            <v>AC</v>
          </cell>
          <cell r="I1032">
            <v>0</v>
          </cell>
          <cell r="R1032" t="str">
            <v>Espèces ubiquistes</v>
          </cell>
          <cell r="S1032">
            <v>0</v>
          </cell>
          <cell r="T1032" t="str">
            <v>faible</v>
          </cell>
          <cell r="U1032">
            <v>0</v>
          </cell>
        </row>
        <row r="1033">
          <cell r="A1033" t="str">
            <v>Oligia latruncula (Denis &amp; Schiffermüller, 1775)</v>
          </cell>
          <cell r="B1033" t="str">
            <v>Heterocera</v>
          </cell>
          <cell r="C1033" t="str">
            <v>NOCTUIDAE</v>
          </cell>
          <cell r="D1033" t="str">
            <v>Oligia latruncula (Denis &amp; Schiffermüller, 1775)</v>
          </cell>
          <cell r="E1033" t="str">
            <v>Oligia latruncula</v>
          </cell>
          <cell r="F1033" t="str">
            <v>La trompeuse</v>
          </cell>
          <cell r="G1033" t="str">
            <v>AC</v>
          </cell>
          <cell r="I1033">
            <v>0</v>
          </cell>
          <cell r="R1033" t="str">
            <v>Espèces ubiquistes</v>
          </cell>
          <cell r="S1033">
            <v>0</v>
          </cell>
          <cell r="T1033" t="str">
            <v>faible</v>
          </cell>
          <cell r="U1033">
            <v>0</v>
          </cell>
        </row>
        <row r="1034">
          <cell r="A1034" t="str">
            <v>Oligia strigilis</v>
          </cell>
          <cell r="B1034" t="str">
            <v>Heterocera</v>
          </cell>
          <cell r="C1034" t="str">
            <v>NOCTUIDAE</v>
          </cell>
          <cell r="D1034" t="str">
            <v>Oligia strigilis (Linnaeus, 1758)</v>
          </cell>
          <cell r="E1034" t="str">
            <v>Oligia strigilis</v>
          </cell>
          <cell r="F1034" t="str">
            <v>La ciselée</v>
          </cell>
          <cell r="G1034" t="str">
            <v>C</v>
          </cell>
          <cell r="I1034">
            <v>0</v>
          </cell>
          <cell r="R1034" t="str">
            <v>Espèces ubiquistes</v>
          </cell>
          <cell r="S1034">
            <v>0</v>
          </cell>
          <cell r="T1034" t="str">
            <v>faible</v>
          </cell>
          <cell r="U1034">
            <v>0</v>
          </cell>
        </row>
        <row r="1035">
          <cell r="A1035" t="str">
            <v>Oligia strigilis (Linnaeus, 1758)</v>
          </cell>
          <cell r="B1035" t="str">
            <v>Heterocera</v>
          </cell>
          <cell r="C1035" t="str">
            <v>NOCTUIDAE</v>
          </cell>
          <cell r="D1035" t="str">
            <v>Oligia strigilis (Linnaeus, 1758)</v>
          </cell>
          <cell r="E1035" t="str">
            <v>Oligia strigilis</v>
          </cell>
          <cell r="F1035" t="str">
            <v>La ciselée</v>
          </cell>
          <cell r="G1035" t="str">
            <v>C</v>
          </cell>
          <cell r="I1035">
            <v>0</v>
          </cell>
          <cell r="R1035" t="str">
            <v>Espèces ubiquistes</v>
          </cell>
          <cell r="S1035">
            <v>0</v>
          </cell>
          <cell r="T1035" t="str">
            <v>faible</v>
          </cell>
          <cell r="U1035">
            <v>0</v>
          </cell>
        </row>
        <row r="1036">
          <cell r="A1036" t="str">
            <v>Oligia versicolor</v>
          </cell>
          <cell r="B1036" t="str">
            <v>Heterocera</v>
          </cell>
          <cell r="C1036" t="str">
            <v>NOCTUIDAE</v>
          </cell>
          <cell r="D1036" t="str">
            <v>Oligia versicolor (Borkhausen, 1792)</v>
          </cell>
          <cell r="E1036" t="str">
            <v>Oligia versicolor</v>
          </cell>
          <cell r="F1036" t="str">
            <v>La Procude versicolore</v>
          </cell>
          <cell r="G1036" t="str">
            <v>C</v>
          </cell>
          <cell r="I1036">
            <v>0</v>
          </cell>
          <cell r="R1036" t="str">
            <v>Espèces des prairies et ourlets mésophiles</v>
          </cell>
          <cell r="S1036">
            <v>0</v>
          </cell>
          <cell r="T1036" t="str">
            <v>faible</v>
          </cell>
          <cell r="U1036">
            <v>0</v>
          </cell>
        </row>
        <row r="1037">
          <cell r="A1037" t="str">
            <v>Oligia versicolor (Borkhausen, 1792)</v>
          </cell>
          <cell r="B1037" t="str">
            <v>Heterocera</v>
          </cell>
          <cell r="C1037" t="str">
            <v>NOCTUIDAE</v>
          </cell>
          <cell r="D1037" t="str">
            <v>Oligia versicolor (Borkhausen, 1792)</v>
          </cell>
          <cell r="E1037" t="str">
            <v>Oligia versicolor</v>
          </cell>
          <cell r="F1037" t="str">
            <v>La Procude versicolore</v>
          </cell>
          <cell r="G1037" t="str">
            <v>C</v>
          </cell>
          <cell r="I1037">
            <v>0</v>
          </cell>
          <cell r="R1037" t="str">
            <v>Espèces des prairies et ourlets mésophiles</v>
          </cell>
          <cell r="S1037">
            <v>0</v>
          </cell>
          <cell r="T1037" t="str">
            <v>faible</v>
          </cell>
          <cell r="U1037">
            <v>0</v>
          </cell>
        </row>
        <row r="1038">
          <cell r="A1038" t="str">
            <v>Omphaloscelis lunosa</v>
          </cell>
          <cell r="B1038" t="str">
            <v>Heterocera</v>
          </cell>
          <cell r="C1038" t="str">
            <v>NOCTUIDAE</v>
          </cell>
          <cell r="D1038" t="str">
            <v>Omphaloscelis lunosa (Haworth, 1809)</v>
          </cell>
          <cell r="E1038" t="str">
            <v>Omphaloscelis lunosa</v>
          </cell>
          <cell r="F1038" t="str">
            <v>La Xanthie lunulée</v>
          </cell>
          <cell r="G1038" t="str">
            <v>PC</v>
          </cell>
          <cell r="I1038">
            <v>0</v>
          </cell>
          <cell r="R1038" t="str">
            <v>Espèces des boisements et des lisières mésophiles</v>
          </cell>
          <cell r="S1038">
            <v>0</v>
          </cell>
          <cell r="T1038" t="str">
            <v>faible</v>
          </cell>
          <cell r="U1038">
            <v>0</v>
          </cell>
        </row>
        <row r="1039">
          <cell r="A1039" t="str">
            <v>Omphaloscelis lunosa (Haworth, 1809)</v>
          </cell>
          <cell r="B1039" t="str">
            <v>Heterocera</v>
          </cell>
          <cell r="C1039" t="str">
            <v>NOCTUIDAE</v>
          </cell>
          <cell r="D1039" t="str">
            <v>Omphaloscelis lunosa (Haworth, 1809)</v>
          </cell>
          <cell r="E1039" t="str">
            <v>Omphaloscelis lunosa</v>
          </cell>
          <cell r="F1039" t="str">
            <v>La Xanthie lunulée</v>
          </cell>
          <cell r="G1039" t="str">
            <v>PC</v>
          </cell>
          <cell r="I1039">
            <v>0</v>
          </cell>
          <cell r="R1039" t="str">
            <v>Espèces des boisements et des lisières mésophiles</v>
          </cell>
          <cell r="S1039">
            <v>0</v>
          </cell>
          <cell r="T1039" t="str">
            <v>faible</v>
          </cell>
          <cell r="U1039">
            <v>0</v>
          </cell>
        </row>
        <row r="1040">
          <cell r="A1040" t="str">
            <v>Operophtera brumata</v>
          </cell>
          <cell r="B1040" t="str">
            <v>Heterocera</v>
          </cell>
          <cell r="C1040" t="str">
            <v>GEOMETRIDAE</v>
          </cell>
          <cell r="D1040" t="str">
            <v>Operophtera brumata (Linnaeus, 1758)</v>
          </cell>
          <cell r="E1040" t="str">
            <v>Operophtera brumata</v>
          </cell>
          <cell r="F1040" t="str">
            <v>La cheimatobie hyémale</v>
          </cell>
          <cell r="G1040" t="str">
            <v>AR</v>
          </cell>
          <cell r="I1040">
            <v>0</v>
          </cell>
          <cell r="Q1040" t="str">
            <v>P</v>
          </cell>
          <cell r="R1040" t="str">
            <v>Espèces ubiquistes</v>
          </cell>
          <cell r="S1040">
            <v>0</v>
          </cell>
          <cell r="T1040" t="str">
            <v>faible</v>
          </cell>
          <cell r="U1040">
            <v>0</v>
          </cell>
        </row>
        <row r="1041">
          <cell r="A1041" t="str">
            <v>Operophtera brumata (Linnaeus, 1758)</v>
          </cell>
          <cell r="B1041" t="str">
            <v>Heterocera</v>
          </cell>
          <cell r="C1041" t="str">
            <v>GEOMETRIDAE</v>
          </cell>
          <cell r="D1041" t="str">
            <v>Operophtera brumata (Linnaeus, 1758)</v>
          </cell>
          <cell r="E1041" t="str">
            <v>Operophtera brumata</v>
          </cell>
          <cell r="F1041" t="str">
            <v>La cheimatobie hyémale</v>
          </cell>
          <cell r="G1041" t="str">
            <v>AR</v>
          </cell>
          <cell r="I1041">
            <v>0</v>
          </cell>
          <cell r="Q1041" t="str">
            <v>P</v>
          </cell>
          <cell r="R1041" t="str">
            <v>Espèces ubiquistes</v>
          </cell>
          <cell r="S1041">
            <v>0</v>
          </cell>
          <cell r="T1041" t="str">
            <v>faible</v>
          </cell>
          <cell r="U1041">
            <v>0</v>
          </cell>
        </row>
        <row r="1042">
          <cell r="A1042" t="str">
            <v>Operophtera fagata</v>
          </cell>
          <cell r="B1042" t="str">
            <v>Heterocera</v>
          </cell>
          <cell r="C1042" t="str">
            <v>GEOMETRIDAE</v>
          </cell>
          <cell r="D1042" t="str">
            <v>Operophtera fagata (Scharfenberg, 1805)</v>
          </cell>
          <cell r="E1042" t="str">
            <v>Operophtera fagata</v>
          </cell>
          <cell r="F1042" t="str">
            <v>La cheimatobie du hêtre</v>
          </cell>
          <cell r="G1042" t="str">
            <v>RR</v>
          </cell>
          <cell r="I1042" t="str">
            <v>X</v>
          </cell>
          <cell r="Q1042" t="str">
            <v>HP</v>
          </cell>
          <cell r="R1042" t="str">
            <v>Espèces des boisements et des lisières mésophiles</v>
          </cell>
          <cell r="S1042">
            <v>0</v>
          </cell>
          <cell r="T1042" t="str">
            <v>faible</v>
          </cell>
          <cell r="U1042">
            <v>0</v>
          </cell>
        </row>
        <row r="1043">
          <cell r="A1043" t="str">
            <v>Operophtera fagata (Scharfenberg, 1805)</v>
          </cell>
          <cell r="B1043" t="str">
            <v>Heterocera</v>
          </cell>
          <cell r="C1043" t="str">
            <v>GEOMETRIDAE</v>
          </cell>
          <cell r="D1043" t="str">
            <v>Operophtera fagata (Scharfenberg, 1805)</v>
          </cell>
          <cell r="E1043" t="str">
            <v>Operophtera fagata</v>
          </cell>
          <cell r="F1043" t="str">
            <v>La cheimatobie du hêtre</v>
          </cell>
          <cell r="G1043" t="str">
            <v>RR</v>
          </cell>
          <cell r="I1043" t="str">
            <v>X</v>
          </cell>
          <cell r="Q1043" t="str">
            <v>HP</v>
          </cell>
          <cell r="R1043" t="str">
            <v>Espèces des boisements et des lisières mésophiles</v>
          </cell>
          <cell r="S1043">
            <v>0</v>
          </cell>
          <cell r="T1043" t="str">
            <v>faible</v>
          </cell>
          <cell r="U1043">
            <v>0</v>
          </cell>
        </row>
        <row r="1044">
          <cell r="A1044" t="str">
            <v>Opisthograptis luteolata</v>
          </cell>
          <cell r="B1044" t="str">
            <v>Heterocera</v>
          </cell>
          <cell r="C1044" t="str">
            <v>GEOMETRIDAE</v>
          </cell>
          <cell r="D1044" t="str">
            <v>Opisthograptis luteolata (Linnaeus, 1758)</v>
          </cell>
          <cell r="E1044" t="str">
            <v>Opisthograptis luteolata</v>
          </cell>
          <cell r="F1044" t="str">
            <v>La citronnelle rouillée</v>
          </cell>
          <cell r="G1044" t="str">
            <v>C</v>
          </cell>
          <cell r="I1044">
            <v>0</v>
          </cell>
          <cell r="R1044" t="str">
            <v>Espèces ubiquistes</v>
          </cell>
          <cell r="S1044">
            <v>0</v>
          </cell>
          <cell r="T1044" t="str">
            <v>faible</v>
          </cell>
          <cell r="U1044">
            <v>0</v>
          </cell>
        </row>
        <row r="1045">
          <cell r="A1045" t="str">
            <v>Opisthograptis luteolata (Linnaeus, 1758)</v>
          </cell>
          <cell r="B1045" t="str">
            <v>Heterocera</v>
          </cell>
          <cell r="C1045" t="str">
            <v>GEOMETRIDAE</v>
          </cell>
          <cell r="D1045" t="str">
            <v>Opisthograptis luteolata (Linnaeus, 1758)</v>
          </cell>
          <cell r="E1045" t="str">
            <v>Opisthograptis luteolata</v>
          </cell>
          <cell r="F1045" t="str">
            <v>La citronnelle rouillée</v>
          </cell>
          <cell r="G1045" t="str">
            <v>C</v>
          </cell>
          <cell r="I1045">
            <v>0</v>
          </cell>
          <cell r="R1045" t="str">
            <v>Espèces ubiquistes</v>
          </cell>
          <cell r="S1045">
            <v>0</v>
          </cell>
          <cell r="T1045" t="str">
            <v>faible</v>
          </cell>
          <cell r="U1045">
            <v>0</v>
          </cell>
        </row>
        <row r="1046">
          <cell r="A1046" t="str">
            <v>Orgyia antiqua</v>
          </cell>
          <cell r="B1046" t="str">
            <v>Heterocera</v>
          </cell>
          <cell r="C1046" t="str">
            <v>LYMANTRIIDAE</v>
          </cell>
          <cell r="D1046" t="str">
            <v>Orgyia antiqua (Linnaeus, 1758)</v>
          </cell>
          <cell r="E1046" t="str">
            <v>Orgyia antiqua</v>
          </cell>
          <cell r="F1046" t="str">
            <v>L'étoilée</v>
          </cell>
          <cell r="G1046" t="str">
            <v>PC</v>
          </cell>
          <cell r="I1046">
            <v>0</v>
          </cell>
          <cell r="R1046" t="str">
            <v>Espèces des boisements et des lisières mésophiles</v>
          </cell>
          <cell r="S1046">
            <v>0</v>
          </cell>
          <cell r="T1046" t="str">
            <v>faible</v>
          </cell>
          <cell r="U1046">
            <v>0</v>
          </cell>
        </row>
        <row r="1047">
          <cell r="A1047" t="str">
            <v>Orgyia antiqua (Linnaeus, 1758)</v>
          </cell>
          <cell r="B1047" t="str">
            <v>Heterocera</v>
          </cell>
          <cell r="C1047" t="str">
            <v>LYMANTRIIDAE</v>
          </cell>
          <cell r="D1047" t="str">
            <v>Orgyia antiqua (Linnaeus, 1758)</v>
          </cell>
          <cell r="E1047" t="str">
            <v>Orgyia antiqua</v>
          </cell>
          <cell r="F1047" t="str">
            <v>L'étoilée</v>
          </cell>
          <cell r="G1047" t="str">
            <v>PC</v>
          </cell>
          <cell r="I1047">
            <v>0</v>
          </cell>
          <cell r="R1047" t="str">
            <v>Espèces des boisements et des lisières mésophiles</v>
          </cell>
          <cell r="S1047">
            <v>0</v>
          </cell>
          <cell r="T1047" t="str">
            <v>faible</v>
          </cell>
          <cell r="U1047">
            <v>0</v>
          </cell>
        </row>
        <row r="1048">
          <cell r="A1048" t="str">
            <v>Orgyia recens</v>
          </cell>
          <cell r="B1048" t="str">
            <v>Heterocera</v>
          </cell>
          <cell r="C1048" t="str">
            <v>LYMANTRIIDAE</v>
          </cell>
          <cell r="D1048" t="str">
            <v>Orgyia recens (Hübner, 1819)</v>
          </cell>
          <cell r="E1048" t="str">
            <v>Orgyia recens</v>
          </cell>
          <cell r="F1048" t="str">
            <v>La soucieuse</v>
          </cell>
          <cell r="G1048" t="str">
            <v>RR</v>
          </cell>
          <cell r="I1048" t="str">
            <v>X</v>
          </cell>
          <cell r="Q1048" t="str">
            <v>HP</v>
          </cell>
          <cell r="R1048" t="str">
            <v>Espèces des ourlets, lisières et fourrés thermophiles</v>
          </cell>
          <cell r="S1048">
            <v>0</v>
          </cell>
          <cell r="T1048" t="str">
            <v>faible</v>
          </cell>
          <cell r="U1048">
            <v>0</v>
          </cell>
        </row>
        <row r="1049">
          <cell r="A1049" t="str">
            <v>Orgyia recens (Hübner, 1819)</v>
          </cell>
          <cell r="B1049" t="str">
            <v>Heterocera</v>
          </cell>
          <cell r="C1049" t="str">
            <v>LYMANTRIIDAE</v>
          </cell>
          <cell r="D1049" t="str">
            <v>Orgyia recens (Hübner, 1819)</v>
          </cell>
          <cell r="E1049" t="str">
            <v>Orgyia recens</v>
          </cell>
          <cell r="F1049" t="str">
            <v>La soucieuse</v>
          </cell>
          <cell r="G1049" t="str">
            <v>RR</v>
          </cell>
          <cell r="I1049" t="str">
            <v>X</v>
          </cell>
          <cell r="Q1049" t="str">
            <v>HP</v>
          </cell>
          <cell r="R1049" t="str">
            <v>Espèces des ourlets, lisières et fourrés thermophiles</v>
          </cell>
          <cell r="S1049">
            <v>0</v>
          </cell>
          <cell r="T1049" t="str">
            <v>faible</v>
          </cell>
          <cell r="U1049">
            <v>0</v>
          </cell>
        </row>
        <row r="1050">
          <cell r="A1050" t="str">
            <v>Oria musculosa</v>
          </cell>
          <cell r="B1050" t="str">
            <v>Heterocera</v>
          </cell>
          <cell r="C1050" t="str">
            <v>NOCTUIDAE</v>
          </cell>
          <cell r="D1050" t="str">
            <v>Oria musculosa (Hübner, 1808)</v>
          </cell>
          <cell r="E1050" t="str">
            <v>Oria musculosa</v>
          </cell>
          <cell r="F1050" t="str">
            <v>La Noctuelle musculeuse</v>
          </cell>
          <cell r="G1050" t="str">
            <v>E</v>
          </cell>
          <cell r="I1050" t="str">
            <v>X</v>
          </cell>
          <cell r="Q1050" t="str">
            <v>HP</v>
          </cell>
          <cell r="R1050" t="str">
            <v>Espèces des pelouses et/ou prairies méso-xérophiles</v>
          </cell>
          <cell r="S1050">
            <v>0</v>
          </cell>
          <cell r="T1050" t="str">
            <v>faible</v>
          </cell>
          <cell r="U1050">
            <v>0</v>
          </cell>
        </row>
        <row r="1051">
          <cell r="A1051" t="str">
            <v>Oria musculosa (Hübner, 1808)</v>
          </cell>
          <cell r="B1051" t="str">
            <v>Heterocera</v>
          </cell>
          <cell r="C1051" t="str">
            <v>NOCTUIDAE</v>
          </cell>
          <cell r="D1051" t="str">
            <v>Oria musculosa (Hübner, 1808)</v>
          </cell>
          <cell r="E1051" t="str">
            <v>Oria musculosa</v>
          </cell>
          <cell r="F1051" t="str">
            <v>La Noctuelle musculeuse</v>
          </cell>
          <cell r="G1051" t="str">
            <v>E</v>
          </cell>
          <cell r="I1051" t="str">
            <v>X</v>
          </cell>
          <cell r="Q1051" t="str">
            <v>HP</v>
          </cell>
          <cell r="R1051" t="str">
            <v>Espèces des pelouses et/ou prairies méso-xérophiles</v>
          </cell>
          <cell r="S1051">
            <v>0</v>
          </cell>
          <cell r="T1051" t="str">
            <v>faible</v>
          </cell>
          <cell r="U1051">
            <v>0</v>
          </cell>
        </row>
        <row r="1052">
          <cell r="A1052" t="str">
            <v>Orthonama vittata</v>
          </cell>
          <cell r="B1052" t="str">
            <v>Heterocera</v>
          </cell>
          <cell r="C1052" t="str">
            <v>GEOMETRIDAE</v>
          </cell>
          <cell r="D1052" t="str">
            <v>Orthonama vittata (Borkhausen, 1794)</v>
          </cell>
          <cell r="E1052" t="str">
            <v>Orthonama vittata</v>
          </cell>
          <cell r="F1052" t="str">
            <v>La Phalène du Gaillet palustre</v>
          </cell>
          <cell r="G1052" t="str">
            <v>RR</v>
          </cell>
          <cell r="I1052" t="str">
            <v>X</v>
          </cell>
          <cell r="Q1052" t="str">
            <v>HP</v>
          </cell>
          <cell r="R1052" t="str">
            <v>Espèces des boisements et des lisières mésohygrophiles</v>
          </cell>
          <cell r="S1052">
            <v>0</v>
          </cell>
          <cell r="T1052" t="str">
            <v>faible</v>
          </cell>
          <cell r="U1052">
            <v>0</v>
          </cell>
        </row>
        <row r="1053">
          <cell r="A1053" t="str">
            <v>Orthonama vittata (Borkhausen, 1794)</v>
          </cell>
          <cell r="B1053" t="str">
            <v>Heterocera</v>
          </cell>
          <cell r="C1053" t="str">
            <v>GEOMETRIDAE</v>
          </cell>
          <cell r="D1053" t="str">
            <v>Orthonama vittata (Borkhausen, 1794)</v>
          </cell>
          <cell r="E1053" t="str">
            <v>Orthonama vittata</v>
          </cell>
          <cell r="F1053" t="str">
            <v>La Phalène du Gaillet palustre</v>
          </cell>
          <cell r="G1053" t="str">
            <v>RR</v>
          </cell>
          <cell r="I1053" t="str">
            <v>X</v>
          </cell>
          <cell r="Q1053" t="str">
            <v>HP</v>
          </cell>
          <cell r="R1053" t="str">
            <v>Espèces des boisements et des lisières mésohygrophiles</v>
          </cell>
          <cell r="S1053">
            <v>0</v>
          </cell>
          <cell r="T1053" t="str">
            <v>faible</v>
          </cell>
          <cell r="U1053">
            <v>0</v>
          </cell>
        </row>
        <row r="1054">
          <cell r="A1054" t="str">
            <v>Orthosia cerasi</v>
          </cell>
          <cell r="B1054" t="str">
            <v>Heterocera</v>
          </cell>
          <cell r="C1054" t="str">
            <v>NOCTUIDAE</v>
          </cell>
          <cell r="D1054" t="str">
            <v>Orthosia cerasi (Fabricius, 1775)</v>
          </cell>
          <cell r="E1054" t="str">
            <v>Orthosia cerasi</v>
          </cell>
          <cell r="F1054" t="str">
            <v>La téniocampe constante</v>
          </cell>
          <cell r="G1054" t="str">
            <v>AC</v>
          </cell>
          <cell r="I1054">
            <v>0</v>
          </cell>
          <cell r="R1054" t="str">
            <v>Espèces des boisements et des lisières mésophiles</v>
          </cell>
          <cell r="S1054">
            <v>0</v>
          </cell>
          <cell r="T1054" t="str">
            <v>faible</v>
          </cell>
          <cell r="U1054">
            <v>0</v>
          </cell>
        </row>
        <row r="1055">
          <cell r="A1055" t="str">
            <v>Orthosia cerasi (Fabricius, 1775)</v>
          </cell>
          <cell r="B1055" t="str">
            <v>Heterocera</v>
          </cell>
          <cell r="C1055" t="str">
            <v>NOCTUIDAE</v>
          </cell>
          <cell r="D1055" t="str">
            <v>Orthosia cerasi (Fabricius, 1775)</v>
          </cell>
          <cell r="E1055" t="str">
            <v>Orthosia cerasi</v>
          </cell>
          <cell r="F1055" t="str">
            <v>La téniocampe constante</v>
          </cell>
          <cell r="G1055" t="str">
            <v>AC</v>
          </cell>
          <cell r="I1055">
            <v>0</v>
          </cell>
          <cell r="R1055" t="str">
            <v>Espèces des boisements et des lisières mésophiles</v>
          </cell>
          <cell r="S1055">
            <v>0</v>
          </cell>
          <cell r="T1055" t="str">
            <v>faible</v>
          </cell>
          <cell r="U1055">
            <v>0</v>
          </cell>
        </row>
        <row r="1056">
          <cell r="A1056" t="str">
            <v>Orthosia cruda</v>
          </cell>
          <cell r="B1056" t="str">
            <v>Heterocera</v>
          </cell>
          <cell r="C1056" t="str">
            <v>NOCTUIDAE</v>
          </cell>
          <cell r="D1056" t="str">
            <v>Orthosia cruda (Denis &amp; Schiffermüller, 1775)</v>
          </cell>
          <cell r="E1056" t="str">
            <v>Orthosia cruda</v>
          </cell>
          <cell r="F1056" t="str">
            <v>La téniocampe ambiguë</v>
          </cell>
          <cell r="G1056" t="str">
            <v>PC</v>
          </cell>
          <cell r="I1056">
            <v>0</v>
          </cell>
          <cell r="R1056" t="str">
            <v>Espèces des boisements et des lisières mésophiles</v>
          </cell>
          <cell r="S1056">
            <v>0</v>
          </cell>
          <cell r="T1056" t="str">
            <v>faible</v>
          </cell>
          <cell r="U1056">
            <v>0</v>
          </cell>
        </row>
        <row r="1057">
          <cell r="A1057" t="str">
            <v>Orthosia cruda (Denis &amp; Schiffermüller, 1775)</v>
          </cell>
          <cell r="B1057" t="str">
            <v>Heterocera</v>
          </cell>
          <cell r="C1057" t="str">
            <v>NOCTUIDAE</v>
          </cell>
          <cell r="D1057" t="str">
            <v>Orthosia cruda (Denis &amp; Schiffermüller, 1775)</v>
          </cell>
          <cell r="E1057" t="str">
            <v>Orthosia cruda</v>
          </cell>
          <cell r="F1057" t="str">
            <v>La téniocampe ambiguë</v>
          </cell>
          <cell r="G1057" t="str">
            <v>PC</v>
          </cell>
          <cell r="I1057">
            <v>0</v>
          </cell>
          <cell r="R1057" t="str">
            <v>Espèces des boisements et des lisières mésophiles</v>
          </cell>
          <cell r="S1057">
            <v>0</v>
          </cell>
          <cell r="T1057" t="str">
            <v>faible</v>
          </cell>
          <cell r="U1057">
            <v>0</v>
          </cell>
        </row>
        <row r="1058">
          <cell r="A1058" t="str">
            <v>Orthosia gothica</v>
          </cell>
          <cell r="B1058" t="str">
            <v>Heterocera</v>
          </cell>
          <cell r="C1058" t="str">
            <v>NOCTUIDAE</v>
          </cell>
          <cell r="D1058" t="str">
            <v>Orthosia gothica (Linnaeus, 1758)</v>
          </cell>
          <cell r="E1058" t="str">
            <v>Orthosia gothica</v>
          </cell>
          <cell r="F1058" t="str">
            <v>La gothique</v>
          </cell>
          <cell r="G1058" t="str">
            <v>PC</v>
          </cell>
          <cell r="I1058">
            <v>0</v>
          </cell>
          <cell r="R1058" t="str">
            <v>Espèces des boisements et des lisières mésophiles</v>
          </cell>
          <cell r="S1058">
            <v>0</v>
          </cell>
          <cell r="T1058" t="str">
            <v>faible</v>
          </cell>
          <cell r="U1058">
            <v>0</v>
          </cell>
        </row>
        <row r="1059">
          <cell r="A1059" t="str">
            <v>Orthosia gothica (Linnaeus, 1758)</v>
          </cell>
          <cell r="B1059" t="str">
            <v>Heterocera</v>
          </cell>
          <cell r="C1059" t="str">
            <v>NOCTUIDAE</v>
          </cell>
          <cell r="D1059" t="str">
            <v>Orthosia gothica (Linnaeus, 1758)</v>
          </cell>
          <cell r="E1059" t="str">
            <v>Orthosia gothica</v>
          </cell>
          <cell r="F1059" t="str">
            <v>La gothique</v>
          </cell>
          <cell r="G1059" t="str">
            <v>PC</v>
          </cell>
          <cell r="I1059">
            <v>0</v>
          </cell>
          <cell r="R1059" t="str">
            <v>Espèces des boisements et des lisières mésophiles</v>
          </cell>
          <cell r="S1059">
            <v>0</v>
          </cell>
          <cell r="T1059" t="str">
            <v>faible</v>
          </cell>
          <cell r="U1059">
            <v>0</v>
          </cell>
        </row>
        <row r="1060">
          <cell r="A1060" t="str">
            <v>Orthosia gracilis</v>
          </cell>
          <cell r="B1060" t="str">
            <v>Heterocera</v>
          </cell>
          <cell r="C1060" t="str">
            <v>NOCTUIDAE</v>
          </cell>
          <cell r="D1060" t="str">
            <v>Orthosia gracilis (Denis &amp; Schiffermüller, 1775)</v>
          </cell>
          <cell r="E1060" t="str">
            <v>Orthosia gracilis</v>
          </cell>
          <cell r="F1060" t="str">
            <v>La téniocampe grêle</v>
          </cell>
          <cell r="G1060" t="str">
            <v>PC</v>
          </cell>
          <cell r="I1060">
            <v>0</v>
          </cell>
          <cell r="R1060" t="str">
            <v>Espèces des boisements et des lisières mésophiles</v>
          </cell>
          <cell r="S1060">
            <v>0</v>
          </cell>
          <cell r="T1060" t="str">
            <v>faible</v>
          </cell>
          <cell r="U1060">
            <v>0</v>
          </cell>
        </row>
        <row r="1061">
          <cell r="A1061" t="str">
            <v>Orthosia gracilis (Denis &amp; Schiffermüller, 1775)</v>
          </cell>
          <cell r="B1061" t="str">
            <v>Heterocera</v>
          </cell>
          <cell r="C1061" t="str">
            <v>NOCTUIDAE</v>
          </cell>
          <cell r="D1061" t="str">
            <v>Orthosia gracilis (Denis &amp; Schiffermüller, 1775)</v>
          </cell>
          <cell r="E1061" t="str">
            <v>Orthosia gracilis</v>
          </cell>
          <cell r="F1061" t="str">
            <v>La téniocampe grêle</v>
          </cell>
          <cell r="G1061" t="str">
            <v>PC</v>
          </cell>
          <cell r="I1061">
            <v>0</v>
          </cell>
          <cell r="R1061" t="str">
            <v>Espèces des boisements et des lisières mésophiles</v>
          </cell>
          <cell r="S1061">
            <v>0</v>
          </cell>
          <cell r="T1061" t="str">
            <v>faible</v>
          </cell>
          <cell r="U1061">
            <v>0</v>
          </cell>
        </row>
        <row r="1062">
          <cell r="A1062" t="str">
            <v>Orthosia incerta</v>
          </cell>
          <cell r="B1062" t="str">
            <v>Heterocera</v>
          </cell>
          <cell r="C1062" t="str">
            <v>NOCTUIDAE</v>
          </cell>
          <cell r="D1062" t="str">
            <v>Orthosia incerta (Hufnagel, 1766)</v>
          </cell>
          <cell r="E1062" t="str">
            <v>Orthosia incerta</v>
          </cell>
          <cell r="F1062" t="str">
            <v>L'inconstante</v>
          </cell>
          <cell r="G1062" t="str">
            <v>PC</v>
          </cell>
          <cell r="I1062">
            <v>0</v>
          </cell>
          <cell r="R1062" t="str">
            <v>Espèces des boisements et des lisières mésophiles</v>
          </cell>
          <cell r="S1062">
            <v>0</v>
          </cell>
          <cell r="T1062" t="str">
            <v>faible</v>
          </cell>
          <cell r="U1062">
            <v>0</v>
          </cell>
        </row>
        <row r="1063">
          <cell r="A1063" t="str">
            <v>Orthosia incerta (Hufnagel, 1766)</v>
          </cell>
          <cell r="B1063" t="str">
            <v>Heterocera</v>
          </cell>
          <cell r="C1063" t="str">
            <v>NOCTUIDAE</v>
          </cell>
          <cell r="D1063" t="str">
            <v>Orthosia incerta (Hufnagel, 1766)</v>
          </cell>
          <cell r="E1063" t="str">
            <v>Orthosia incerta</v>
          </cell>
          <cell r="F1063" t="str">
            <v>L'inconstante</v>
          </cell>
          <cell r="G1063" t="str">
            <v>PC</v>
          </cell>
          <cell r="I1063">
            <v>0</v>
          </cell>
          <cell r="R1063" t="str">
            <v>Espèces des boisements et des lisières mésophiles</v>
          </cell>
          <cell r="S1063">
            <v>0</v>
          </cell>
          <cell r="T1063" t="str">
            <v>faible</v>
          </cell>
          <cell r="U1063">
            <v>0</v>
          </cell>
        </row>
        <row r="1064">
          <cell r="A1064" t="str">
            <v>Orthosia miniosa</v>
          </cell>
          <cell r="B1064" t="str">
            <v>Heterocera</v>
          </cell>
          <cell r="C1064" t="str">
            <v>NOCTUIDAE</v>
          </cell>
          <cell r="D1064" t="str">
            <v>Orthosia miniosa (Denis &amp; Schiffermüller, 1775)</v>
          </cell>
          <cell r="E1064" t="str">
            <v>Orthosia miniosa</v>
          </cell>
          <cell r="F1064" t="str">
            <v>La téniocampe peinte</v>
          </cell>
          <cell r="G1064" t="str">
            <v>AR</v>
          </cell>
          <cell r="I1064">
            <v>0</v>
          </cell>
          <cell r="Q1064" t="str">
            <v>P</v>
          </cell>
          <cell r="R1064" t="str">
            <v>Espèces des boisements et des lisières mésophiles</v>
          </cell>
          <cell r="S1064">
            <v>0</v>
          </cell>
          <cell r="T1064" t="str">
            <v>faible</v>
          </cell>
          <cell r="U1064">
            <v>0</v>
          </cell>
        </row>
        <row r="1065">
          <cell r="A1065" t="str">
            <v>Orthosia miniosa (Denis &amp; Schiffermüller, 1775)</v>
          </cell>
          <cell r="B1065" t="str">
            <v>Heterocera</v>
          </cell>
          <cell r="C1065" t="str">
            <v>NOCTUIDAE</v>
          </cell>
          <cell r="D1065" t="str">
            <v>Orthosia miniosa (Denis &amp; Schiffermüller, 1775)</v>
          </cell>
          <cell r="E1065" t="str">
            <v>Orthosia miniosa</v>
          </cell>
          <cell r="F1065" t="str">
            <v>La téniocampe peinte</v>
          </cell>
          <cell r="G1065" t="str">
            <v>AR</v>
          </cell>
          <cell r="I1065">
            <v>0</v>
          </cell>
          <cell r="Q1065" t="str">
            <v>P</v>
          </cell>
          <cell r="R1065" t="str">
            <v>Espèces des boisements et des lisières mésophiles</v>
          </cell>
          <cell r="S1065">
            <v>0</v>
          </cell>
          <cell r="T1065" t="str">
            <v>faible</v>
          </cell>
          <cell r="U1065">
            <v>0</v>
          </cell>
        </row>
        <row r="1066">
          <cell r="A1066" t="str">
            <v>Orthosia munda</v>
          </cell>
          <cell r="B1066" t="str">
            <v>Heterocera</v>
          </cell>
          <cell r="C1066" t="str">
            <v>NOCTUIDAE</v>
          </cell>
          <cell r="D1066" t="str">
            <v>Anorthoa munda (Denis &amp; Schiffermüller, 1775)</v>
          </cell>
          <cell r="E1066" t="str">
            <v>Orthosia munda</v>
          </cell>
          <cell r="F1066" t="str">
            <v>La proprette</v>
          </cell>
          <cell r="G1066" t="str">
            <v>PC</v>
          </cell>
          <cell r="I1066">
            <v>0</v>
          </cell>
          <cell r="R1066" t="str">
            <v>Espèces des boisements et des lisières mésophiles</v>
          </cell>
          <cell r="S1066">
            <v>0</v>
          </cell>
          <cell r="T1066" t="str">
            <v>faible</v>
          </cell>
          <cell r="U1066">
            <v>0</v>
          </cell>
        </row>
        <row r="1067">
          <cell r="A1067" t="str">
            <v>Orthosia populeti</v>
          </cell>
          <cell r="B1067" t="str">
            <v>Heterocera</v>
          </cell>
          <cell r="C1067" t="str">
            <v>NOCTUIDAE</v>
          </cell>
          <cell r="D1067" t="str">
            <v>Orthosia populeti (Fabricius, 1775)</v>
          </cell>
          <cell r="E1067" t="str">
            <v>Orthosia populeti</v>
          </cell>
          <cell r="F1067" t="str">
            <v>La téniocampe du peuplier</v>
          </cell>
          <cell r="G1067" t="str">
            <v>RR</v>
          </cell>
          <cell r="I1067" t="str">
            <v>X</v>
          </cell>
          <cell r="Q1067" t="str">
            <v>HP</v>
          </cell>
          <cell r="R1067" t="str">
            <v>Espèces des boisements et des lisières mésohygrophiles</v>
          </cell>
          <cell r="S1067">
            <v>0</v>
          </cell>
          <cell r="T1067" t="str">
            <v>faible</v>
          </cell>
          <cell r="U1067">
            <v>0</v>
          </cell>
        </row>
        <row r="1068">
          <cell r="A1068" t="str">
            <v>Orthosia populeti (Fabricius, 1775)</v>
          </cell>
          <cell r="B1068" t="str">
            <v>Heterocera</v>
          </cell>
          <cell r="C1068" t="str">
            <v>NOCTUIDAE</v>
          </cell>
          <cell r="D1068" t="str">
            <v>Orthosia populeti (Fabricius, 1775)</v>
          </cell>
          <cell r="E1068" t="str">
            <v>Orthosia populeti</v>
          </cell>
          <cell r="F1068" t="str">
            <v>La téniocampe du peuplier</v>
          </cell>
          <cell r="G1068" t="str">
            <v>RR</v>
          </cell>
          <cell r="I1068" t="str">
            <v>X</v>
          </cell>
          <cell r="Q1068" t="str">
            <v>HP</v>
          </cell>
          <cell r="R1068" t="str">
            <v>Espèces des boisements et des lisières mésohygrophiles</v>
          </cell>
          <cell r="S1068">
            <v>0</v>
          </cell>
          <cell r="T1068" t="str">
            <v>faible</v>
          </cell>
          <cell r="U1068">
            <v>0</v>
          </cell>
        </row>
        <row r="1069">
          <cell r="A1069" t="str">
            <v>Ourapteryx sambucaria</v>
          </cell>
          <cell r="B1069" t="str">
            <v>Heterocera</v>
          </cell>
          <cell r="C1069" t="str">
            <v>GEOMETRIDAE</v>
          </cell>
          <cell r="D1069" t="str">
            <v>Ourapteryx sambucaria (Linnaeus, 1758)</v>
          </cell>
          <cell r="E1069" t="str">
            <v>Ourapteryx sambucaria</v>
          </cell>
          <cell r="F1069" t="str">
            <v>La phalène du sureau</v>
          </cell>
          <cell r="G1069" t="str">
            <v>AC</v>
          </cell>
          <cell r="I1069">
            <v>0</v>
          </cell>
          <cell r="R1069" t="str">
            <v>Espèces des boisements et des lisières mésophiles</v>
          </cell>
          <cell r="S1069">
            <v>0</v>
          </cell>
          <cell r="T1069" t="str">
            <v>faible</v>
          </cell>
          <cell r="U1069">
            <v>0</v>
          </cell>
        </row>
        <row r="1070">
          <cell r="A1070" t="str">
            <v>Ourapteryx sambucaria (Linnaeus, 1758)</v>
          </cell>
          <cell r="B1070" t="str">
            <v>Heterocera</v>
          </cell>
          <cell r="C1070" t="str">
            <v>GEOMETRIDAE</v>
          </cell>
          <cell r="D1070" t="str">
            <v>Ourapteryx sambucaria (Linnaeus, 1758)</v>
          </cell>
          <cell r="E1070" t="str">
            <v>Ourapteryx sambucaria</v>
          </cell>
          <cell r="F1070" t="str">
            <v>La phalène du sureau</v>
          </cell>
          <cell r="G1070" t="str">
            <v>AC</v>
          </cell>
          <cell r="I1070">
            <v>0</v>
          </cell>
          <cell r="R1070" t="str">
            <v>Espèces des boisements et des lisières mésophiles</v>
          </cell>
          <cell r="S1070">
            <v>0</v>
          </cell>
          <cell r="T1070" t="str">
            <v>faible</v>
          </cell>
          <cell r="U1070">
            <v>0</v>
          </cell>
        </row>
        <row r="1071">
          <cell r="A1071" t="str">
            <v>Pachetra sagittigera</v>
          </cell>
          <cell r="B1071" t="str">
            <v>Heterocera</v>
          </cell>
          <cell r="C1071" t="str">
            <v>NOCTUIDAE</v>
          </cell>
          <cell r="D1071" t="str">
            <v>Pachetra sagittigera (Hufnagel, 1766)</v>
          </cell>
          <cell r="E1071" t="str">
            <v>Pachetra sagittigera</v>
          </cell>
          <cell r="F1071" t="str">
            <v>La coureuse</v>
          </cell>
          <cell r="G1071" t="str">
            <v>E</v>
          </cell>
          <cell r="I1071" t="str">
            <v>X</v>
          </cell>
          <cell r="Q1071" t="str">
            <v>HP</v>
          </cell>
          <cell r="R1071" t="str">
            <v>Espèces des pelouses ouvertes xéro-thermophiles</v>
          </cell>
          <cell r="S1071">
            <v>0</v>
          </cell>
          <cell r="T1071" t="str">
            <v>faible</v>
          </cell>
          <cell r="U1071">
            <v>0</v>
          </cell>
        </row>
        <row r="1072">
          <cell r="A1072" t="str">
            <v>Pachetra sagittigera (Hufnagel, 1766)</v>
          </cell>
          <cell r="B1072" t="str">
            <v>Heterocera</v>
          </cell>
          <cell r="C1072" t="str">
            <v>NOCTUIDAE</v>
          </cell>
          <cell r="D1072" t="str">
            <v>Pachetra sagittigera (Hufnagel, 1766)</v>
          </cell>
          <cell r="E1072" t="str">
            <v>Pachetra sagittigera</v>
          </cell>
          <cell r="F1072" t="str">
            <v>La coureuse</v>
          </cell>
          <cell r="G1072" t="str">
            <v>E</v>
          </cell>
          <cell r="I1072" t="str">
            <v>X</v>
          </cell>
          <cell r="Q1072" t="str">
            <v>HP</v>
          </cell>
          <cell r="R1072" t="str">
            <v>Espèces des pelouses ouvertes xéro-thermophiles</v>
          </cell>
          <cell r="S1072">
            <v>0</v>
          </cell>
          <cell r="T1072" t="str">
            <v>faible</v>
          </cell>
          <cell r="U1072">
            <v>0</v>
          </cell>
        </row>
        <row r="1073">
          <cell r="A1073" t="str">
            <v>Pachycnemia hippocastanaria</v>
          </cell>
          <cell r="B1073" t="str">
            <v>Heterocera</v>
          </cell>
          <cell r="C1073" t="str">
            <v>GEOMETRIDAE</v>
          </cell>
          <cell r="D1073" t="str">
            <v>Pachycnemia hippocastanaria (Hübner, 1799)</v>
          </cell>
          <cell r="E1073" t="str">
            <v>Pachycnemia hippocastanaria</v>
          </cell>
          <cell r="F1073" t="str">
            <v>La Pachycnémie des Callunes</v>
          </cell>
          <cell r="G1073" t="str">
            <v>PC</v>
          </cell>
          <cell r="I1073" t="str">
            <v>X</v>
          </cell>
          <cell r="R1073" t="str">
            <v>Espèce des landes</v>
          </cell>
          <cell r="S1073">
            <v>0</v>
          </cell>
          <cell r="T1073" t="str">
            <v>faible</v>
          </cell>
          <cell r="U1073">
            <v>0</v>
          </cell>
        </row>
        <row r="1074">
          <cell r="A1074" t="str">
            <v>Pachycnemia hippocastanaria (Hübner, 1799)</v>
          </cell>
          <cell r="B1074" t="str">
            <v>Heterocera</v>
          </cell>
          <cell r="C1074" t="str">
            <v>GEOMETRIDAE</v>
          </cell>
          <cell r="D1074" t="str">
            <v>Pachycnemia hippocastanaria (Hübner, 1799)</v>
          </cell>
          <cell r="E1074" t="str">
            <v>Pachycnemia hippocastanaria</v>
          </cell>
          <cell r="F1074" t="str">
            <v>La Pachycnémie des Callunes</v>
          </cell>
          <cell r="G1074" t="str">
            <v>PC</v>
          </cell>
          <cell r="I1074" t="str">
            <v>X</v>
          </cell>
          <cell r="R1074" t="str">
            <v>Espèce des landes</v>
          </cell>
          <cell r="S1074">
            <v>0</v>
          </cell>
          <cell r="T1074" t="str">
            <v>faible</v>
          </cell>
          <cell r="U1074">
            <v>0</v>
          </cell>
        </row>
        <row r="1075">
          <cell r="A1075" t="str">
            <v>Paidia rica</v>
          </cell>
          <cell r="B1075" t="str">
            <v>Heterocera</v>
          </cell>
          <cell r="C1075" t="str">
            <v>ARCTIIDAE</v>
          </cell>
          <cell r="D1075" t="str">
            <v>Paidia rica (Freyer, 1858)</v>
          </cell>
          <cell r="E1075" t="str">
            <v>Paidia rica</v>
          </cell>
          <cell r="F1075" t="str">
            <v>La souris</v>
          </cell>
          <cell r="G1075" t="str">
            <v>RR</v>
          </cell>
          <cell r="I1075" t="str">
            <v>X</v>
          </cell>
          <cell r="Q1075" t="str">
            <v>HP</v>
          </cell>
          <cell r="R1075" t="str">
            <v>Espèces des prairies et ourlets méso-hygrophiles</v>
          </cell>
          <cell r="S1075">
            <v>0</v>
          </cell>
          <cell r="T1075" t="str">
            <v>faible</v>
          </cell>
          <cell r="U1075">
            <v>0</v>
          </cell>
        </row>
        <row r="1076">
          <cell r="A1076" t="str">
            <v>Paidia rica (Freyer, 1858)</v>
          </cell>
          <cell r="B1076" t="str">
            <v>Heterocera</v>
          </cell>
          <cell r="C1076" t="str">
            <v>ARCTIIDAE</v>
          </cell>
          <cell r="D1076" t="str">
            <v>Paidia rica (Freyer, 1858)</v>
          </cell>
          <cell r="E1076" t="str">
            <v>Paidia rica</v>
          </cell>
          <cell r="F1076" t="str">
            <v>La souris</v>
          </cell>
          <cell r="G1076" t="str">
            <v>RR</v>
          </cell>
          <cell r="I1076" t="str">
            <v>X</v>
          </cell>
          <cell r="Q1076" t="str">
            <v>HP</v>
          </cell>
          <cell r="R1076" t="str">
            <v>Espèces des prairies et ourlets méso-hygrophiles</v>
          </cell>
          <cell r="S1076">
            <v>0</v>
          </cell>
          <cell r="T1076" t="str">
            <v>faible</v>
          </cell>
          <cell r="U1076">
            <v>0</v>
          </cell>
        </row>
        <row r="1077">
          <cell r="A1077" t="str">
            <v>Panemeria tenebrata</v>
          </cell>
          <cell r="B1077" t="str">
            <v>Heterocera</v>
          </cell>
          <cell r="C1077" t="str">
            <v>NOCTUIDAE</v>
          </cell>
          <cell r="D1077" t="str">
            <v>Panemeria tenebrata (Scopoli, 1763)</v>
          </cell>
          <cell r="E1077" t="str">
            <v>Panemeria tenebrata</v>
          </cell>
          <cell r="F1077" t="str">
            <v>La Noctuelle héliaque</v>
          </cell>
          <cell r="G1077" t="str">
            <v>R</v>
          </cell>
          <cell r="I1077" t="str">
            <v>X</v>
          </cell>
          <cell r="Q1077" t="str">
            <v>P</v>
          </cell>
          <cell r="R1077" t="str">
            <v>Espèces des prairies et ourlets mésophiles</v>
          </cell>
          <cell r="S1077">
            <v>0</v>
          </cell>
          <cell r="T1077" t="str">
            <v>faible</v>
          </cell>
          <cell r="U1077">
            <v>0</v>
          </cell>
        </row>
        <row r="1078">
          <cell r="A1078" t="str">
            <v>Panemeria tenebrata (Scopoli, 1763)</v>
          </cell>
          <cell r="B1078" t="str">
            <v>Heterocera</v>
          </cell>
          <cell r="C1078" t="str">
            <v>NOCTUIDAE</v>
          </cell>
          <cell r="D1078" t="str">
            <v>Panemeria tenebrata (Scopoli, 1763)</v>
          </cell>
          <cell r="E1078" t="str">
            <v>Panemeria tenebrata</v>
          </cell>
          <cell r="F1078" t="str">
            <v>La Noctuelle héliaque</v>
          </cell>
          <cell r="G1078" t="str">
            <v>R</v>
          </cell>
          <cell r="I1078" t="str">
            <v>X</v>
          </cell>
          <cell r="Q1078" t="str">
            <v>P</v>
          </cell>
          <cell r="R1078" t="str">
            <v>Espèces des prairies et ourlets mésophiles</v>
          </cell>
          <cell r="S1078">
            <v>0</v>
          </cell>
          <cell r="T1078" t="str">
            <v>faible</v>
          </cell>
          <cell r="U1078">
            <v>0</v>
          </cell>
        </row>
        <row r="1079">
          <cell r="A1079" t="str">
            <v>Panolis flammea</v>
          </cell>
          <cell r="B1079" t="str">
            <v>Heterocera</v>
          </cell>
          <cell r="C1079" t="str">
            <v>NOCTUIDAE</v>
          </cell>
          <cell r="D1079" t="str">
            <v>Panolis flammea (Denis &amp; Schiffermüller, 1775)</v>
          </cell>
          <cell r="E1079" t="str">
            <v>Panolis flammea</v>
          </cell>
          <cell r="F1079" t="str">
            <v>La noctuelle du pin</v>
          </cell>
          <cell r="G1079" t="str">
            <v>PC</v>
          </cell>
          <cell r="I1079">
            <v>0</v>
          </cell>
          <cell r="R1079" t="str">
            <v>Espèces des boisements et des lisières mésophiles</v>
          </cell>
          <cell r="S1079">
            <v>0</v>
          </cell>
          <cell r="T1079" t="str">
            <v>faible</v>
          </cell>
          <cell r="U1079">
            <v>0</v>
          </cell>
        </row>
        <row r="1080">
          <cell r="A1080" t="str">
            <v>Panolis flammea (Denis &amp; Schiffermüller, 1775)</v>
          </cell>
          <cell r="B1080" t="str">
            <v>Heterocera</v>
          </cell>
          <cell r="C1080" t="str">
            <v>NOCTUIDAE</v>
          </cell>
          <cell r="D1080" t="str">
            <v>Panolis flammea (Denis &amp; Schiffermüller, 1775)</v>
          </cell>
          <cell r="E1080" t="str">
            <v>Panolis flammea</v>
          </cell>
          <cell r="F1080" t="str">
            <v>La noctuelle du pin</v>
          </cell>
          <cell r="G1080" t="str">
            <v>PC</v>
          </cell>
          <cell r="I1080">
            <v>0</v>
          </cell>
          <cell r="R1080" t="str">
            <v>Espèces des boisements et des lisières mésophiles</v>
          </cell>
          <cell r="S1080">
            <v>0</v>
          </cell>
          <cell r="T1080" t="str">
            <v>faible</v>
          </cell>
          <cell r="U1080">
            <v>0</v>
          </cell>
        </row>
        <row r="1081">
          <cell r="A1081" t="str">
            <v>Paracolax tristalis</v>
          </cell>
          <cell r="B1081" t="str">
            <v>Heterocera</v>
          </cell>
          <cell r="C1081" t="str">
            <v>NOCTUIDAE</v>
          </cell>
          <cell r="D1081" t="str">
            <v>Paracolax tristalis (Fabricius, 1794)</v>
          </cell>
          <cell r="E1081" t="str">
            <v>Paracolax tristalis</v>
          </cell>
          <cell r="F1081" t="str">
            <v>L'herminie dérivée</v>
          </cell>
          <cell r="G1081" t="str">
            <v>R</v>
          </cell>
          <cell r="I1081" t="str">
            <v>X</v>
          </cell>
          <cell r="Q1081" t="str">
            <v>P</v>
          </cell>
          <cell r="R1081" t="str">
            <v>Espèces des ourlets, lisières et fourrés thermophiles</v>
          </cell>
          <cell r="S1081">
            <v>0</v>
          </cell>
          <cell r="T1081" t="str">
            <v>faible</v>
          </cell>
          <cell r="U1081">
            <v>0</v>
          </cell>
        </row>
        <row r="1082">
          <cell r="A1082" t="str">
            <v>Paracolax tristalis (Fabricius, 1794)</v>
          </cell>
          <cell r="B1082" t="str">
            <v>Heterocera</v>
          </cell>
          <cell r="C1082" t="str">
            <v>NOCTUIDAE</v>
          </cell>
          <cell r="D1082" t="str">
            <v>Paracolax tristalis (Fabricius, 1794)</v>
          </cell>
          <cell r="E1082" t="str">
            <v>Paracolax tristalis</v>
          </cell>
          <cell r="F1082" t="str">
            <v>L'herminie dérivée</v>
          </cell>
          <cell r="G1082" t="str">
            <v>R</v>
          </cell>
          <cell r="I1082" t="str">
            <v>X</v>
          </cell>
          <cell r="Q1082" t="str">
            <v>P</v>
          </cell>
          <cell r="R1082" t="str">
            <v>Espèces des ourlets, lisières et fourrés thermophiles</v>
          </cell>
          <cell r="S1082">
            <v>0</v>
          </cell>
          <cell r="T1082" t="str">
            <v>faible</v>
          </cell>
          <cell r="U1082">
            <v>0</v>
          </cell>
        </row>
        <row r="1083">
          <cell r="A1083" t="str">
            <v>Paradarisa consonaria</v>
          </cell>
          <cell r="B1083" t="str">
            <v>Heterocera</v>
          </cell>
          <cell r="C1083" t="str">
            <v>GEOMETRIDAE</v>
          </cell>
          <cell r="D1083" t="str">
            <v>Paradarisa consonaria (Hübner, 1799)</v>
          </cell>
          <cell r="E1083" t="str">
            <v>Paradarisa consonaria</v>
          </cell>
          <cell r="F1083" t="str">
            <v>La boarmie du tilleul</v>
          </cell>
          <cell r="G1083" t="str">
            <v>E</v>
          </cell>
          <cell r="I1083" t="str">
            <v>X</v>
          </cell>
          <cell r="Q1083" t="str">
            <v>HP</v>
          </cell>
          <cell r="R1083" t="str">
            <v>Espèces des boisements et des lisières mésophiles</v>
          </cell>
          <cell r="S1083">
            <v>0</v>
          </cell>
          <cell r="T1083" t="str">
            <v>faible</v>
          </cell>
          <cell r="U1083">
            <v>0</v>
          </cell>
        </row>
        <row r="1084">
          <cell r="A1084" t="str">
            <v>Paradarisa consonaria (Hübner, 1799)</v>
          </cell>
          <cell r="B1084" t="str">
            <v>Heterocera</v>
          </cell>
          <cell r="C1084" t="str">
            <v>GEOMETRIDAE</v>
          </cell>
          <cell r="D1084" t="str">
            <v>Paradarisa consonaria (Hübner, 1799)</v>
          </cell>
          <cell r="E1084" t="str">
            <v>Paradarisa consonaria</v>
          </cell>
          <cell r="F1084" t="str">
            <v>La boarmie du tilleul</v>
          </cell>
          <cell r="G1084" t="str">
            <v>E</v>
          </cell>
          <cell r="I1084" t="str">
            <v>X</v>
          </cell>
          <cell r="Q1084" t="str">
            <v>HP</v>
          </cell>
          <cell r="R1084" t="str">
            <v>Espèces des boisements et des lisières mésophiles</v>
          </cell>
          <cell r="S1084">
            <v>0</v>
          </cell>
          <cell r="T1084" t="str">
            <v>faible</v>
          </cell>
          <cell r="U1084">
            <v>0</v>
          </cell>
        </row>
        <row r="1085">
          <cell r="A1085" t="str">
            <v>Paradrina clavipalpis</v>
          </cell>
          <cell r="B1085" t="str">
            <v>Heterocera</v>
          </cell>
          <cell r="C1085" t="str">
            <v>NOCTUIDAE</v>
          </cell>
          <cell r="D1085" t="str">
            <v>Caradrina clavipalpis (Scopoli, 1763)</v>
          </cell>
          <cell r="E1085" t="str">
            <v>Paradrina clavipalpis</v>
          </cell>
          <cell r="F1085" t="str">
            <v>La noctuelle des jachères</v>
          </cell>
          <cell r="G1085" t="str">
            <v>PC</v>
          </cell>
          <cell r="I1085">
            <v>0</v>
          </cell>
          <cell r="R1085" t="str">
            <v>Espèces des prairies et ourlets mésophiles</v>
          </cell>
          <cell r="S1085">
            <v>0</v>
          </cell>
          <cell r="T1085" t="str">
            <v>faible</v>
          </cell>
          <cell r="U1085">
            <v>0</v>
          </cell>
        </row>
        <row r="1086">
          <cell r="A1086" t="str">
            <v>Parascotia fuliginaria</v>
          </cell>
          <cell r="B1086" t="str">
            <v>Heterocera</v>
          </cell>
          <cell r="C1086" t="str">
            <v>NOCTUIDAE</v>
          </cell>
          <cell r="D1086" t="str">
            <v>Parascotia fuliginaria (Linnaeus, 1761)</v>
          </cell>
          <cell r="E1086" t="str">
            <v>Parascotia fuliginaria</v>
          </cell>
          <cell r="F1086" t="str">
            <v>L'inégale</v>
          </cell>
          <cell r="G1086" t="str">
            <v>R</v>
          </cell>
          <cell r="I1086" t="str">
            <v>X</v>
          </cell>
          <cell r="Q1086" t="str">
            <v>P</v>
          </cell>
          <cell r="R1086" t="str">
            <v>Espèces des boisements et des lisières mésophiles</v>
          </cell>
          <cell r="S1086">
            <v>0</v>
          </cell>
          <cell r="T1086" t="str">
            <v>faible</v>
          </cell>
          <cell r="U1086">
            <v>0</v>
          </cell>
        </row>
        <row r="1087">
          <cell r="A1087" t="str">
            <v>Parascotia fuliginaria (Linnaeus, 1761)</v>
          </cell>
          <cell r="B1087" t="str">
            <v>Heterocera</v>
          </cell>
          <cell r="C1087" t="str">
            <v>NOCTUIDAE</v>
          </cell>
          <cell r="D1087" t="str">
            <v>Parascotia fuliginaria (Linnaeus, 1761)</v>
          </cell>
          <cell r="E1087" t="str">
            <v>Parascotia fuliginaria</v>
          </cell>
          <cell r="F1087" t="str">
            <v>L'inégale</v>
          </cell>
          <cell r="G1087" t="str">
            <v>R</v>
          </cell>
          <cell r="I1087" t="str">
            <v>X</v>
          </cell>
          <cell r="Q1087" t="str">
            <v>P</v>
          </cell>
          <cell r="R1087" t="str">
            <v>Espèces des boisements et des lisières mésophiles</v>
          </cell>
          <cell r="S1087">
            <v>0</v>
          </cell>
          <cell r="T1087" t="str">
            <v>faible</v>
          </cell>
          <cell r="U1087">
            <v>0</v>
          </cell>
        </row>
        <row r="1088">
          <cell r="A1088" t="str">
            <v>Parasemia plantaginis</v>
          </cell>
          <cell r="B1088" t="str">
            <v>Heterocera</v>
          </cell>
          <cell r="C1088" t="str">
            <v>ARCTIIDAE</v>
          </cell>
          <cell r="D1088" t="str">
            <v>Parasemia plantaginis (Linnaeus, 1758)</v>
          </cell>
          <cell r="E1088" t="str">
            <v>Parasemia plantaginis</v>
          </cell>
          <cell r="F1088" t="str">
            <v>L'écaille du plantain</v>
          </cell>
          <cell r="G1088" t="str">
            <v>RR</v>
          </cell>
          <cell r="I1088" t="str">
            <v>X</v>
          </cell>
          <cell r="Q1088" t="str">
            <v>HP</v>
          </cell>
          <cell r="R1088" t="str">
            <v>Espèces des prairies et ourlets méso-hygrophiles</v>
          </cell>
          <cell r="S1088">
            <v>0</v>
          </cell>
          <cell r="T1088" t="str">
            <v>faible</v>
          </cell>
          <cell r="U1088">
            <v>0</v>
          </cell>
        </row>
        <row r="1089">
          <cell r="A1089" t="str">
            <v>Parasemia plantaginis (Linnaeus, 1758)</v>
          </cell>
          <cell r="B1089" t="str">
            <v>Heterocera</v>
          </cell>
          <cell r="C1089" t="str">
            <v>ARCTIIDAE</v>
          </cell>
          <cell r="D1089" t="str">
            <v>Parasemia plantaginis (Linnaeus, 1758)</v>
          </cell>
          <cell r="E1089" t="str">
            <v>Parasemia plantaginis</v>
          </cell>
          <cell r="F1089" t="str">
            <v>L'écaille du plantain</v>
          </cell>
          <cell r="G1089" t="str">
            <v>RR</v>
          </cell>
          <cell r="I1089" t="str">
            <v>X</v>
          </cell>
          <cell r="Q1089" t="str">
            <v>HP</v>
          </cell>
          <cell r="R1089" t="str">
            <v>Espèces des prairies et ourlets méso-hygrophiles</v>
          </cell>
          <cell r="S1089">
            <v>0</v>
          </cell>
          <cell r="T1089" t="str">
            <v>faible</v>
          </cell>
          <cell r="U1089">
            <v>0</v>
          </cell>
        </row>
        <row r="1090">
          <cell r="A1090" t="str">
            <v>Parastichtis suspecta</v>
          </cell>
          <cell r="B1090" t="str">
            <v>Heterocera</v>
          </cell>
          <cell r="C1090" t="str">
            <v>NOCTUIDAE</v>
          </cell>
          <cell r="D1090" t="str">
            <v>Parastichtis suspecta (Hübner, 1817)</v>
          </cell>
          <cell r="E1090" t="str">
            <v>Parastichtis suspecta</v>
          </cell>
          <cell r="F1090" t="str">
            <v>La Xanthie falote</v>
          </cell>
          <cell r="G1090" t="str">
            <v>RR</v>
          </cell>
          <cell r="I1090" t="str">
            <v>X</v>
          </cell>
          <cell r="Q1090" t="str">
            <v>HP</v>
          </cell>
          <cell r="R1090" t="str">
            <v>Espèces des boisements et des lisières mésohygrophiles</v>
          </cell>
          <cell r="S1090">
            <v>0</v>
          </cell>
          <cell r="T1090" t="str">
            <v>faible</v>
          </cell>
          <cell r="U1090">
            <v>0</v>
          </cell>
        </row>
        <row r="1091">
          <cell r="A1091" t="str">
            <v>Parastichtis suspecta (Hübner, 1817)</v>
          </cell>
          <cell r="B1091" t="str">
            <v>Heterocera</v>
          </cell>
          <cell r="C1091" t="str">
            <v>NOCTUIDAE</v>
          </cell>
          <cell r="D1091" t="str">
            <v>Parastichtis suspecta (Hübner, 1817)</v>
          </cell>
          <cell r="E1091" t="str">
            <v>Parastichtis suspecta</v>
          </cell>
          <cell r="F1091" t="str">
            <v>La Xanthie falote</v>
          </cell>
          <cell r="G1091" t="str">
            <v>RR</v>
          </cell>
          <cell r="I1091" t="str">
            <v>X</v>
          </cell>
          <cell r="Q1091" t="str">
            <v>HP</v>
          </cell>
          <cell r="R1091" t="str">
            <v>Espèces des boisements et des lisières mésohygrophiles</v>
          </cell>
          <cell r="S1091">
            <v>0</v>
          </cell>
          <cell r="T1091" t="str">
            <v>faible</v>
          </cell>
          <cell r="U1091">
            <v>0</v>
          </cell>
        </row>
        <row r="1092">
          <cell r="A1092" t="str">
            <v>Parastichtis ypsillon</v>
          </cell>
          <cell r="B1092" t="str">
            <v>Heterocera</v>
          </cell>
          <cell r="C1092" t="str">
            <v>NOCTUIDAE</v>
          </cell>
          <cell r="D1092" t="str">
            <v>Apterogenum ypsillon (Denis &amp; Schiffermüller, 1775)</v>
          </cell>
          <cell r="E1092" t="str">
            <v>Parastichtis ypsillon</v>
          </cell>
          <cell r="F1092" t="str">
            <v>L'Upsilon</v>
          </cell>
          <cell r="G1092" t="str">
            <v>E</v>
          </cell>
          <cell r="I1092" t="str">
            <v>X</v>
          </cell>
          <cell r="Q1092" t="str">
            <v>HP</v>
          </cell>
          <cell r="R1092" t="str">
            <v>Espèces des boisements et des lisières mésohygrophiles</v>
          </cell>
          <cell r="S1092">
            <v>0</v>
          </cell>
          <cell r="T1092" t="str">
            <v>faible</v>
          </cell>
          <cell r="U1092">
            <v>0</v>
          </cell>
        </row>
        <row r="1093">
          <cell r="A1093" t="str">
            <v>Parectropis similaria</v>
          </cell>
          <cell r="B1093" t="str">
            <v>Heterocera</v>
          </cell>
          <cell r="C1093" t="str">
            <v>GEOMETRIDAE</v>
          </cell>
          <cell r="D1093" t="str">
            <v>Parectropis similaria (Hufnagel, 1767)</v>
          </cell>
          <cell r="E1093" t="str">
            <v>Parectropis similaria</v>
          </cell>
          <cell r="F1093" t="str">
            <v>La Boarmie frottée</v>
          </cell>
          <cell r="G1093" t="str">
            <v>PC</v>
          </cell>
          <cell r="I1093">
            <v>0</v>
          </cell>
          <cell r="R1093" t="str">
            <v>Espèces des boisements et des lisières mésohygrophiles</v>
          </cell>
          <cell r="S1093">
            <v>0</v>
          </cell>
          <cell r="T1093" t="str">
            <v>faible</v>
          </cell>
          <cell r="U1093">
            <v>0</v>
          </cell>
        </row>
        <row r="1094">
          <cell r="A1094" t="str">
            <v>Parectropis similaria (Hufnagel, 1767)</v>
          </cell>
          <cell r="B1094" t="str">
            <v>Heterocera</v>
          </cell>
          <cell r="C1094" t="str">
            <v>GEOMETRIDAE</v>
          </cell>
          <cell r="D1094" t="str">
            <v>Parectropis similaria (Hufnagel, 1767)</v>
          </cell>
          <cell r="E1094" t="str">
            <v>Parectropis similaria</v>
          </cell>
          <cell r="F1094" t="str">
            <v>La Boarmie frottée</v>
          </cell>
          <cell r="G1094" t="str">
            <v>PC</v>
          </cell>
          <cell r="I1094">
            <v>0</v>
          </cell>
          <cell r="R1094" t="str">
            <v>Espèces des boisements et des lisières mésohygrophiles</v>
          </cell>
          <cell r="S1094">
            <v>0</v>
          </cell>
          <cell r="T1094" t="str">
            <v>faible</v>
          </cell>
          <cell r="U1094">
            <v>0</v>
          </cell>
        </row>
        <row r="1095">
          <cell r="A1095" t="str">
            <v>Pareulype berberata</v>
          </cell>
          <cell r="B1095" t="str">
            <v>Heterocera</v>
          </cell>
          <cell r="C1095" t="str">
            <v>GEOMETRIDAE</v>
          </cell>
          <cell r="D1095" t="str">
            <v>Pareulype berberata (Denis &amp; Schiffermüller, 1775)</v>
          </cell>
          <cell r="E1095" t="str">
            <v>Pareulype berberata</v>
          </cell>
          <cell r="F1095" t="str">
            <v>La Phalène de l'Epine-Vinette</v>
          </cell>
          <cell r="G1095" t="str">
            <v>E</v>
          </cell>
          <cell r="I1095" t="str">
            <v>X</v>
          </cell>
          <cell r="Q1095" t="str">
            <v>HP</v>
          </cell>
          <cell r="R1095" t="str">
            <v>Espèces des ourlets, lisières et fourrés thermophiles</v>
          </cell>
          <cell r="S1095">
            <v>0</v>
          </cell>
          <cell r="T1095" t="str">
            <v>faible</v>
          </cell>
          <cell r="U1095">
            <v>0</v>
          </cell>
        </row>
        <row r="1096">
          <cell r="A1096" t="str">
            <v>Pareulype berberata (Denis &amp; Schiffermüller, 1775)</v>
          </cell>
          <cell r="B1096" t="str">
            <v>Heterocera</v>
          </cell>
          <cell r="C1096" t="str">
            <v>GEOMETRIDAE</v>
          </cell>
          <cell r="D1096" t="str">
            <v>Pareulype berberata (Denis &amp; Schiffermüller, 1775)</v>
          </cell>
          <cell r="E1096" t="str">
            <v>Pareulype berberata</v>
          </cell>
          <cell r="F1096" t="str">
            <v>La Phalène de l'Epine-Vinette</v>
          </cell>
          <cell r="G1096" t="str">
            <v>E</v>
          </cell>
          <cell r="I1096" t="str">
            <v>X</v>
          </cell>
          <cell r="Q1096" t="str">
            <v>HP</v>
          </cell>
          <cell r="R1096" t="str">
            <v>Espèces des ourlets, lisières et fourrés thermophiles</v>
          </cell>
          <cell r="S1096">
            <v>0</v>
          </cell>
          <cell r="T1096" t="str">
            <v>faible</v>
          </cell>
          <cell r="U1096">
            <v>0</v>
          </cell>
        </row>
        <row r="1097">
          <cell r="A1097" t="str">
            <v>Pasiphila chloerata</v>
          </cell>
          <cell r="B1097" t="str">
            <v>Heterocera</v>
          </cell>
          <cell r="C1097" t="str">
            <v>GEOMETRIDAE</v>
          </cell>
          <cell r="D1097" t="str">
            <v>Pasiphila chloerata (Mabille, 1870)</v>
          </cell>
          <cell r="E1097" t="str">
            <v>Pasiphila chloerata</v>
          </cell>
          <cell r="F1097" t="str">
            <v>L'Eupithécie carrée</v>
          </cell>
          <cell r="G1097" t="str">
            <v>E</v>
          </cell>
          <cell r="I1097">
            <v>0</v>
          </cell>
          <cell r="Q1097" t="str">
            <v>HP</v>
          </cell>
          <cell r="R1097" t="str">
            <v>Espèces ubiquistes</v>
          </cell>
          <cell r="S1097">
            <v>0</v>
          </cell>
          <cell r="T1097" t="str">
            <v>faible</v>
          </cell>
          <cell r="U1097">
            <v>0</v>
          </cell>
        </row>
        <row r="1098">
          <cell r="A1098" t="str">
            <v>Pasiphila chloerata (Mabille, 1870)</v>
          </cell>
          <cell r="B1098" t="str">
            <v>Heterocera</v>
          </cell>
          <cell r="C1098" t="str">
            <v>GEOMETRIDAE</v>
          </cell>
          <cell r="D1098" t="str">
            <v>Pasiphila chloerata (Mabille, 1870)</v>
          </cell>
          <cell r="E1098" t="str">
            <v>Pasiphila chloerata</v>
          </cell>
          <cell r="F1098" t="str">
            <v>L'Eupithécie carrée</v>
          </cell>
          <cell r="G1098" t="str">
            <v>E</v>
          </cell>
          <cell r="I1098">
            <v>0</v>
          </cell>
          <cell r="Q1098" t="str">
            <v>HP</v>
          </cell>
          <cell r="R1098" t="str">
            <v>Espèces ubiquistes</v>
          </cell>
          <cell r="S1098">
            <v>0</v>
          </cell>
          <cell r="T1098" t="str">
            <v>faible</v>
          </cell>
          <cell r="U1098">
            <v>0</v>
          </cell>
        </row>
        <row r="1099">
          <cell r="A1099" t="str">
            <v>Pasiphila debiliata</v>
          </cell>
          <cell r="B1099" t="str">
            <v>Heterocera</v>
          </cell>
          <cell r="C1099" t="str">
            <v>GEOMETRIDAE</v>
          </cell>
          <cell r="D1099" t="str">
            <v>Pasiphila debiliata (Hübner, 1817)</v>
          </cell>
          <cell r="E1099" t="str">
            <v>Pasiphila debiliata</v>
          </cell>
          <cell r="F1099" t="str">
            <v>L'Eupithécie de la Myrtille</v>
          </cell>
          <cell r="G1099" t="str">
            <v>E</v>
          </cell>
          <cell r="I1099">
            <v>0</v>
          </cell>
          <cell r="Q1099" t="str">
            <v>HP</v>
          </cell>
          <cell r="R1099" t="str">
            <v>Espèces des boisements et des lisières mésohygrophiles</v>
          </cell>
          <cell r="S1099">
            <v>0</v>
          </cell>
          <cell r="T1099" t="str">
            <v>faible</v>
          </cell>
          <cell r="U1099">
            <v>0</v>
          </cell>
        </row>
        <row r="1100">
          <cell r="A1100" t="str">
            <v>Pasiphila debiliata (Hübner, 1817)</v>
          </cell>
          <cell r="B1100" t="str">
            <v>Heterocera</v>
          </cell>
          <cell r="C1100" t="str">
            <v>GEOMETRIDAE</v>
          </cell>
          <cell r="D1100" t="str">
            <v>Pasiphila debiliata (Hübner, 1817)</v>
          </cell>
          <cell r="E1100" t="str">
            <v>Pasiphila debiliata</v>
          </cell>
          <cell r="F1100" t="str">
            <v>L'Eupithécie de la Myrtille</v>
          </cell>
          <cell r="G1100" t="str">
            <v>E</v>
          </cell>
          <cell r="I1100">
            <v>0</v>
          </cell>
          <cell r="Q1100" t="str">
            <v>HP</v>
          </cell>
          <cell r="R1100" t="str">
            <v>Espèces des boisements et des lisières mésohygrophiles</v>
          </cell>
          <cell r="S1100">
            <v>0</v>
          </cell>
          <cell r="T1100" t="str">
            <v>faible</v>
          </cell>
          <cell r="U1100">
            <v>0</v>
          </cell>
        </row>
        <row r="1101">
          <cell r="A1101" t="str">
            <v>Pasiphila rectangulata (Linnaeus, 1758)</v>
          </cell>
          <cell r="B1101" t="str">
            <v>Heterocera</v>
          </cell>
          <cell r="C1101" t="str">
            <v>GEOMETRIDAE</v>
          </cell>
          <cell r="D1101" t="str">
            <v>Pasiphila rectangulata (Linnaeus, 1758)</v>
          </cell>
          <cell r="E1101" t="str">
            <v>Pasiphila rectangulata</v>
          </cell>
          <cell r="F1101" t="str">
            <v>L'eupithécie rectangulaire</v>
          </cell>
          <cell r="G1101" t="str">
            <v>PC</v>
          </cell>
          <cell r="I1101">
            <v>0</v>
          </cell>
          <cell r="R1101" t="str">
            <v>Espèces ubiquistes</v>
          </cell>
          <cell r="S1101">
            <v>0</v>
          </cell>
          <cell r="T1101" t="str">
            <v>faible</v>
          </cell>
          <cell r="U1101">
            <v>0</v>
          </cell>
        </row>
        <row r="1102">
          <cell r="A1102" t="str">
            <v>Pechipogo plumigeralis</v>
          </cell>
          <cell r="B1102" t="str">
            <v>Heterocera</v>
          </cell>
          <cell r="C1102" t="str">
            <v>NOCTUIDAE</v>
          </cell>
          <cell r="D1102" t="str">
            <v>Polypogon plumigeralis (Hübner, 1825)</v>
          </cell>
          <cell r="E1102" t="str">
            <v>Pechipogo plumigeralis</v>
          </cell>
          <cell r="F1102" t="str">
            <v>L'Herminie de la Garance</v>
          </cell>
          <cell r="G1102" t="str">
            <v>E</v>
          </cell>
          <cell r="I1102" t="str">
            <v>X</v>
          </cell>
          <cell r="Q1102" t="str">
            <v>HP</v>
          </cell>
          <cell r="R1102" t="str">
            <v>Espèces des boisements et des lisières mésophiles</v>
          </cell>
          <cell r="S1102">
            <v>0</v>
          </cell>
          <cell r="T1102" t="str">
            <v>faible</v>
          </cell>
          <cell r="U1102">
            <v>0</v>
          </cell>
        </row>
        <row r="1103">
          <cell r="A1103" t="str">
            <v>Pechipogo strigilata</v>
          </cell>
          <cell r="B1103" t="str">
            <v>Heterocera</v>
          </cell>
          <cell r="C1103" t="str">
            <v>NOCTUIDAE</v>
          </cell>
          <cell r="D1103" t="str">
            <v>Pechipogo strigilata (Linnaeus, 1758)</v>
          </cell>
          <cell r="E1103" t="str">
            <v>Pechipogo strigilata</v>
          </cell>
          <cell r="F1103" t="str">
            <v>L'ermite barbu</v>
          </cell>
          <cell r="G1103" t="str">
            <v>E</v>
          </cell>
          <cell r="I1103" t="str">
            <v>X</v>
          </cell>
          <cell r="Q1103" t="str">
            <v>HP</v>
          </cell>
          <cell r="R1103" t="str">
            <v>Espèces des boisements et des lisières mésohygrophiles</v>
          </cell>
          <cell r="S1103">
            <v>0</v>
          </cell>
          <cell r="T1103" t="str">
            <v>faible</v>
          </cell>
          <cell r="U1103">
            <v>0</v>
          </cell>
        </row>
        <row r="1104">
          <cell r="A1104" t="str">
            <v>Pechipogo strigilata (Linnaeus, 1758)</v>
          </cell>
          <cell r="B1104" t="str">
            <v>Heterocera</v>
          </cell>
          <cell r="C1104" t="str">
            <v>NOCTUIDAE</v>
          </cell>
          <cell r="D1104" t="str">
            <v>Pechipogo strigilata (Linnaeus, 1758)</v>
          </cell>
          <cell r="E1104" t="str">
            <v>Pechipogo strigilata</v>
          </cell>
          <cell r="F1104" t="str">
            <v>L'ermite barbu</v>
          </cell>
          <cell r="G1104" t="str">
            <v>E</v>
          </cell>
          <cell r="I1104" t="str">
            <v>X</v>
          </cell>
          <cell r="Q1104" t="str">
            <v>HP</v>
          </cell>
          <cell r="R1104" t="str">
            <v>Espèces des boisements et des lisières mésohygrophiles</v>
          </cell>
          <cell r="S1104">
            <v>0</v>
          </cell>
          <cell r="T1104" t="str">
            <v>faible</v>
          </cell>
          <cell r="U1104">
            <v>0</v>
          </cell>
        </row>
        <row r="1105">
          <cell r="A1105" t="str">
            <v>Pelosia muscerda</v>
          </cell>
          <cell r="B1105" t="str">
            <v>Heterocera</v>
          </cell>
          <cell r="C1105" t="str">
            <v>ARCTIIDAE</v>
          </cell>
          <cell r="D1105" t="str">
            <v>Pelosia muscerda (Hufnagel, 1766)</v>
          </cell>
          <cell r="E1105" t="str">
            <v>Pelosia muscerda</v>
          </cell>
          <cell r="F1105" t="str">
            <v>La lithosie muscerde</v>
          </cell>
          <cell r="G1105" t="str">
            <v>RR</v>
          </cell>
          <cell r="I1105" t="str">
            <v>X</v>
          </cell>
          <cell r="Q1105" t="str">
            <v>HP</v>
          </cell>
          <cell r="R1105" t="str">
            <v>Espèces des prairies et ourlets méso-hygrophiles</v>
          </cell>
          <cell r="S1105">
            <v>0</v>
          </cell>
          <cell r="T1105" t="str">
            <v>faible</v>
          </cell>
          <cell r="U1105">
            <v>0</v>
          </cell>
        </row>
        <row r="1106">
          <cell r="A1106" t="str">
            <v>Pelosia muscerda (Hufnagel, 1766)</v>
          </cell>
          <cell r="B1106" t="str">
            <v>Heterocera</v>
          </cell>
          <cell r="C1106" t="str">
            <v>ARCTIIDAE</v>
          </cell>
          <cell r="D1106" t="str">
            <v>Pelosia muscerda (Hufnagel, 1766)</v>
          </cell>
          <cell r="E1106" t="str">
            <v>Pelosia muscerda</v>
          </cell>
          <cell r="F1106" t="str">
            <v>La lithosie muscerde</v>
          </cell>
          <cell r="G1106" t="str">
            <v>RR</v>
          </cell>
          <cell r="I1106" t="str">
            <v>X</v>
          </cell>
          <cell r="Q1106" t="str">
            <v>HP</v>
          </cell>
          <cell r="R1106" t="str">
            <v>Espèces des prairies et ourlets méso-hygrophiles</v>
          </cell>
          <cell r="S1106">
            <v>0</v>
          </cell>
          <cell r="T1106" t="str">
            <v>faible</v>
          </cell>
          <cell r="U1106">
            <v>0</v>
          </cell>
        </row>
        <row r="1107">
          <cell r="A1107" t="str">
            <v>Pelosia obtusa</v>
          </cell>
          <cell r="B1107" t="str">
            <v>Heterocera</v>
          </cell>
          <cell r="C1107" t="str">
            <v>ARCTIIDAE</v>
          </cell>
          <cell r="D1107" t="str">
            <v>Pelosia obtusa (Herrich-Schäffer, 1852)</v>
          </cell>
          <cell r="E1107" t="str">
            <v>Pelosia obtusa</v>
          </cell>
          <cell r="F1107" t="str">
            <v>La lithosie obtuse</v>
          </cell>
          <cell r="G1107" t="str">
            <v>RR</v>
          </cell>
          <cell r="I1107" t="str">
            <v>X</v>
          </cell>
          <cell r="Q1107" t="str">
            <v>HP</v>
          </cell>
          <cell r="R1107" t="str">
            <v>Espèces des prairies et ourlets méso-hygrophiles</v>
          </cell>
          <cell r="S1107">
            <v>0</v>
          </cell>
          <cell r="T1107" t="str">
            <v>faible</v>
          </cell>
          <cell r="U1107">
            <v>0</v>
          </cell>
        </row>
        <row r="1108">
          <cell r="A1108" t="str">
            <v>Pelosia obtusa (Herrich-Schäffer, 1852)</v>
          </cell>
          <cell r="B1108" t="str">
            <v>Heterocera</v>
          </cell>
          <cell r="C1108" t="str">
            <v>ARCTIIDAE</v>
          </cell>
          <cell r="D1108" t="str">
            <v>Pelosia obtusa (Herrich-Schäffer, 1852)</v>
          </cell>
          <cell r="E1108" t="str">
            <v>Pelosia obtusa</v>
          </cell>
          <cell r="F1108" t="str">
            <v>La lithosie obtuse</v>
          </cell>
          <cell r="G1108" t="str">
            <v>RR</v>
          </cell>
          <cell r="I1108" t="str">
            <v>X</v>
          </cell>
          <cell r="Q1108" t="str">
            <v>HP</v>
          </cell>
          <cell r="R1108" t="str">
            <v>Espèces des prairies et ourlets méso-hygrophiles</v>
          </cell>
          <cell r="S1108">
            <v>0</v>
          </cell>
          <cell r="T1108" t="str">
            <v>faible</v>
          </cell>
          <cell r="U1108">
            <v>0</v>
          </cell>
        </row>
        <row r="1109">
          <cell r="A1109" t="str">
            <v>Pelurga comitata</v>
          </cell>
          <cell r="B1109" t="str">
            <v>Heterocera</v>
          </cell>
          <cell r="C1109" t="str">
            <v>GEOMETRIDAE</v>
          </cell>
          <cell r="D1109" t="str">
            <v>Pelurga comitata (Linnaeus, 1758)</v>
          </cell>
          <cell r="E1109" t="str">
            <v>Pelurga comitata</v>
          </cell>
          <cell r="F1109" t="str">
            <v>La cidarie accompagnée</v>
          </cell>
          <cell r="G1109" t="str">
            <v>R</v>
          </cell>
          <cell r="I1109" t="str">
            <v>X</v>
          </cell>
          <cell r="Q1109" t="str">
            <v>P</v>
          </cell>
          <cell r="R1109" t="str">
            <v>Espèces des ourlets, lisières et fourrés thermophiles</v>
          </cell>
          <cell r="S1109">
            <v>0</v>
          </cell>
          <cell r="T1109" t="str">
            <v>faible</v>
          </cell>
          <cell r="U1109">
            <v>0</v>
          </cell>
        </row>
        <row r="1110">
          <cell r="A1110" t="str">
            <v>Pelurga comitata (Linnaeus, 1758)</v>
          </cell>
          <cell r="B1110" t="str">
            <v>Heterocera</v>
          </cell>
          <cell r="C1110" t="str">
            <v>GEOMETRIDAE</v>
          </cell>
          <cell r="D1110" t="str">
            <v>Pelurga comitata (Linnaeus, 1758)</v>
          </cell>
          <cell r="E1110" t="str">
            <v>Pelurga comitata</v>
          </cell>
          <cell r="F1110" t="str">
            <v>La cidarie accompagnée</v>
          </cell>
          <cell r="G1110" t="str">
            <v>R</v>
          </cell>
          <cell r="I1110" t="str">
            <v>X</v>
          </cell>
          <cell r="Q1110" t="str">
            <v>P</v>
          </cell>
          <cell r="R1110" t="str">
            <v>Espèces des ourlets, lisières et fourrés thermophiles</v>
          </cell>
          <cell r="S1110">
            <v>0</v>
          </cell>
          <cell r="T1110" t="str">
            <v>faible</v>
          </cell>
          <cell r="U1110">
            <v>0</v>
          </cell>
        </row>
        <row r="1111">
          <cell r="A1111" t="str">
            <v>Pennithera firmata (Hübner, 1822)</v>
          </cell>
          <cell r="B1111" t="str">
            <v>Heterocera</v>
          </cell>
          <cell r="C1111" t="str">
            <v>GEOMETRIDAE</v>
          </cell>
          <cell r="D1111" t="str">
            <v>Pennithera firmata (Hübner, 1822)</v>
          </cell>
          <cell r="E1111" t="str">
            <v>Pennithera firmata</v>
          </cell>
          <cell r="F1111" t="str">
            <v>La Corythée pectinée</v>
          </cell>
          <cell r="G1111" t="str">
            <v>R</v>
          </cell>
          <cell r="I1111" t="str">
            <v>X</v>
          </cell>
          <cell r="Q1111" t="str">
            <v>P</v>
          </cell>
          <cell r="R1111" t="str">
            <v>Espèces des boisements et des lisières mésophiles</v>
          </cell>
          <cell r="S1111">
            <v>0</v>
          </cell>
          <cell r="T1111" t="str">
            <v>faible</v>
          </cell>
          <cell r="U1111">
            <v>0</v>
          </cell>
        </row>
        <row r="1112">
          <cell r="A1112" t="str">
            <v>Perconia strigillaria</v>
          </cell>
          <cell r="B1112" t="str">
            <v>Heterocera</v>
          </cell>
          <cell r="C1112" t="str">
            <v>GEOMETRIDAE</v>
          </cell>
          <cell r="D1112" t="str">
            <v>Perconia strigillaria (Hübner, 1787)</v>
          </cell>
          <cell r="E1112" t="str">
            <v>Perconia strigillaria</v>
          </cell>
          <cell r="F1112" t="str">
            <v>La Phalène des landes</v>
          </cell>
          <cell r="G1112" t="str">
            <v>PC</v>
          </cell>
          <cell r="I1112">
            <v>0</v>
          </cell>
          <cell r="R1112" t="str">
            <v>Espèces des pelouses et/ou prairies méso-xérophiles</v>
          </cell>
          <cell r="S1112">
            <v>0</v>
          </cell>
          <cell r="T1112" t="str">
            <v>faible</v>
          </cell>
          <cell r="U1112">
            <v>0</v>
          </cell>
        </row>
        <row r="1113">
          <cell r="A1113" t="str">
            <v>Perconia strigillaria (Hübner, 1787)</v>
          </cell>
          <cell r="B1113" t="str">
            <v>Heterocera</v>
          </cell>
          <cell r="C1113" t="str">
            <v>GEOMETRIDAE</v>
          </cell>
          <cell r="D1113" t="str">
            <v>Perconia strigillaria (Hübner, 1787)</v>
          </cell>
          <cell r="E1113" t="str">
            <v>Perconia strigillaria</v>
          </cell>
          <cell r="F1113" t="str">
            <v>La Phalène des landes</v>
          </cell>
          <cell r="G1113" t="str">
            <v>PC</v>
          </cell>
          <cell r="I1113">
            <v>0</v>
          </cell>
          <cell r="R1113" t="str">
            <v>Espèces des pelouses et/ou prairies méso-xérophiles</v>
          </cell>
          <cell r="S1113">
            <v>0</v>
          </cell>
          <cell r="T1113" t="str">
            <v>faible</v>
          </cell>
          <cell r="U1113">
            <v>0</v>
          </cell>
        </row>
        <row r="1114">
          <cell r="A1114" t="str">
            <v>Peribatodes ilicaria</v>
          </cell>
          <cell r="B1114" t="str">
            <v>Heterocera</v>
          </cell>
          <cell r="C1114" t="str">
            <v>GEOMETRIDAE</v>
          </cell>
          <cell r="D1114" t="str">
            <v>Peribatodes ilicaria (Geyer, 1833)</v>
          </cell>
          <cell r="E1114" t="str">
            <v>Peribatodes ilicaria</v>
          </cell>
          <cell r="F1114" t="str">
            <v>La Boarmie de l'Yeuse</v>
          </cell>
          <cell r="G1114" t="str">
            <v>E</v>
          </cell>
          <cell r="I1114" t="str">
            <v>X</v>
          </cell>
          <cell r="Q1114" t="str">
            <v>HP</v>
          </cell>
          <cell r="R1114" t="str">
            <v>Espèces des ourlets, lisières et fourrés thermophiles</v>
          </cell>
          <cell r="S1114">
            <v>0</v>
          </cell>
          <cell r="T1114" t="str">
            <v>faible</v>
          </cell>
          <cell r="U1114">
            <v>0</v>
          </cell>
        </row>
        <row r="1115">
          <cell r="A1115" t="str">
            <v>Peribatodes ilicaria (Geyer, 1833)</v>
          </cell>
          <cell r="B1115" t="str">
            <v>Heterocera</v>
          </cell>
          <cell r="C1115" t="str">
            <v>GEOMETRIDAE</v>
          </cell>
          <cell r="D1115" t="str">
            <v>Peribatodes ilicaria (Geyer, 1833)</v>
          </cell>
          <cell r="E1115" t="str">
            <v>Peribatodes ilicaria</v>
          </cell>
          <cell r="F1115" t="str">
            <v>La Boarmie de l'Yeuse</v>
          </cell>
          <cell r="G1115" t="str">
            <v>E</v>
          </cell>
          <cell r="I1115" t="str">
            <v>X</v>
          </cell>
          <cell r="Q1115" t="str">
            <v>HP</v>
          </cell>
          <cell r="R1115" t="str">
            <v>Espèces des ourlets, lisières et fourrés thermophiles</v>
          </cell>
          <cell r="S1115">
            <v>0</v>
          </cell>
          <cell r="T1115" t="str">
            <v>faible</v>
          </cell>
          <cell r="U1115">
            <v>0</v>
          </cell>
        </row>
        <row r="1116">
          <cell r="A1116" t="str">
            <v>Peribatodes rhomboidaria</v>
          </cell>
          <cell r="B1116" t="str">
            <v>Heterocera</v>
          </cell>
          <cell r="C1116" t="str">
            <v>GEOMETRIDAE</v>
          </cell>
          <cell r="D1116" t="str">
            <v>Peribatodes rhomboidaria (Denis &amp; Schiffermüller, 1775)</v>
          </cell>
          <cell r="E1116" t="str">
            <v>Peribatodes rhomboidaria</v>
          </cell>
          <cell r="F1116" t="str">
            <v>La boarmie rhomboïdale</v>
          </cell>
          <cell r="G1116" t="str">
            <v>AC</v>
          </cell>
          <cell r="I1116">
            <v>0</v>
          </cell>
          <cell r="R1116" t="str">
            <v>Espèces ubiquistes</v>
          </cell>
          <cell r="S1116">
            <v>0</v>
          </cell>
          <cell r="T1116" t="str">
            <v>faible</v>
          </cell>
          <cell r="U1116">
            <v>0</v>
          </cell>
        </row>
        <row r="1117">
          <cell r="A1117" t="str">
            <v>Peribatodes rhomboidaria (Denis &amp; Schiffermüller, 1775)</v>
          </cell>
          <cell r="B1117" t="str">
            <v>Heterocera</v>
          </cell>
          <cell r="C1117" t="str">
            <v>GEOMETRIDAE</v>
          </cell>
          <cell r="D1117" t="str">
            <v>Peribatodes rhomboidaria (Denis &amp; Schiffermüller, 1775)</v>
          </cell>
          <cell r="E1117" t="str">
            <v>Peribatodes rhomboidaria</v>
          </cell>
          <cell r="F1117" t="str">
            <v>La boarmie rhomboïdale</v>
          </cell>
          <cell r="G1117" t="str">
            <v>AC</v>
          </cell>
          <cell r="I1117">
            <v>0</v>
          </cell>
          <cell r="R1117" t="str">
            <v>Espèces ubiquistes</v>
          </cell>
          <cell r="S1117">
            <v>0</v>
          </cell>
          <cell r="T1117" t="str">
            <v>faible</v>
          </cell>
          <cell r="U1117">
            <v>0</v>
          </cell>
        </row>
        <row r="1118">
          <cell r="A1118" t="str">
            <v>Peridea anceps</v>
          </cell>
          <cell r="B1118" t="str">
            <v>Heterocera</v>
          </cell>
          <cell r="C1118" t="str">
            <v>NOTODONTIDAE</v>
          </cell>
          <cell r="D1118" t="str">
            <v>Peridea anceps (Goeze, 1781)</v>
          </cell>
          <cell r="E1118" t="str">
            <v>Peridea anceps</v>
          </cell>
          <cell r="F1118" t="str">
            <v>La timide</v>
          </cell>
          <cell r="G1118" t="str">
            <v>AC</v>
          </cell>
          <cell r="I1118">
            <v>0</v>
          </cell>
          <cell r="R1118" t="str">
            <v>Espèces des boisements et des lisières mésophiles</v>
          </cell>
          <cell r="S1118">
            <v>0</v>
          </cell>
          <cell r="T1118" t="str">
            <v>faible</v>
          </cell>
          <cell r="U1118">
            <v>0</v>
          </cell>
        </row>
        <row r="1119">
          <cell r="A1119" t="str">
            <v>Peridea anceps (Goeze, 1781)</v>
          </cell>
          <cell r="B1119" t="str">
            <v>Heterocera</v>
          </cell>
          <cell r="C1119" t="str">
            <v>NOTODONTIDAE</v>
          </cell>
          <cell r="D1119" t="str">
            <v>Peridea anceps (Goeze, 1781)</v>
          </cell>
          <cell r="E1119" t="str">
            <v>Peridea anceps</v>
          </cell>
          <cell r="F1119" t="str">
            <v>La timide</v>
          </cell>
          <cell r="G1119" t="str">
            <v>AC</v>
          </cell>
          <cell r="I1119">
            <v>0</v>
          </cell>
          <cell r="R1119" t="str">
            <v>Espèces des boisements et des lisières mésophiles</v>
          </cell>
          <cell r="S1119">
            <v>0</v>
          </cell>
          <cell r="T1119" t="str">
            <v>faible</v>
          </cell>
          <cell r="U1119">
            <v>0</v>
          </cell>
        </row>
        <row r="1120">
          <cell r="A1120" t="str">
            <v>Peridroma saucia</v>
          </cell>
          <cell r="B1120" t="str">
            <v>Heterocera</v>
          </cell>
          <cell r="C1120" t="str">
            <v>NOCTUIDAE</v>
          </cell>
          <cell r="D1120" t="str">
            <v>Peridroma saucia (Hübner, 1808)</v>
          </cell>
          <cell r="E1120" t="str">
            <v>Peridroma saucia</v>
          </cell>
          <cell r="F1120" t="str">
            <v>La noctuelle blessée</v>
          </cell>
          <cell r="G1120" t="str">
            <v>R</v>
          </cell>
          <cell r="I1120" t="str">
            <v>X</v>
          </cell>
          <cell r="Q1120" t="str">
            <v>P</v>
          </cell>
          <cell r="R1120" t="str">
            <v>Espèces des pelouses et/ou prairies méso-xérophiles</v>
          </cell>
          <cell r="S1120">
            <v>0</v>
          </cell>
          <cell r="T1120" t="str">
            <v>faible</v>
          </cell>
          <cell r="U1120">
            <v>0</v>
          </cell>
        </row>
        <row r="1121">
          <cell r="A1121" t="str">
            <v>Peridroma saucia (Hübner, 1808)</v>
          </cell>
          <cell r="B1121" t="str">
            <v>Heterocera</v>
          </cell>
          <cell r="C1121" t="str">
            <v>NOCTUIDAE</v>
          </cell>
          <cell r="D1121" t="str">
            <v>Peridroma saucia (Hübner, 1808)</v>
          </cell>
          <cell r="E1121" t="str">
            <v>Peridroma saucia</v>
          </cell>
          <cell r="F1121" t="str">
            <v>La noctuelle blessée</v>
          </cell>
          <cell r="G1121" t="str">
            <v>R</v>
          </cell>
          <cell r="I1121" t="str">
            <v>X</v>
          </cell>
          <cell r="Q1121" t="str">
            <v>P</v>
          </cell>
          <cell r="R1121" t="str">
            <v>Espèces des pelouses et/ou prairies méso-xérophiles</v>
          </cell>
          <cell r="S1121">
            <v>0</v>
          </cell>
          <cell r="T1121" t="str">
            <v>faible</v>
          </cell>
          <cell r="U1121">
            <v>0</v>
          </cell>
        </row>
        <row r="1122">
          <cell r="A1122" t="str">
            <v>Periphanes delphinii</v>
          </cell>
          <cell r="B1122" t="str">
            <v>Heterocera</v>
          </cell>
          <cell r="C1122" t="str">
            <v>NOCTUIDAE</v>
          </cell>
          <cell r="D1122" t="str">
            <v>Periphanes delphinii (Linnaeus, 1758)</v>
          </cell>
          <cell r="E1122" t="str">
            <v>Periphanes delphinii</v>
          </cell>
          <cell r="F1122" t="str">
            <v>La Noctuelle du Pied d'Alouette</v>
          </cell>
          <cell r="G1122" t="str">
            <v>E</v>
          </cell>
          <cell r="I1122" t="str">
            <v>X</v>
          </cell>
          <cell r="Q1122" t="str">
            <v>HP</v>
          </cell>
          <cell r="R1122" t="str">
            <v>Espèces des pelouses et/ou prairies méso-xérophiles</v>
          </cell>
          <cell r="S1122">
            <v>0</v>
          </cell>
          <cell r="T1122" t="str">
            <v>faible</v>
          </cell>
          <cell r="U1122">
            <v>0</v>
          </cell>
        </row>
        <row r="1123">
          <cell r="A1123" t="str">
            <v>Periphanes delphinii (Linnaeus, 1758)</v>
          </cell>
          <cell r="B1123" t="str">
            <v>Heterocera</v>
          </cell>
          <cell r="C1123" t="str">
            <v>NOCTUIDAE</v>
          </cell>
          <cell r="D1123" t="str">
            <v>Periphanes delphinii (Linnaeus, 1758)</v>
          </cell>
          <cell r="E1123" t="str">
            <v>Periphanes delphinii</v>
          </cell>
          <cell r="F1123" t="str">
            <v>La Noctuelle du Pied d'Alouette</v>
          </cell>
          <cell r="G1123" t="str">
            <v>E</v>
          </cell>
          <cell r="I1123" t="str">
            <v>X</v>
          </cell>
          <cell r="Q1123" t="str">
            <v>HP</v>
          </cell>
          <cell r="R1123" t="str">
            <v>Espèces des pelouses et/ou prairies méso-xérophiles</v>
          </cell>
          <cell r="S1123">
            <v>0</v>
          </cell>
          <cell r="T1123" t="str">
            <v>faible</v>
          </cell>
          <cell r="U1123">
            <v>0</v>
          </cell>
        </row>
        <row r="1124">
          <cell r="A1124" t="str">
            <v>Perizoma affinitata</v>
          </cell>
          <cell r="B1124" t="str">
            <v>Heterocera</v>
          </cell>
          <cell r="C1124" t="str">
            <v>GEOMETRIDAE</v>
          </cell>
          <cell r="D1124" t="str">
            <v>Perizoma affinitata (Stephens, 1831)</v>
          </cell>
          <cell r="E1124" t="str">
            <v>Perizoma affinitata</v>
          </cell>
          <cell r="F1124" t="str">
            <v>La Périzome contrastée</v>
          </cell>
          <cell r="G1124" t="str">
            <v>R</v>
          </cell>
          <cell r="I1124" t="str">
            <v>X</v>
          </cell>
          <cell r="Q1124" t="str">
            <v>P</v>
          </cell>
          <cell r="R1124" t="str">
            <v>Espèces des pelouses et/ou prairies méso-xérophiles</v>
          </cell>
          <cell r="S1124">
            <v>0</v>
          </cell>
          <cell r="T1124" t="str">
            <v>faible</v>
          </cell>
          <cell r="U1124">
            <v>0</v>
          </cell>
        </row>
        <row r="1125">
          <cell r="A1125" t="str">
            <v>Perizoma affinitata (Stephens, 1831)</v>
          </cell>
          <cell r="B1125" t="str">
            <v>Heterocera</v>
          </cell>
          <cell r="C1125" t="str">
            <v>GEOMETRIDAE</v>
          </cell>
          <cell r="D1125" t="str">
            <v>Perizoma affinitata (Stephens, 1831)</v>
          </cell>
          <cell r="E1125" t="str">
            <v>Perizoma affinitata</v>
          </cell>
          <cell r="F1125" t="str">
            <v>La Périzome contrastée</v>
          </cell>
          <cell r="G1125" t="str">
            <v>R</v>
          </cell>
          <cell r="I1125" t="str">
            <v>X</v>
          </cell>
          <cell r="Q1125" t="str">
            <v>P</v>
          </cell>
          <cell r="R1125" t="str">
            <v>Espèces des pelouses et/ou prairies méso-xérophiles</v>
          </cell>
          <cell r="S1125">
            <v>0</v>
          </cell>
          <cell r="T1125" t="str">
            <v>faible</v>
          </cell>
          <cell r="U1125">
            <v>0</v>
          </cell>
        </row>
        <row r="1126">
          <cell r="A1126" t="str">
            <v>Perizoma albulata</v>
          </cell>
          <cell r="B1126" t="str">
            <v>Heterocera</v>
          </cell>
          <cell r="C1126" t="str">
            <v>GEOMETRIDAE</v>
          </cell>
          <cell r="D1126" t="str">
            <v>Perizoma albulata (Denis &amp; Schiffermüller, 1775)</v>
          </cell>
          <cell r="E1126" t="str">
            <v>Perizoma albulata</v>
          </cell>
          <cell r="F1126" t="str">
            <v>La Périzome du Rhinanthe</v>
          </cell>
          <cell r="G1126" t="str">
            <v>AR</v>
          </cell>
          <cell r="I1126">
            <v>0</v>
          </cell>
          <cell r="Q1126" t="str">
            <v>P</v>
          </cell>
          <cell r="R1126" t="str">
            <v>Espèces des boisements et des lisières mésohygrophiles</v>
          </cell>
          <cell r="S1126">
            <v>0</v>
          </cell>
          <cell r="T1126" t="str">
            <v>faible</v>
          </cell>
          <cell r="U1126">
            <v>0</v>
          </cell>
        </row>
        <row r="1127">
          <cell r="A1127" t="str">
            <v>Perizoma albulata (Denis &amp; Schiffermüller, 1775)</v>
          </cell>
          <cell r="B1127" t="str">
            <v>Heterocera</v>
          </cell>
          <cell r="C1127" t="str">
            <v>GEOMETRIDAE</v>
          </cell>
          <cell r="D1127" t="str">
            <v>Perizoma albulata (Denis &amp; Schiffermüller, 1775)</v>
          </cell>
          <cell r="E1127" t="str">
            <v>Perizoma albulata</v>
          </cell>
          <cell r="F1127" t="str">
            <v>La Périzome du Rhinanthe</v>
          </cell>
          <cell r="G1127" t="str">
            <v>AR</v>
          </cell>
          <cell r="I1127">
            <v>0</v>
          </cell>
          <cell r="Q1127" t="str">
            <v>P</v>
          </cell>
          <cell r="R1127" t="str">
            <v>Espèces des boisements et des lisières mésohygrophiles</v>
          </cell>
          <cell r="S1127">
            <v>0</v>
          </cell>
          <cell r="T1127" t="str">
            <v>faible</v>
          </cell>
          <cell r="U1127">
            <v>0</v>
          </cell>
        </row>
        <row r="1128">
          <cell r="A1128" t="str">
            <v>Perizoma alchemillata</v>
          </cell>
          <cell r="B1128" t="str">
            <v>Heterocera</v>
          </cell>
          <cell r="C1128" t="str">
            <v>GEOMETRIDAE</v>
          </cell>
          <cell r="D1128" t="str">
            <v>Perizoma alchemillata (Linnaeus, 1758)</v>
          </cell>
          <cell r="E1128" t="str">
            <v>Perizoma alchemillata</v>
          </cell>
          <cell r="F1128" t="str">
            <v>La mélanippe coupée</v>
          </cell>
          <cell r="G1128" t="str">
            <v>AR</v>
          </cell>
          <cell r="I1128">
            <v>0</v>
          </cell>
          <cell r="Q1128" t="str">
            <v>P</v>
          </cell>
          <cell r="R1128" t="str">
            <v>Espèces des boisements et des lisières mésophiles</v>
          </cell>
          <cell r="S1128">
            <v>0</v>
          </cell>
          <cell r="T1128" t="str">
            <v>faible</v>
          </cell>
          <cell r="U1128">
            <v>0</v>
          </cell>
        </row>
        <row r="1129">
          <cell r="A1129" t="str">
            <v>Perizoma alchemillata (Linnaeus, 1758)</v>
          </cell>
          <cell r="B1129" t="str">
            <v>Heterocera</v>
          </cell>
          <cell r="C1129" t="str">
            <v>GEOMETRIDAE</v>
          </cell>
          <cell r="D1129" t="str">
            <v>Perizoma alchemillata (Linnaeus, 1758)</v>
          </cell>
          <cell r="E1129" t="str">
            <v>Perizoma alchemillata</v>
          </cell>
          <cell r="F1129" t="str">
            <v>La mélanippe coupée</v>
          </cell>
          <cell r="G1129" t="str">
            <v>AR</v>
          </cell>
          <cell r="I1129">
            <v>0</v>
          </cell>
          <cell r="Q1129" t="str">
            <v>P</v>
          </cell>
          <cell r="R1129" t="str">
            <v>Espèces des boisements et des lisières mésophiles</v>
          </cell>
          <cell r="S1129">
            <v>0</v>
          </cell>
          <cell r="T1129" t="str">
            <v>faible</v>
          </cell>
          <cell r="U1129">
            <v>0</v>
          </cell>
        </row>
        <row r="1130">
          <cell r="A1130" t="str">
            <v>Perizoma bifaciata</v>
          </cell>
          <cell r="B1130" t="str">
            <v>Heterocera</v>
          </cell>
          <cell r="C1130" t="str">
            <v>GEOMETRIDAE</v>
          </cell>
          <cell r="D1130" t="str">
            <v>Perizoma bifaciata (Haworth, 1809)</v>
          </cell>
          <cell r="E1130" t="str">
            <v>Perizoma bifaciata</v>
          </cell>
          <cell r="F1130" t="str">
            <v>La Périzome soulignée</v>
          </cell>
          <cell r="G1130" t="str">
            <v>E</v>
          </cell>
          <cell r="I1130" t="str">
            <v>X</v>
          </cell>
          <cell r="Q1130" t="str">
            <v>HP</v>
          </cell>
          <cell r="R1130" t="str">
            <v>Espèces des pelouses ouvertes xéro-thermophiles</v>
          </cell>
          <cell r="S1130">
            <v>0</v>
          </cell>
          <cell r="T1130" t="str">
            <v>faible</v>
          </cell>
          <cell r="U1130">
            <v>0</v>
          </cell>
        </row>
        <row r="1131">
          <cell r="A1131" t="str">
            <v>Perizoma bifaciata (Haworth, 1809)</v>
          </cell>
          <cell r="B1131" t="str">
            <v>Heterocera</v>
          </cell>
          <cell r="C1131" t="str">
            <v>GEOMETRIDAE</v>
          </cell>
          <cell r="D1131" t="str">
            <v>Perizoma bifaciata (Haworth, 1809)</v>
          </cell>
          <cell r="E1131" t="str">
            <v>Perizoma bifaciata</v>
          </cell>
          <cell r="F1131" t="str">
            <v>La Périzome soulignée</v>
          </cell>
          <cell r="G1131" t="str">
            <v>E</v>
          </cell>
          <cell r="I1131" t="str">
            <v>X</v>
          </cell>
          <cell r="Q1131" t="str">
            <v>HP</v>
          </cell>
          <cell r="R1131" t="str">
            <v>Espèces des pelouses ouvertes xéro-thermophiles</v>
          </cell>
          <cell r="S1131">
            <v>0</v>
          </cell>
          <cell r="T1131" t="str">
            <v>faible</v>
          </cell>
          <cell r="U1131">
            <v>0</v>
          </cell>
        </row>
        <row r="1132">
          <cell r="A1132" t="str">
            <v>Perizoma didymata</v>
          </cell>
          <cell r="B1132" t="str">
            <v>Heterocera</v>
          </cell>
          <cell r="C1132" t="str">
            <v>GEOMETRIDAE</v>
          </cell>
          <cell r="D1132" t="str">
            <v>Mesotype didymata (Linnaeus, 1758)</v>
          </cell>
          <cell r="E1132" t="str">
            <v>Perizoma didymata</v>
          </cell>
          <cell r="F1132" t="str">
            <v>L'Eubolie âpre</v>
          </cell>
          <cell r="G1132" t="str">
            <v>E</v>
          </cell>
          <cell r="I1132" t="str">
            <v>X</v>
          </cell>
          <cell r="Q1132" t="str">
            <v>HP</v>
          </cell>
          <cell r="R1132" t="str">
            <v>Espèce des landes</v>
          </cell>
          <cell r="S1132">
            <v>0</v>
          </cell>
          <cell r="T1132" t="str">
            <v>faible</v>
          </cell>
          <cell r="U1132">
            <v>0</v>
          </cell>
        </row>
        <row r="1133">
          <cell r="A1133" t="str">
            <v>Perizoma flavofasciata</v>
          </cell>
          <cell r="B1133" t="str">
            <v>Heterocera</v>
          </cell>
          <cell r="C1133" t="str">
            <v>GEOMETRIDAE</v>
          </cell>
          <cell r="D1133" t="str">
            <v>Perizoma flavofasciata (Thunberg, 1792)</v>
          </cell>
          <cell r="E1133" t="str">
            <v>Perizoma flavofasciata</v>
          </cell>
          <cell r="F1133" t="str">
            <v>la Périzome à fascies jaunes</v>
          </cell>
          <cell r="G1133" t="str">
            <v>AR</v>
          </cell>
          <cell r="I1133">
            <v>0</v>
          </cell>
          <cell r="Q1133" t="str">
            <v>P</v>
          </cell>
          <cell r="R1133" t="str">
            <v>Espèces des pelouses ouvertes xéro-thermophiles</v>
          </cell>
          <cell r="S1133">
            <v>0</v>
          </cell>
          <cell r="T1133" t="str">
            <v>faible</v>
          </cell>
          <cell r="U1133">
            <v>0</v>
          </cell>
        </row>
        <row r="1134">
          <cell r="A1134" t="str">
            <v>Perizoma flavofasciata (Thunberg, 1792)</v>
          </cell>
          <cell r="B1134" t="str">
            <v>Heterocera</v>
          </cell>
          <cell r="C1134" t="str">
            <v>GEOMETRIDAE</v>
          </cell>
          <cell r="D1134" t="str">
            <v>Perizoma flavofasciata (Thunberg, 1792)</v>
          </cell>
          <cell r="E1134" t="str">
            <v>Perizoma flavofasciata</v>
          </cell>
          <cell r="F1134" t="str">
            <v>la Périzome à fascies jaunes</v>
          </cell>
          <cell r="G1134" t="str">
            <v>AR</v>
          </cell>
          <cell r="I1134">
            <v>0</v>
          </cell>
          <cell r="Q1134" t="str">
            <v>P</v>
          </cell>
          <cell r="R1134" t="str">
            <v>Espèces des pelouses ouvertes xéro-thermophiles</v>
          </cell>
          <cell r="S1134">
            <v>0</v>
          </cell>
          <cell r="T1134" t="str">
            <v>faible</v>
          </cell>
          <cell r="U1134">
            <v>0</v>
          </cell>
        </row>
        <row r="1135">
          <cell r="A1135" t="str">
            <v>Petrophora chlorosata</v>
          </cell>
          <cell r="B1135" t="str">
            <v>Heterocera</v>
          </cell>
          <cell r="C1135" t="str">
            <v>GEOMETRIDAE</v>
          </cell>
          <cell r="D1135" t="str">
            <v>Petrophora chlorosata (Scopoli, 1763)</v>
          </cell>
          <cell r="E1135" t="str">
            <v>Petrophora chlorosata</v>
          </cell>
          <cell r="F1135" t="str">
            <v>La phalène de l'aquiline</v>
          </cell>
          <cell r="G1135" t="str">
            <v>AC</v>
          </cell>
          <cell r="I1135">
            <v>0</v>
          </cell>
          <cell r="R1135" t="str">
            <v>Espèces des boisements et des lisières mésophiles</v>
          </cell>
          <cell r="S1135">
            <v>0</v>
          </cell>
          <cell r="T1135" t="str">
            <v>faible</v>
          </cell>
          <cell r="U1135">
            <v>0</v>
          </cell>
        </row>
        <row r="1136">
          <cell r="A1136" t="str">
            <v>Petrophora chlorosata (Scopoli, 1763)</v>
          </cell>
          <cell r="B1136" t="str">
            <v>Heterocera</v>
          </cell>
          <cell r="C1136" t="str">
            <v>GEOMETRIDAE</v>
          </cell>
          <cell r="D1136" t="str">
            <v>Petrophora chlorosata (Scopoli, 1763)</v>
          </cell>
          <cell r="E1136" t="str">
            <v>Petrophora chlorosata</v>
          </cell>
          <cell r="F1136" t="str">
            <v>La phalène de l'aquiline</v>
          </cell>
          <cell r="G1136" t="str">
            <v>AC</v>
          </cell>
          <cell r="I1136">
            <v>0</v>
          </cell>
          <cell r="R1136" t="str">
            <v>Espèces des boisements et des lisières mésophiles</v>
          </cell>
          <cell r="S1136">
            <v>0</v>
          </cell>
          <cell r="T1136" t="str">
            <v>faible</v>
          </cell>
          <cell r="U1136">
            <v>0</v>
          </cell>
        </row>
        <row r="1137">
          <cell r="A1137" t="str">
            <v>Phalera bucephala</v>
          </cell>
          <cell r="B1137" t="str">
            <v>Heterocera</v>
          </cell>
          <cell r="C1137" t="str">
            <v>NOTODONTIDAE</v>
          </cell>
          <cell r="D1137" t="str">
            <v>Phalera bucephala (Linnaeus, 1758)</v>
          </cell>
          <cell r="E1137" t="str">
            <v>Phalera bucephala</v>
          </cell>
          <cell r="F1137" t="str">
            <v>La bucéphale</v>
          </cell>
          <cell r="G1137" t="str">
            <v>PC</v>
          </cell>
          <cell r="I1137">
            <v>0</v>
          </cell>
          <cell r="R1137" t="str">
            <v>Espèces des boisements et des lisières mésophiles</v>
          </cell>
          <cell r="S1137">
            <v>0</v>
          </cell>
          <cell r="T1137" t="str">
            <v>faible</v>
          </cell>
          <cell r="U1137">
            <v>0</v>
          </cell>
        </row>
        <row r="1138">
          <cell r="A1138" t="str">
            <v>Phalera bucephala (Linnaeus, 1758)</v>
          </cell>
          <cell r="B1138" t="str">
            <v>Heterocera</v>
          </cell>
          <cell r="C1138" t="str">
            <v>NOTODONTIDAE</v>
          </cell>
          <cell r="D1138" t="str">
            <v>Phalera bucephala (Linnaeus, 1758)</v>
          </cell>
          <cell r="E1138" t="str">
            <v>Phalera bucephala</v>
          </cell>
          <cell r="F1138" t="str">
            <v>La bucéphale</v>
          </cell>
          <cell r="G1138" t="str">
            <v>PC</v>
          </cell>
          <cell r="I1138">
            <v>0</v>
          </cell>
          <cell r="R1138" t="str">
            <v>Espèces des boisements et des lisières mésophiles</v>
          </cell>
          <cell r="S1138">
            <v>0</v>
          </cell>
          <cell r="T1138" t="str">
            <v>faible</v>
          </cell>
          <cell r="U1138">
            <v>0</v>
          </cell>
        </row>
        <row r="1139">
          <cell r="A1139" t="str">
            <v>Pheosia gnoma</v>
          </cell>
          <cell r="B1139" t="str">
            <v>Heterocera</v>
          </cell>
          <cell r="C1139" t="str">
            <v>NOTODONTIDAE</v>
          </cell>
          <cell r="D1139" t="str">
            <v>Pheosia gnoma (Fabricius, 1776)</v>
          </cell>
          <cell r="E1139" t="str">
            <v>Pheosia gnoma</v>
          </cell>
          <cell r="F1139" t="str">
            <v>Le bombyx dyctéoïde</v>
          </cell>
          <cell r="G1139" t="str">
            <v>AC</v>
          </cell>
          <cell r="I1139">
            <v>0</v>
          </cell>
          <cell r="R1139" t="str">
            <v>Espèces des boisements et des lisières mésophiles</v>
          </cell>
          <cell r="S1139">
            <v>0</v>
          </cell>
          <cell r="T1139" t="str">
            <v>faible</v>
          </cell>
          <cell r="U1139">
            <v>0</v>
          </cell>
        </row>
        <row r="1140">
          <cell r="A1140" t="str">
            <v>Pheosia gnoma (Fabricius, 1776)</v>
          </cell>
          <cell r="B1140" t="str">
            <v>Heterocera</v>
          </cell>
          <cell r="C1140" t="str">
            <v>NOTODONTIDAE</v>
          </cell>
          <cell r="D1140" t="str">
            <v>Pheosia gnoma (Fabricius, 1776)</v>
          </cell>
          <cell r="E1140" t="str">
            <v>Pheosia gnoma</v>
          </cell>
          <cell r="F1140" t="str">
            <v>Le bombyx dyctéoïde</v>
          </cell>
          <cell r="G1140" t="str">
            <v>AC</v>
          </cell>
          <cell r="I1140">
            <v>0</v>
          </cell>
          <cell r="R1140" t="str">
            <v>Espèces des boisements et des lisières mésophiles</v>
          </cell>
          <cell r="S1140">
            <v>0</v>
          </cell>
          <cell r="T1140" t="str">
            <v>faible</v>
          </cell>
          <cell r="U1140">
            <v>0</v>
          </cell>
        </row>
        <row r="1141">
          <cell r="A1141" t="str">
            <v>Pheosia tremula</v>
          </cell>
          <cell r="B1141" t="str">
            <v>Heterocera</v>
          </cell>
          <cell r="C1141" t="str">
            <v>NOTODONTIDAE</v>
          </cell>
          <cell r="D1141" t="str">
            <v>Pheosia tremula (Clerck, 1759)</v>
          </cell>
          <cell r="E1141" t="str">
            <v>Pheosia tremula</v>
          </cell>
          <cell r="F1141" t="str">
            <v>La porcelaine</v>
          </cell>
          <cell r="G1141" t="str">
            <v>PC</v>
          </cell>
          <cell r="I1141">
            <v>0</v>
          </cell>
          <cell r="R1141" t="str">
            <v>Espèces des boisements et des lisières mésohygrophiles</v>
          </cell>
          <cell r="S1141">
            <v>0</v>
          </cell>
          <cell r="T1141" t="str">
            <v>faible</v>
          </cell>
          <cell r="U1141">
            <v>0</v>
          </cell>
        </row>
        <row r="1142">
          <cell r="A1142" t="str">
            <v>Pheosia tremula (Clerck, 1759)</v>
          </cell>
          <cell r="B1142" t="str">
            <v>Heterocera</v>
          </cell>
          <cell r="C1142" t="str">
            <v>NOTODONTIDAE</v>
          </cell>
          <cell r="D1142" t="str">
            <v>Pheosia tremula (Clerck, 1759)</v>
          </cell>
          <cell r="E1142" t="str">
            <v>Pheosia tremula</v>
          </cell>
          <cell r="F1142" t="str">
            <v>La porcelaine</v>
          </cell>
          <cell r="G1142" t="str">
            <v>PC</v>
          </cell>
          <cell r="I1142">
            <v>0</v>
          </cell>
          <cell r="R1142" t="str">
            <v>Espèces des boisements et des lisières mésohygrophiles</v>
          </cell>
          <cell r="S1142">
            <v>0</v>
          </cell>
          <cell r="T1142" t="str">
            <v>faible</v>
          </cell>
          <cell r="U1142">
            <v>0</v>
          </cell>
        </row>
        <row r="1143">
          <cell r="A1143" t="str">
            <v>Phigalia pilosaria</v>
          </cell>
          <cell r="B1143" t="str">
            <v>Heterocera</v>
          </cell>
          <cell r="C1143" t="str">
            <v>GEOMETRIDAE</v>
          </cell>
          <cell r="D1143" t="str">
            <v>Phigalia pilosaria (Denis &amp; Schiffermüller, 1775)</v>
          </cell>
          <cell r="E1143" t="str">
            <v>Phigalia pilosaria</v>
          </cell>
          <cell r="F1143" t="str">
            <v>La phalène velue</v>
          </cell>
          <cell r="G1143" t="str">
            <v>AR</v>
          </cell>
          <cell r="I1143">
            <v>0</v>
          </cell>
          <cell r="Q1143" t="str">
            <v>P</v>
          </cell>
          <cell r="R1143" t="str">
            <v>Espèces des boisements et des lisières mésophiles</v>
          </cell>
          <cell r="S1143">
            <v>0</v>
          </cell>
          <cell r="T1143" t="str">
            <v>faible</v>
          </cell>
          <cell r="U1143">
            <v>0</v>
          </cell>
        </row>
        <row r="1144">
          <cell r="A1144" t="str">
            <v>Phigalia pilosaria (Denis &amp; Schiffermüller, 1775)</v>
          </cell>
          <cell r="B1144" t="str">
            <v>Heterocera</v>
          </cell>
          <cell r="C1144" t="str">
            <v>GEOMETRIDAE</v>
          </cell>
          <cell r="D1144" t="str">
            <v>Phigalia pilosaria (Denis &amp; Schiffermüller, 1775)</v>
          </cell>
          <cell r="E1144" t="str">
            <v>Phigalia pilosaria</v>
          </cell>
          <cell r="F1144" t="str">
            <v>La phalène velue</v>
          </cell>
          <cell r="G1144" t="str">
            <v>AR</v>
          </cell>
          <cell r="I1144">
            <v>0</v>
          </cell>
          <cell r="Q1144" t="str">
            <v>P</v>
          </cell>
          <cell r="R1144" t="str">
            <v>Espèces des boisements et des lisières mésophiles</v>
          </cell>
          <cell r="S1144">
            <v>0</v>
          </cell>
          <cell r="T1144" t="str">
            <v>faible</v>
          </cell>
          <cell r="U1144">
            <v>0</v>
          </cell>
        </row>
        <row r="1145">
          <cell r="A1145" t="str">
            <v>Phigaliohybernia aurantiaria</v>
          </cell>
          <cell r="B1145" t="str">
            <v>Heterocera</v>
          </cell>
          <cell r="C1145" t="str">
            <v>GEOMETRIDAE</v>
          </cell>
          <cell r="D1145" t="str">
            <v>Phigaliohybernia aurantiaria (Hübner, 1799)</v>
          </cell>
          <cell r="E1145" t="str">
            <v>Phigaliohybernia aurantiaria</v>
          </cell>
          <cell r="F1145" t="str">
            <v>L'hibernie orangée</v>
          </cell>
          <cell r="G1145" t="str">
            <v>RR</v>
          </cell>
          <cell r="I1145" t="str">
            <v>X</v>
          </cell>
          <cell r="Q1145" t="str">
            <v>HP</v>
          </cell>
          <cell r="R1145" t="str">
            <v>Espèces des boisements et des lisières mésophiles</v>
          </cell>
          <cell r="S1145">
            <v>0</v>
          </cell>
          <cell r="T1145" t="str">
            <v>faible</v>
          </cell>
          <cell r="U1145">
            <v>0</v>
          </cell>
        </row>
        <row r="1146">
          <cell r="A1146" t="str">
            <v>Phigaliohybernia aurantiaria (Hübner, 1799)</v>
          </cell>
          <cell r="B1146" t="str">
            <v>Heterocera</v>
          </cell>
          <cell r="C1146" t="str">
            <v>GEOMETRIDAE</v>
          </cell>
          <cell r="D1146" t="str">
            <v>Phigaliohybernia aurantiaria (Hübner, 1799)</v>
          </cell>
          <cell r="E1146" t="str">
            <v>Phigaliohybernia aurantiaria</v>
          </cell>
          <cell r="F1146" t="str">
            <v>L'hibernie orangée</v>
          </cell>
          <cell r="G1146" t="str">
            <v>RR</v>
          </cell>
          <cell r="I1146" t="str">
            <v>X</v>
          </cell>
          <cell r="Q1146" t="str">
            <v>HP</v>
          </cell>
          <cell r="R1146" t="str">
            <v>Espèces des boisements et des lisières mésophiles</v>
          </cell>
          <cell r="S1146">
            <v>0</v>
          </cell>
          <cell r="T1146" t="str">
            <v>faible</v>
          </cell>
          <cell r="U1146">
            <v>0</v>
          </cell>
        </row>
        <row r="1147">
          <cell r="A1147" t="str">
            <v>Phigaliohybernia marginaria (Fabricius, 1777)</v>
          </cell>
          <cell r="B1147" t="str">
            <v>Heterocera</v>
          </cell>
          <cell r="C1147" t="str">
            <v>GEOMETRIDAE</v>
          </cell>
          <cell r="D1147" t="str">
            <v>Phigaliohybernia marginaria (Fabricius, 1777)</v>
          </cell>
          <cell r="E1147" t="str">
            <v>Phigaliohybernia marginaria</v>
          </cell>
          <cell r="F1147" t="str">
            <v>L'hibernie hâtive</v>
          </cell>
          <cell r="G1147" t="str">
            <v>AR</v>
          </cell>
          <cell r="I1147">
            <v>0</v>
          </cell>
          <cell r="Q1147" t="str">
            <v>P</v>
          </cell>
          <cell r="R1147" t="str">
            <v>Espèces des boisements et des lisières mésophiles</v>
          </cell>
          <cell r="S1147">
            <v>0</v>
          </cell>
          <cell r="T1147" t="str">
            <v>faible</v>
          </cell>
          <cell r="U1147">
            <v>0</v>
          </cell>
        </row>
        <row r="1148">
          <cell r="A1148" t="str">
            <v>Philereme transversata</v>
          </cell>
          <cell r="B1148" t="str">
            <v>Heterocera</v>
          </cell>
          <cell r="C1148" t="str">
            <v>GEOMETRIDAE</v>
          </cell>
          <cell r="D1148" t="str">
            <v>Philereme transversata (Hufnagel, 1767)</v>
          </cell>
          <cell r="E1148" t="str">
            <v>Philereme transversata</v>
          </cell>
          <cell r="F1148" t="str">
            <v>La Phalène du Nerprun</v>
          </cell>
          <cell r="G1148" t="str">
            <v>PC</v>
          </cell>
          <cell r="I1148">
            <v>0</v>
          </cell>
          <cell r="R1148" t="str">
            <v>Espèces des boisements et des lisières mésophiles</v>
          </cell>
          <cell r="S1148">
            <v>0</v>
          </cell>
          <cell r="T1148" t="str">
            <v>faible</v>
          </cell>
          <cell r="U1148">
            <v>0</v>
          </cell>
        </row>
        <row r="1149">
          <cell r="A1149" t="str">
            <v>Philereme transversata (Hufnagel, 1767)</v>
          </cell>
          <cell r="B1149" t="str">
            <v>Heterocera</v>
          </cell>
          <cell r="C1149" t="str">
            <v>GEOMETRIDAE</v>
          </cell>
          <cell r="D1149" t="str">
            <v>Philereme transversata (Hufnagel, 1767)</v>
          </cell>
          <cell r="E1149" t="str">
            <v>Philereme transversata</v>
          </cell>
          <cell r="F1149" t="str">
            <v>La Phalène du Nerprun</v>
          </cell>
          <cell r="G1149" t="str">
            <v>PC</v>
          </cell>
          <cell r="I1149">
            <v>0</v>
          </cell>
          <cell r="R1149" t="str">
            <v>Espèces des boisements et des lisières mésophiles</v>
          </cell>
          <cell r="S1149">
            <v>0</v>
          </cell>
          <cell r="T1149" t="str">
            <v>faible</v>
          </cell>
          <cell r="U1149">
            <v>0</v>
          </cell>
        </row>
        <row r="1150">
          <cell r="A1150" t="str">
            <v>Philereme vetulata</v>
          </cell>
          <cell r="B1150" t="str">
            <v>Heterocera</v>
          </cell>
          <cell r="C1150" t="str">
            <v>GEOMETRIDAE</v>
          </cell>
          <cell r="D1150" t="str">
            <v>Philereme vetulata (Denis &amp; Schiffermüller, 1775)</v>
          </cell>
          <cell r="E1150" t="str">
            <v>Philereme vetulata</v>
          </cell>
          <cell r="F1150" t="str">
            <v>La Petite Phalène du Nerprun</v>
          </cell>
          <cell r="G1150" t="str">
            <v>AR</v>
          </cell>
          <cell r="I1150">
            <v>0</v>
          </cell>
          <cell r="Q1150" t="str">
            <v>P</v>
          </cell>
          <cell r="R1150" t="str">
            <v>Espèces des boisements et des lisières mésohygrophiles</v>
          </cell>
          <cell r="S1150">
            <v>0</v>
          </cell>
          <cell r="T1150" t="str">
            <v>faible</v>
          </cell>
          <cell r="U1150">
            <v>0</v>
          </cell>
        </row>
        <row r="1151">
          <cell r="A1151" t="str">
            <v>Philereme vetulata (Denis &amp; Schiffermüller, 1775)</v>
          </cell>
          <cell r="B1151" t="str">
            <v>Heterocera</v>
          </cell>
          <cell r="C1151" t="str">
            <v>GEOMETRIDAE</v>
          </cell>
          <cell r="D1151" t="str">
            <v>Philereme vetulata (Denis &amp; Schiffermüller, 1775)</v>
          </cell>
          <cell r="E1151" t="str">
            <v>Philereme vetulata</v>
          </cell>
          <cell r="F1151" t="str">
            <v>La Petite Phalène du Nerprun</v>
          </cell>
          <cell r="G1151" t="str">
            <v>AR</v>
          </cell>
          <cell r="I1151">
            <v>0</v>
          </cell>
          <cell r="Q1151" t="str">
            <v>P</v>
          </cell>
          <cell r="R1151" t="str">
            <v>Espèces des boisements et des lisières mésohygrophiles</v>
          </cell>
          <cell r="S1151">
            <v>0</v>
          </cell>
          <cell r="T1151" t="str">
            <v>faible</v>
          </cell>
          <cell r="U1151">
            <v>0</v>
          </cell>
        </row>
        <row r="1152">
          <cell r="A1152" t="str">
            <v>Phlogophora meticulosa</v>
          </cell>
          <cell r="B1152" t="str">
            <v>Heterocera</v>
          </cell>
          <cell r="C1152" t="str">
            <v>NOCTUIDAE</v>
          </cell>
          <cell r="D1152" t="str">
            <v>Phlogophora meticulosa (Linnaeus, 1758)</v>
          </cell>
          <cell r="E1152" t="str">
            <v>Phlogophora meticulosa</v>
          </cell>
          <cell r="F1152" t="str">
            <v>La méticuleuse</v>
          </cell>
          <cell r="G1152" t="str">
            <v>C</v>
          </cell>
          <cell r="I1152">
            <v>0</v>
          </cell>
          <cell r="R1152" t="str">
            <v>Espèces ubiquistes</v>
          </cell>
          <cell r="S1152">
            <v>0</v>
          </cell>
          <cell r="T1152" t="str">
            <v>faible</v>
          </cell>
          <cell r="U1152">
            <v>0</v>
          </cell>
        </row>
        <row r="1153">
          <cell r="A1153" t="str">
            <v>Phlogophora meticulosa (Linnaeus, 1758)</v>
          </cell>
          <cell r="B1153" t="str">
            <v>Heterocera</v>
          </cell>
          <cell r="C1153" t="str">
            <v>NOCTUIDAE</v>
          </cell>
          <cell r="D1153" t="str">
            <v>Phlogophora meticulosa (Linnaeus, 1758)</v>
          </cell>
          <cell r="E1153" t="str">
            <v>Phlogophora meticulosa</v>
          </cell>
          <cell r="F1153" t="str">
            <v>La méticuleuse</v>
          </cell>
          <cell r="G1153" t="str">
            <v>C</v>
          </cell>
          <cell r="I1153">
            <v>0</v>
          </cell>
          <cell r="R1153" t="str">
            <v>Espèces ubiquistes</v>
          </cell>
          <cell r="S1153">
            <v>0</v>
          </cell>
          <cell r="T1153" t="str">
            <v>faible</v>
          </cell>
          <cell r="U1153">
            <v>0</v>
          </cell>
        </row>
        <row r="1154">
          <cell r="A1154" t="str">
            <v>Photedes extrema</v>
          </cell>
          <cell r="B1154" t="str">
            <v>Heterocera</v>
          </cell>
          <cell r="C1154" t="str">
            <v>NOCTUIDAE</v>
          </cell>
          <cell r="D1154" t="str">
            <v>Photedes extrema (Hübner, 1809)</v>
          </cell>
          <cell r="E1154" t="str">
            <v>Photedes extrema</v>
          </cell>
          <cell r="F1154" t="str">
            <v>La Nonagrie fauve</v>
          </cell>
          <cell r="G1154" t="str">
            <v>RR</v>
          </cell>
          <cell r="I1154">
            <v>0</v>
          </cell>
          <cell r="Q1154" t="str">
            <v>HP</v>
          </cell>
          <cell r="R1154" t="str">
            <v>Espèces des prairies et ourlets méso-hygrophiles</v>
          </cell>
          <cell r="S1154">
            <v>0</v>
          </cell>
          <cell r="T1154" t="str">
            <v>faible</v>
          </cell>
          <cell r="U1154">
            <v>0</v>
          </cell>
        </row>
        <row r="1155">
          <cell r="A1155" t="str">
            <v>Photedes extrema (Hübner, 1809)</v>
          </cell>
          <cell r="B1155" t="str">
            <v>Heterocera</v>
          </cell>
          <cell r="C1155" t="str">
            <v>NOCTUIDAE</v>
          </cell>
          <cell r="D1155" t="str">
            <v>Photedes extrema (Hübner, 1809)</v>
          </cell>
          <cell r="E1155" t="str">
            <v>Photedes extrema</v>
          </cell>
          <cell r="F1155" t="str">
            <v>La Nonagrie fauve</v>
          </cell>
          <cell r="G1155" t="str">
            <v>RR</v>
          </cell>
          <cell r="I1155">
            <v>0</v>
          </cell>
          <cell r="Q1155" t="str">
            <v>HP</v>
          </cell>
          <cell r="R1155" t="str">
            <v>Espèces des prairies et ourlets méso-hygrophiles</v>
          </cell>
          <cell r="S1155">
            <v>0</v>
          </cell>
          <cell r="T1155" t="str">
            <v>faible</v>
          </cell>
          <cell r="U1155">
            <v>0</v>
          </cell>
        </row>
        <row r="1156">
          <cell r="A1156" t="str">
            <v>Photedes fluxa</v>
          </cell>
          <cell r="B1156" t="str">
            <v>Heterocera</v>
          </cell>
          <cell r="C1156" t="str">
            <v>NOCTUIDAE</v>
          </cell>
          <cell r="D1156" t="str">
            <v>Photedes fluxa (Hübner, 1809)</v>
          </cell>
          <cell r="E1156" t="str">
            <v>Photedes fluxa</v>
          </cell>
          <cell r="F1156" t="str">
            <v>La nonagrie fluide</v>
          </cell>
          <cell r="G1156" t="str">
            <v>RR</v>
          </cell>
          <cell r="I1156">
            <v>0</v>
          </cell>
          <cell r="Q1156" t="str">
            <v>HP</v>
          </cell>
          <cell r="R1156" t="str">
            <v>Espèces des prairies et ourlets méso-hygrophiles</v>
          </cell>
          <cell r="S1156">
            <v>0</v>
          </cell>
          <cell r="T1156" t="str">
            <v>faible</v>
          </cell>
          <cell r="U1156">
            <v>0</v>
          </cell>
        </row>
        <row r="1157">
          <cell r="A1157" t="str">
            <v>Photedes fluxa (Hübner, 1809)</v>
          </cell>
          <cell r="B1157" t="str">
            <v>Heterocera</v>
          </cell>
          <cell r="C1157" t="str">
            <v>NOCTUIDAE</v>
          </cell>
          <cell r="D1157" t="str">
            <v>Photedes fluxa (Hübner, 1809)</v>
          </cell>
          <cell r="E1157" t="str">
            <v>Photedes fluxa</v>
          </cell>
          <cell r="F1157" t="str">
            <v>La nonagrie fluide</v>
          </cell>
          <cell r="G1157" t="str">
            <v>RR</v>
          </cell>
          <cell r="I1157">
            <v>0</v>
          </cell>
          <cell r="Q1157" t="str">
            <v>HP</v>
          </cell>
          <cell r="R1157" t="str">
            <v>Espèces des prairies et ourlets méso-hygrophiles</v>
          </cell>
          <cell r="S1157">
            <v>0</v>
          </cell>
          <cell r="T1157" t="str">
            <v>faible</v>
          </cell>
          <cell r="U1157">
            <v>0</v>
          </cell>
        </row>
        <row r="1158">
          <cell r="A1158" t="str">
            <v>Photedes minima (Haworth, 1809)</v>
          </cell>
          <cell r="B1158" t="str">
            <v>Heterocera</v>
          </cell>
          <cell r="C1158" t="str">
            <v>NOCTUIDAE</v>
          </cell>
          <cell r="D1158" t="str">
            <v>Photedes minima (Haworth, 1809)</v>
          </cell>
          <cell r="E1158" t="str">
            <v>Photedes minima</v>
          </cell>
          <cell r="F1158" t="str">
            <v>La Nonagrie des Canches</v>
          </cell>
          <cell r="G1158" t="str">
            <v>R</v>
          </cell>
          <cell r="I1158">
            <v>0</v>
          </cell>
          <cell r="Q1158" t="str">
            <v>P</v>
          </cell>
          <cell r="R1158" t="str">
            <v>Espèces des prairies et ourlets méso-hygrophiles</v>
          </cell>
          <cell r="S1158">
            <v>0</v>
          </cell>
          <cell r="T1158" t="str">
            <v>faible</v>
          </cell>
          <cell r="U1158">
            <v>0</v>
          </cell>
        </row>
        <row r="1159">
          <cell r="A1159" t="str">
            <v>Photedes morrisii</v>
          </cell>
          <cell r="B1159" t="str">
            <v>Heterocera</v>
          </cell>
          <cell r="C1159" t="str">
            <v>NOCTUIDAE</v>
          </cell>
          <cell r="D1159" t="str">
            <v>Photedes morrisii (Dale, 1837)</v>
          </cell>
          <cell r="E1159" t="str">
            <v>Photedes morrisii</v>
          </cell>
          <cell r="F1159" t="str">
            <v>La Nonagrie du Faux-Roseau</v>
          </cell>
          <cell r="G1159" t="str">
            <v>E</v>
          </cell>
          <cell r="I1159">
            <v>0</v>
          </cell>
          <cell r="Q1159" t="str">
            <v>HP</v>
          </cell>
          <cell r="R1159" t="str">
            <v>Espèces des pelouses et/ou prairies méso-xérophiles</v>
          </cell>
          <cell r="S1159">
            <v>0</v>
          </cell>
          <cell r="T1159" t="str">
            <v>faible</v>
          </cell>
          <cell r="U1159">
            <v>0</v>
          </cell>
        </row>
        <row r="1160">
          <cell r="A1160" t="str">
            <v>Photedes morrisii (Dale, 1837)</v>
          </cell>
          <cell r="B1160" t="str">
            <v>Heterocera</v>
          </cell>
          <cell r="C1160" t="str">
            <v>NOCTUIDAE</v>
          </cell>
          <cell r="D1160" t="str">
            <v>Photedes morrisii (Dale, 1837)</v>
          </cell>
          <cell r="E1160" t="str">
            <v>Photedes morrisii</v>
          </cell>
          <cell r="F1160" t="str">
            <v>La Nonagrie du Faux-Roseau</v>
          </cell>
          <cell r="G1160" t="str">
            <v>E</v>
          </cell>
          <cell r="I1160">
            <v>0</v>
          </cell>
          <cell r="Q1160" t="str">
            <v>HP</v>
          </cell>
          <cell r="R1160" t="str">
            <v>Espèces des pelouses et/ou prairies méso-xérophiles</v>
          </cell>
          <cell r="S1160">
            <v>0</v>
          </cell>
          <cell r="T1160" t="str">
            <v>faible</v>
          </cell>
          <cell r="U1160">
            <v>0</v>
          </cell>
        </row>
        <row r="1161">
          <cell r="A1161" t="str">
            <v>Photedes pygmina</v>
          </cell>
          <cell r="B1161" t="str">
            <v>Heterocera</v>
          </cell>
          <cell r="C1161" t="str">
            <v>NOCTUIDAE</v>
          </cell>
          <cell r="D1161" t="str">
            <v>Photedes pygmina (Haworth, 1809)</v>
          </cell>
          <cell r="E1161" t="str">
            <v>Photedes pygmina</v>
          </cell>
          <cell r="F1161" t="str">
            <v>La Nonagrie des Laiches</v>
          </cell>
          <cell r="G1161" t="str">
            <v>RR</v>
          </cell>
          <cell r="I1161">
            <v>0</v>
          </cell>
          <cell r="Q1161" t="str">
            <v>HP</v>
          </cell>
          <cell r="R1161" t="str">
            <v>Espèces des prairies et ourlets méso-hygrophiles</v>
          </cell>
          <cell r="S1161">
            <v>0</v>
          </cell>
          <cell r="T1161" t="str">
            <v>faible</v>
          </cell>
          <cell r="U1161">
            <v>0</v>
          </cell>
        </row>
        <row r="1162">
          <cell r="A1162" t="str">
            <v>Photedes pygmina (Haworth, 1809)</v>
          </cell>
          <cell r="B1162" t="str">
            <v>Heterocera</v>
          </cell>
          <cell r="C1162" t="str">
            <v>NOCTUIDAE</v>
          </cell>
          <cell r="D1162" t="str">
            <v>Photedes pygmina (Haworth, 1809)</v>
          </cell>
          <cell r="E1162" t="str">
            <v>Photedes pygmina</v>
          </cell>
          <cell r="F1162" t="str">
            <v>La Nonagrie des Laiches</v>
          </cell>
          <cell r="G1162" t="str">
            <v>RR</v>
          </cell>
          <cell r="I1162">
            <v>0</v>
          </cell>
          <cell r="Q1162" t="str">
            <v>HP</v>
          </cell>
          <cell r="R1162" t="str">
            <v>Espèces des prairies et ourlets méso-hygrophiles</v>
          </cell>
          <cell r="S1162">
            <v>0</v>
          </cell>
          <cell r="T1162" t="str">
            <v>faible</v>
          </cell>
          <cell r="U1162">
            <v>0</v>
          </cell>
        </row>
        <row r="1163">
          <cell r="A1163" t="str">
            <v>Phragmataecia castaneae</v>
          </cell>
          <cell r="B1163" t="str">
            <v>Heterocera</v>
          </cell>
          <cell r="C1163" t="str">
            <v>COSSIDAE</v>
          </cell>
          <cell r="D1163" t="str">
            <v>Phragmataecia castaneae (Hübner, 1790)</v>
          </cell>
          <cell r="E1163" t="str">
            <v>Phragmataecia castaneae</v>
          </cell>
          <cell r="F1163" t="str">
            <v>La zeuzère du roseau</v>
          </cell>
          <cell r="G1163" t="str">
            <v>E</v>
          </cell>
          <cell r="I1163" t="str">
            <v>X</v>
          </cell>
          <cell r="Q1163" t="str">
            <v>HP</v>
          </cell>
          <cell r="R1163" t="str">
            <v>Espèces des prairies et ourlets méso-hygrophiles</v>
          </cell>
          <cell r="S1163">
            <v>0</v>
          </cell>
          <cell r="T1163" t="str">
            <v>faible</v>
          </cell>
          <cell r="U1163">
            <v>0</v>
          </cell>
        </row>
        <row r="1164">
          <cell r="A1164" t="str">
            <v>Phragmataecia castaneae (Hübner, 1790)</v>
          </cell>
          <cell r="B1164" t="str">
            <v>Heterocera</v>
          </cell>
          <cell r="C1164" t="str">
            <v>COSSIDAE</v>
          </cell>
          <cell r="D1164" t="str">
            <v>Phragmataecia castaneae (Hübner, 1790)</v>
          </cell>
          <cell r="E1164" t="str">
            <v>Phragmataecia castaneae</v>
          </cell>
          <cell r="F1164" t="str">
            <v>La zeuzère du roseau</v>
          </cell>
          <cell r="G1164" t="str">
            <v>E</v>
          </cell>
          <cell r="I1164" t="str">
            <v>X</v>
          </cell>
          <cell r="Q1164" t="str">
            <v>HP</v>
          </cell>
          <cell r="R1164" t="str">
            <v>Espèces des prairies et ourlets méso-hygrophiles</v>
          </cell>
          <cell r="S1164">
            <v>0</v>
          </cell>
          <cell r="T1164" t="str">
            <v>faible</v>
          </cell>
          <cell r="U1164">
            <v>0</v>
          </cell>
        </row>
        <row r="1165">
          <cell r="A1165" t="str">
            <v>Phragmatobia fuliginosa</v>
          </cell>
          <cell r="B1165" t="str">
            <v>Heterocera</v>
          </cell>
          <cell r="C1165" t="str">
            <v>ARCTIIDAE</v>
          </cell>
          <cell r="D1165" t="str">
            <v>Phragmatobia fuliginosa (Linnaeus, 1758)</v>
          </cell>
          <cell r="E1165" t="str">
            <v>Phragmatobia fuliginosa</v>
          </cell>
          <cell r="F1165" t="str">
            <v>L'écaille cramoisie</v>
          </cell>
          <cell r="G1165" t="str">
            <v>C</v>
          </cell>
          <cell r="I1165">
            <v>0</v>
          </cell>
          <cell r="R1165" t="str">
            <v>Espèces ubiquistes</v>
          </cell>
          <cell r="S1165">
            <v>0</v>
          </cell>
          <cell r="T1165" t="str">
            <v>faible</v>
          </cell>
          <cell r="U1165">
            <v>0</v>
          </cell>
        </row>
        <row r="1166">
          <cell r="A1166" t="str">
            <v>Phragmatobia fuliginosa (Linnaeus, 1758)</v>
          </cell>
          <cell r="B1166" t="str">
            <v>Heterocera</v>
          </cell>
          <cell r="C1166" t="str">
            <v>ARCTIIDAE</v>
          </cell>
          <cell r="D1166" t="str">
            <v>Phragmatobia fuliginosa (Linnaeus, 1758)</v>
          </cell>
          <cell r="E1166" t="str">
            <v>Phragmatobia fuliginosa</v>
          </cell>
          <cell r="F1166" t="str">
            <v>L'écaille cramoisie</v>
          </cell>
          <cell r="G1166" t="str">
            <v>C</v>
          </cell>
          <cell r="I1166">
            <v>0</v>
          </cell>
          <cell r="R1166" t="str">
            <v>Espèces ubiquistes</v>
          </cell>
          <cell r="S1166">
            <v>0</v>
          </cell>
          <cell r="T1166" t="str">
            <v>faible</v>
          </cell>
          <cell r="U1166">
            <v>0</v>
          </cell>
        </row>
        <row r="1167">
          <cell r="A1167" t="str">
            <v>Phyllodesma tremulifolium</v>
          </cell>
          <cell r="B1167" t="str">
            <v>Heterocera</v>
          </cell>
          <cell r="C1167" t="str">
            <v>LASIOCAMPIDAE</v>
          </cell>
          <cell r="D1167" t="str">
            <v>Phyllodesma tremulifolium (Hübner, 1810)</v>
          </cell>
          <cell r="E1167" t="str">
            <v>Phyllodesma tremulifolium</v>
          </cell>
          <cell r="F1167" t="str">
            <v>La feuillemorte du tremble</v>
          </cell>
          <cell r="G1167" t="str">
            <v>AR</v>
          </cell>
          <cell r="I1167" t="str">
            <v>X</v>
          </cell>
          <cell r="Q1167" t="str">
            <v>P</v>
          </cell>
          <cell r="R1167" t="str">
            <v>Espèces des boisements et des lisières mésophiles</v>
          </cell>
          <cell r="S1167">
            <v>0</v>
          </cell>
          <cell r="T1167" t="str">
            <v>faible</v>
          </cell>
          <cell r="U1167">
            <v>0</v>
          </cell>
        </row>
        <row r="1168">
          <cell r="A1168" t="str">
            <v>Phyllodesma tremulifolium (Hübner, 1810)</v>
          </cell>
          <cell r="B1168" t="str">
            <v>Heterocera</v>
          </cell>
          <cell r="C1168" t="str">
            <v>LASIOCAMPIDAE</v>
          </cell>
          <cell r="D1168" t="str">
            <v>Phyllodesma tremulifolium (Hübner, 1810)</v>
          </cell>
          <cell r="E1168" t="str">
            <v>Phyllodesma tremulifolium</v>
          </cell>
          <cell r="F1168" t="str">
            <v>La feuillemorte du tremble</v>
          </cell>
          <cell r="G1168" t="str">
            <v>AR</v>
          </cell>
          <cell r="I1168" t="str">
            <v>X</v>
          </cell>
          <cell r="Q1168" t="str">
            <v>P</v>
          </cell>
          <cell r="R1168" t="str">
            <v>Espèces des boisements et des lisières mésophiles</v>
          </cell>
          <cell r="S1168">
            <v>0</v>
          </cell>
          <cell r="T1168" t="str">
            <v>faible</v>
          </cell>
          <cell r="U1168">
            <v>0</v>
          </cell>
        </row>
        <row r="1169">
          <cell r="A1169" t="str">
            <v>Phymatopus hecta</v>
          </cell>
          <cell r="B1169" t="str">
            <v>Heterocera</v>
          </cell>
          <cell r="C1169" t="str">
            <v>HEPIALIDAE</v>
          </cell>
          <cell r="D1169" t="str">
            <v>Phymatopus hecta (Linnaeus, 1758)</v>
          </cell>
          <cell r="E1169" t="str">
            <v>Phymatopus hecta</v>
          </cell>
          <cell r="F1169" t="str">
            <v>L'hépatique</v>
          </cell>
          <cell r="G1169" t="str">
            <v>AR</v>
          </cell>
          <cell r="I1169" t="str">
            <v>X</v>
          </cell>
          <cell r="Q1169" t="str">
            <v>P</v>
          </cell>
          <cell r="R1169" t="str">
            <v>Espèces des boisements et des lisières mésohygrophiles</v>
          </cell>
          <cell r="S1169">
            <v>0</v>
          </cell>
          <cell r="T1169" t="str">
            <v>faible</v>
          </cell>
          <cell r="U1169">
            <v>0</v>
          </cell>
        </row>
        <row r="1170">
          <cell r="A1170" t="str">
            <v>Phymatopus hecta (Linnaeus, 1758)</v>
          </cell>
          <cell r="B1170" t="str">
            <v>Heterocera</v>
          </cell>
          <cell r="C1170" t="str">
            <v>HEPIALIDAE</v>
          </cell>
          <cell r="D1170" t="str">
            <v>Phymatopus hecta (Linnaeus, 1758)</v>
          </cell>
          <cell r="E1170" t="str">
            <v>Phymatopus hecta</v>
          </cell>
          <cell r="F1170" t="str">
            <v>L'hépatique</v>
          </cell>
          <cell r="G1170" t="str">
            <v>AR</v>
          </cell>
          <cell r="I1170" t="str">
            <v>X</v>
          </cell>
          <cell r="Q1170" t="str">
            <v>P</v>
          </cell>
          <cell r="R1170" t="str">
            <v>Espèces des boisements et des lisières mésohygrophiles</v>
          </cell>
          <cell r="S1170">
            <v>0</v>
          </cell>
          <cell r="T1170" t="str">
            <v>faible</v>
          </cell>
          <cell r="U1170">
            <v>0</v>
          </cell>
        </row>
        <row r="1171">
          <cell r="A1171" t="str">
            <v>Phytometra viridaria</v>
          </cell>
          <cell r="B1171" t="str">
            <v>Heterocera</v>
          </cell>
          <cell r="C1171" t="str">
            <v>NOCTUIDAE</v>
          </cell>
          <cell r="D1171" t="str">
            <v>Phytometra viridaria (Clerck, 1759)</v>
          </cell>
          <cell r="E1171" t="str">
            <v>Phytometra viridaria</v>
          </cell>
          <cell r="F1171" t="str">
            <v>La Noctuelle couleur de bronze</v>
          </cell>
          <cell r="G1171" t="str">
            <v>AR</v>
          </cell>
          <cell r="I1171">
            <v>0</v>
          </cell>
          <cell r="Q1171" t="str">
            <v>P</v>
          </cell>
          <cell r="R1171" t="str">
            <v>Espèces des pelouses ouvertes xéro-thermophiles</v>
          </cell>
          <cell r="S1171">
            <v>0</v>
          </cell>
          <cell r="T1171" t="str">
            <v>faible</v>
          </cell>
          <cell r="U1171">
            <v>0</v>
          </cell>
        </row>
        <row r="1172">
          <cell r="A1172" t="str">
            <v>Phytometra viridaria (Clerck, 1759)</v>
          </cell>
          <cell r="B1172" t="str">
            <v>Heterocera</v>
          </cell>
          <cell r="C1172" t="str">
            <v>NOCTUIDAE</v>
          </cell>
          <cell r="D1172" t="str">
            <v>Phytometra viridaria (Clerck, 1759)</v>
          </cell>
          <cell r="E1172" t="str">
            <v>Phytometra viridaria</v>
          </cell>
          <cell r="F1172" t="str">
            <v>La Noctuelle couleur de bronze</v>
          </cell>
          <cell r="G1172" t="str">
            <v>AR</v>
          </cell>
          <cell r="I1172">
            <v>0</v>
          </cell>
          <cell r="Q1172" t="str">
            <v>P</v>
          </cell>
          <cell r="R1172" t="str">
            <v>Espèces des pelouses ouvertes xéro-thermophiles</v>
          </cell>
          <cell r="S1172">
            <v>0</v>
          </cell>
          <cell r="T1172" t="str">
            <v>faible</v>
          </cell>
          <cell r="U1172">
            <v>0</v>
          </cell>
        </row>
        <row r="1173">
          <cell r="A1173" t="str">
            <v>Plagodis dolabraria</v>
          </cell>
          <cell r="B1173" t="str">
            <v>Heterocera</v>
          </cell>
          <cell r="C1173" t="str">
            <v>GEOMETRIDAE</v>
          </cell>
          <cell r="D1173" t="str">
            <v>Plagodis dolabraria (Linnaeus, 1767)</v>
          </cell>
          <cell r="E1173" t="str">
            <v>Plagodis dolabraria</v>
          </cell>
          <cell r="F1173" t="str">
            <v>La phalène lineolée</v>
          </cell>
          <cell r="G1173" t="str">
            <v>AC</v>
          </cell>
          <cell r="I1173">
            <v>0</v>
          </cell>
          <cell r="R1173" t="str">
            <v>Espèces des boisements et des lisières mésophiles</v>
          </cell>
          <cell r="S1173">
            <v>0</v>
          </cell>
          <cell r="T1173" t="str">
            <v>faible</v>
          </cell>
          <cell r="U1173">
            <v>0</v>
          </cell>
        </row>
        <row r="1174">
          <cell r="A1174" t="str">
            <v>Plagodis dolabraria (Linnaeus, 1767)</v>
          </cell>
          <cell r="B1174" t="str">
            <v>Heterocera</v>
          </cell>
          <cell r="C1174" t="str">
            <v>GEOMETRIDAE</v>
          </cell>
          <cell r="D1174" t="str">
            <v>Plagodis dolabraria (Linnaeus, 1767)</v>
          </cell>
          <cell r="E1174" t="str">
            <v>Plagodis dolabraria</v>
          </cell>
          <cell r="F1174" t="str">
            <v>La phalène lineolée</v>
          </cell>
          <cell r="G1174" t="str">
            <v>AC</v>
          </cell>
          <cell r="I1174">
            <v>0</v>
          </cell>
          <cell r="R1174" t="str">
            <v>Espèces des boisements et des lisières mésophiles</v>
          </cell>
          <cell r="S1174">
            <v>0</v>
          </cell>
          <cell r="T1174" t="str">
            <v>faible</v>
          </cell>
          <cell r="U1174">
            <v>0</v>
          </cell>
        </row>
        <row r="1175">
          <cell r="A1175" t="str">
            <v>Plagodis pulveraria</v>
          </cell>
          <cell r="B1175" t="str">
            <v>Heterocera</v>
          </cell>
          <cell r="C1175" t="str">
            <v>GEOMETRIDAE</v>
          </cell>
          <cell r="D1175" t="str">
            <v>Plagodis pulveraria (Linnaeus, 1758)</v>
          </cell>
          <cell r="E1175" t="str">
            <v>Plagodis pulveraria</v>
          </cell>
          <cell r="F1175" t="str">
            <v>La numérie poudrée</v>
          </cell>
          <cell r="G1175" t="str">
            <v>PC</v>
          </cell>
          <cell r="I1175">
            <v>0</v>
          </cell>
          <cell r="R1175" t="str">
            <v>Espèces des boisements et des lisières mésophiles</v>
          </cell>
          <cell r="S1175">
            <v>0</v>
          </cell>
          <cell r="T1175" t="str">
            <v>faible</v>
          </cell>
          <cell r="U1175">
            <v>0</v>
          </cell>
        </row>
        <row r="1176">
          <cell r="A1176" t="str">
            <v>Plagodis pulveraria (Linnaeus, 1758)</v>
          </cell>
          <cell r="B1176" t="str">
            <v>Heterocera</v>
          </cell>
          <cell r="C1176" t="str">
            <v>GEOMETRIDAE</v>
          </cell>
          <cell r="D1176" t="str">
            <v>Plagodis pulveraria (Linnaeus, 1758)</v>
          </cell>
          <cell r="E1176" t="str">
            <v>Plagodis pulveraria</v>
          </cell>
          <cell r="F1176" t="str">
            <v>La numérie poudrée</v>
          </cell>
          <cell r="G1176" t="str">
            <v>PC</v>
          </cell>
          <cell r="I1176">
            <v>0</v>
          </cell>
          <cell r="R1176" t="str">
            <v>Espèces des boisements et des lisières mésophiles</v>
          </cell>
          <cell r="S1176">
            <v>0</v>
          </cell>
          <cell r="T1176" t="str">
            <v>faible</v>
          </cell>
          <cell r="U1176">
            <v>0</v>
          </cell>
        </row>
        <row r="1177">
          <cell r="A1177" t="str">
            <v>Plemyria rubiginata</v>
          </cell>
          <cell r="B1177" t="str">
            <v>Heterocera</v>
          </cell>
          <cell r="C1177" t="str">
            <v>GEOMETRIDAE</v>
          </cell>
          <cell r="D1177" t="str">
            <v>Plemyria rubiginata (Denis &amp; Schiffermüller, 1775)</v>
          </cell>
          <cell r="E1177" t="str">
            <v>Plemyria rubiginata</v>
          </cell>
          <cell r="F1177" t="str">
            <v>la Cidarie bicolore</v>
          </cell>
          <cell r="G1177" t="str">
            <v>E</v>
          </cell>
          <cell r="I1177" t="str">
            <v>X</v>
          </cell>
          <cell r="Q1177" t="str">
            <v>HP</v>
          </cell>
          <cell r="R1177" t="str">
            <v>Espèces des boisements et des lisières mésohygrophiles</v>
          </cell>
          <cell r="S1177">
            <v>0</v>
          </cell>
          <cell r="T1177" t="str">
            <v>faible</v>
          </cell>
          <cell r="U1177">
            <v>0</v>
          </cell>
        </row>
        <row r="1178">
          <cell r="A1178" t="str">
            <v>Plemyria rubiginata (Denis &amp; Schiffermüller, 1775)</v>
          </cell>
          <cell r="B1178" t="str">
            <v>Heterocera</v>
          </cell>
          <cell r="C1178" t="str">
            <v>GEOMETRIDAE</v>
          </cell>
          <cell r="D1178" t="str">
            <v>Plemyria rubiginata (Denis &amp; Schiffermüller, 1775)</v>
          </cell>
          <cell r="E1178" t="str">
            <v>Plemyria rubiginata</v>
          </cell>
          <cell r="F1178" t="str">
            <v>la Cidarie bicolore</v>
          </cell>
          <cell r="G1178" t="str">
            <v>E</v>
          </cell>
          <cell r="I1178" t="str">
            <v>X</v>
          </cell>
          <cell r="Q1178" t="str">
            <v>HP</v>
          </cell>
          <cell r="R1178" t="str">
            <v>Espèces des boisements et des lisières mésohygrophiles</v>
          </cell>
          <cell r="S1178">
            <v>0</v>
          </cell>
          <cell r="T1178" t="str">
            <v>faible</v>
          </cell>
          <cell r="U1178">
            <v>0</v>
          </cell>
        </row>
        <row r="1179">
          <cell r="A1179" t="str">
            <v>Plusia festucae</v>
          </cell>
          <cell r="B1179" t="str">
            <v>Heterocera</v>
          </cell>
          <cell r="C1179" t="str">
            <v>NOCTUIDAE</v>
          </cell>
          <cell r="D1179" t="str">
            <v>Plusia festucae (Linnaeus, 1758)</v>
          </cell>
          <cell r="E1179" t="str">
            <v>Plusia festucae</v>
          </cell>
          <cell r="F1179" t="str">
            <v>La riche</v>
          </cell>
          <cell r="G1179" t="str">
            <v>AR</v>
          </cell>
          <cell r="I1179" t="str">
            <v>X</v>
          </cell>
          <cell r="Q1179" t="str">
            <v>P</v>
          </cell>
          <cell r="R1179" t="str">
            <v>Espèces des prairies et ourlets méso-hygrophiles</v>
          </cell>
          <cell r="S1179">
            <v>0</v>
          </cell>
          <cell r="T1179" t="str">
            <v>faible</v>
          </cell>
          <cell r="U1179">
            <v>0</v>
          </cell>
        </row>
        <row r="1180">
          <cell r="A1180" t="str">
            <v>Plusia festucae (Linnaeus, 1758)</v>
          </cell>
          <cell r="B1180" t="str">
            <v>Heterocera</v>
          </cell>
          <cell r="C1180" t="str">
            <v>NOCTUIDAE</v>
          </cell>
          <cell r="D1180" t="str">
            <v>Plusia festucae (Linnaeus, 1758)</v>
          </cell>
          <cell r="E1180" t="str">
            <v>Plusia festucae</v>
          </cell>
          <cell r="F1180" t="str">
            <v>La riche</v>
          </cell>
          <cell r="G1180" t="str">
            <v>AR</v>
          </cell>
          <cell r="I1180" t="str">
            <v>X</v>
          </cell>
          <cell r="Q1180" t="str">
            <v>P</v>
          </cell>
          <cell r="R1180" t="str">
            <v>Espèces des prairies et ourlets méso-hygrophiles</v>
          </cell>
          <cell r="S1180">
            <v>0</v>
          </cell>
          <cell r="T1180" t="str">
            <v>faible</v>
          </cell>
          <cell r="U1180">
            <v>0</v>
          </cell>
        </row>
        <row r="1181">
          <cell r="A1181" t="str">
            <v>Poecilocampa populi</v>
          </cell>
          <cell r="B1181" t="str">
            <v>Heterocera</v>
          </cell>
          <cell r="C1181" t="str">
            <v>LASIOCAMPIDAE</v>
          </cell>
          <cell r="D1181" t="str">
            <v>Poecilocampa populi (Linnaeus, 1758)</v>
          </cell>
          <cell r="E1181" t="str">
            <v>Poecilocampa populi</v>
          </cell>
          <cell r="F1181" t="str">
            <v>Le bombyx du peuplier</v>
          </cell>
          <cell r="G1181" t="str">
            <v>PC</v>
          </cell>
          <cell r="I1181">
            <v>0</v>
          </cell>
          <cell r="R1181" t="str">
            <v>Espèces des boisements et des lisières mésophiles</v>
          </cell>
          <cell r="S1181">
            <v>0</v>
          </cell>
          <cell r="T1181" t="str">
            <v>faible</v>
          </cell>
          <cell r="U1181">
            <v>0</v>
          </cell>
        </row>
        <row r="1182">
          <cell r="A1182" t="str">
            <v>Poecilocampa populi (Linnaeus, 1758)</v>
          </cell>
          <cell r="B1182" t="str">
            <v>Heterocera</v>
          </cell>
          <cell r="C1182" t="str">
            <v>LASIOCAMPIDAE</v>
          </cell>
          <cell r="D1182" t="str">
            <v>Poecilocampa populi (Linnaeus, 1758)</v>
          </cell>
          <cell r="E1182" t="str">
            <v>Poecilocampa populi</v>
          </cell>
          <cell r="F1182" t="str">
            <v>Le bombyx du peuplier</v>
          </cell>
          <cell r="G1182" t="str">
            <v>PC</v>
          </cell>
          <cell r="I1182">
            <v>0</v>
          </cell>
          <cell r="R1182" t="str">
            <v>Espèces des boisements et des lisières mésophiles</v>
          </cell>
          <cell r="S1182">
            <v>0</v>
          </cell>
          <cell r="T1182" t="str">
            <v>faible</v>
          </cell>
          <cell r="U1182">
            <v>0</v>
          </cell>
        </row>
        <row r="1183">
          <cell r="A1183" t="str">
            <v>Polia bombycina</v>
          </cell>
          <cell r="B1183" t="str">
            <v>Heterocera</v>
          </cell>
          <cell r="C1183" t="str">
            <v>NOCTUIDAE</v>
          </cell>
          <cell r="D1183" t="str">
            <v>Polia bombycina (Hufnagel, 1766)</v>
          </cell>
          <cell r="E1183" t="str">
            <v>Polia bombycina</v>
          </cell>
          <cell r="F1183" t="str">
            <v>L'étrangère</v>
          </cell>
          <cell r="G1183" t="str">
            <v>E</v>
          </cell>
          <cell r="I1183" t="str">
            <v>X</v>
          </cell>
          <cell r="Q1183" t="str">
            <v>HP</v>
          </cell>
          <cell r="R1183" t="str">
            <v>Espèces des boisements et des lisières mésohygrophiles</v>
          </cell>
          <cell r="S1183">
            <v>0</v>
          </cell>
          <cell r="T1183" t="str">
            <v>faible</v>
          </cell>
          <cell r="U1183">
            <v>0</v>
          </cell>
        </row>
        <row r="1184">
          <cell r="A1184" t="str">
            <v>Polia bombycina (Hufnagel, 1766)</v>
          </cell>
          <cell r="B1184" t="str">
            <v>Heterocera</v>
          </cell>
          <cell r="C1184" t="str">
            <v>NOCTUIDAE</v>
          </cell>
          <cell r="D1184" t="str">
            <v>Polia bombycina (Hufnagel, 1766)</v>
          </cell>
          <cell r="E1184" t="str">
            <v>Polia bombycina</v>
          </cell>
          <cell r="F1184" t="str">
            <v>L'étrangère</v>
          </cell>
          <cell r="G1184" t="str">
            <v>E</v>
          </cell>
          <cell r="I1184" t="str">
            <v>X</v>
          </cell>
          <cell r="Q1184" t="str">
            <v>HP</v>
          </cell>
          <cell r="R1184" t="str">
            <v>Espèces des boisements et des lisières mésohygrophiles</v>
          </cell>
          <cell r="S1184">
            <v>0</v>
          </cell>
          <cell r="T1184" t="str">
            <v>faible</v>
          </cell>
          <cell r="U1184">
            <v>0</v>
          </cell>
        </row>
        <row r="1185">
          <cell r="A1185" t="str">
            <v>Polia nebulosa</v>
          </cell>
          <cell r="B1185" t="str">
            <v>Heterocera</v>
          </cell>
          <cell r="C1185" t="str">
            <v>NOCTUIDAE</v>
          </cell>
          <cell r="D1185" t="str">
            <v>Polia nebulosa (Hufnagel, 1766)</v>
          </cell>
          <cell r="E1185" t="str">
            <v>Polia nebulosa</v>
          </cell>
          <cell r="F1185" t="str">
            <v>La brodée</v>
          </cell>
          <cell r="G1185" t="str">
            <v>PC</v>
          </cell>
          <cell r="I1185">
            <v>0</v>
          </cell>
          <cell r="R1185" t="str">
            <v>Espèces des boisements et des lisières mésophiles</v>
          </cell>
          <cell r="S1185">
            <v>0</v>
          </cell>
          <cell r="T1185" t="str">
            <v>faible</v>
          </cell>
          <cell r="U1185">
            <v>0</v>
          </cell>
        </row>
        <row r="1186">
          <cell r="A1186" t="str">
            <v>Polia nebulosa (Hufnagel, 1766)</v>
          </cell>
          <cell r="B1186" t="str">
            <v>Heterocera</v>
          </cell>
          <cell r="C1186" t="str">
            <v>NOCTUIDAE</v>
          </cell>
          <cell r="D1186" t="str">
            <v>Polia nebulosa (Hufnagel, 1766)</v>
          </cell>
          <cell r="E1186" t="str">
            <v>Polia nebulosa</v>
          </cell>
          <cell r="F1186" t="str">
            <v>La brodée</v>
          </cell>
          <cell r="G1186" t="str">
            <v>PC</v>
          </cell>
          <cell r="I1186">
            <v>0</v>
          </cell>
          <cell r="R1186" t="str">
            <v>Espèces des boisements et des lisières mésophiles</v>
          </cell>
          <cell r="S1186">
            <v>0</v>
          </cell>
          <cell r="T1186" t="str">
            <v>faible</v>
          </cell>
          <cell r="U1186">
            <v>0</v>
          </cell>
        </row>
        <row r="1187">
          <cell r="A1187" t="str">
            <v>Polychrysia moneta</v>
          </cell>
          <cell r="B1187" t="str">
            <v>Heterocera</v>
          </cell>
          <cell r="C1187" t="str">
            <v>NOCTUIDAE</v>
          </cell>
          <cell r="D1187" t="str">
            <v>Polychrysia moneta (Fabricius, 1787)</v>
          </cell>
          <cell r="E1187" t="str">
            <v>Polychrysia moneta</v>
          </cell>
          <cell r="F1187" t="str">
            <v>L'écu</v>
          </cell>
          <cell r="G1187" t="str">
            <v>E</v>
          </cell>
          <cell r="I1187" t="str">
            <v>X</v>
          </cell>
          <cell r="Q1187" t="str">
            <v>HP</v>
          </cell>
          <cell r="R1187" t="str">
            <v>Espèces des prairies et ourlets méso-hygrophiles</v>
          </cell>
          <cell r="S1187">
            <v>0</v>
          </cell>
          <cell r="T1187" t="str">
            <v>faible</v>
          </cell>
          <cell r="U1187">
            <v>0</v>
          </cell>
        </row>
        <row r="1188">
          <cell r="A1188" t="str">
            <v>Polychrysia moneta (Fabricius, 1787)</v>
          </cell>
          <cell r="B1188" t="str">
            <v>Heterocera</v>
          </cell>
          <cell r="C1188" t="str">
            <v>NOCTUIDAE</v>
          </cell>
          <cell r="D1188" t="str">
            <v>Polychrysia moneta (Fabricius, 1787)</v>
          </cell>
          <cell r="E1188" t="str">
            <v>Polychrysia moneta</v>
          </cell>
          <cell r="F1188" t="str">
            <v>L'écu</v>
          </cell>
          <cell r="G1188" t="str">
            <v>E</v>
          </cell>
          <cell r="I1188" t="str">
            <v>X</v>
          </cell>
          <cell r="Q1188" t="str">
            <v>HP</v>
          </cell>
          <cell r="R1188" t="str">
            <v>Espèces des prairies et ourlets méso-hygrophiles</v>
          </cell>
          <cell r="S1188">
            <v>0</v>
          </cell>
          <cell r="T1188" t="str">
            <v>faible</v>
          </cell>
          <cell r="U1188">
            <v>0</v>
          </cell>
        </row>
        <row r="1189">
          <cell r="A1189" t="str">
            <v>Polymixis flavicincta</v>
          </cell>
          <cell r="B1189" t="str">
            <v>Heterocera</v>
          </cell>
          <cell r="C1189" t="str">
            <v>NOCTUIDAE</v>
          </cell>
          <cell r="D1189" t="str">
            <v>Polymixis flavicincta (Denis &amp; Schiffermüller, 1775)</v>
          </cell>
          <cell r="E1189" t="str">
            <v>Polymixis flavicincta</v>
          </cell>
          <cell r="F1189" t="str">
            <v>La Ceinture jaune</v>
          </cell>
          <cell r="G1189" t="str">
            <v>AR</v>
          </cell>
          <cell r="I1189">
            <v>0</v>
          </cell>
          <cell r="Q1189" t="str">
            <v>P</v>
          </cell>
          <cell r="R1189" t="str">
            <v>Espèces des pelouses et/ou prairies méso-xérophiles</v>
          </cell>
          <cell r="S1189">
            <v>0</v>
          </cell>
          <cell r="T1189" t="str">
            <v>faible</v>
          </cell>
          <cell r="U1189">
            <v>0</v>
          </cell>
        </row>
        <row r="1190">
          <cell r="A1190" t="str">
            <v>Polymixis flavicincta (Denis &amp; Schiffermüller, 1775)</v>
          </cell>
          <cell r="B1190" t="str">
            <v>Heterocera</v>
          </cell>
          <cell r="C1190" t="str">
            <v>NOCTUIDAE</v>
          </cell>
          <cell r="D1190" t="str">
            <v>Polymixis flavicincta (Denis &amp; Schiffermüller, 1775)</v>
          </cell>
          <cell r="E1190" t="str">
            <v>Polymixis flavicincta</v>
          </cell>
          <cell r="F1190" t="str">
            <v>La Ceinture jaune</v>
          </cell>
          <cell r="G1190" t="str">
            <v>AR</v>
          </cell>
          <cell r="I1190">
            <v>0</v>
          </cell>
          <cell r="Q1190" t="str">
            <v>P</v>
          </cell>
          <cell r="R1190" t="str">
            <v>Espèces des pelouses et/ou prairies méso-xérophiles</v>
          </cell>
          <cell r="S1190">
            <v>0</v>
          </cell>
          <cell r="T1190" t="str">
            <v>faible</v>
          </cell>
          <cell r="U1190">
            <v>0</v>
          </cell>
        </row>
        <row r="1191">
          <cell r="A1191" t="str">
            <v>Polymixis lichenea (Hübner, 1813)</v>
          </cell>
          <cell r="B1191" t="str">
            <v>Heterocera</v>
          </cell>
          <cell r="C1191" t="str">
            <v>NOCTUIDAE</v>
          </cell>
          <cell r="D1191" t="str">
            <v>Polymixis lichenea (Hübner, 1813)</v>
          </cell>
          <cell r="E1191" t="str">
            <v>Polymixis lichenea</v>
          </cell>
          <cell r="F1191" t="str">
            <v>La Noctuelle couleur de lichen</v>
          </cell>
          <cell r="G1191" t="str">
            <v>E</v>
          </cell>
          <cell r="I1191" t="str">
            <v>X</v>
          </cell>
          <cell r="Q1191" t="str">
            <v>HP</v>
          </cell>
          <cell r="R1191" t="str">
            <v>Espèces des boisements et des lisières mésophiles</v>
          </cell>
          <cell r="S1191">
            <v>0</v>
          </cell>
          <cell r="T1191" t="str">
            <v>faible</v>
          </cell>
          <cell r="U1191">
            <v>0</v>
          </cell>
        </row>
        <row r="1192">
          <cell r="A1192" t="str">
            <v>Polyphaenis sericata</v>
          </cell>
          <cell r="B1192" t="str">
            <v>Heterocera</v>
          </cell>
          <cell r="C1192" t="str">
            <v>NOCTUIDAE</v>
          </cell>
          <cell r="D1192" t="str">
            <v>Polyphaenis sericata (Esper, 1787)</v>
          </cell>
          <cell r="E1192" t="str">
            <v>Polyphaenis sericata</v>
          </cell>
          <cell r="F1192" t="str">
            <v>La Noctuelle du Camérisier</v>
          </cell>
          <cell r="G1192" t="str">
            <v>RR</v>
          </cell>
          <cell r="I1192" t="str">
            <v>X</v>
          </cell>
          <cell r="Q1192" t="str">
            <v>HP</v>
          </cell>
          <cell r="R1192" t="str">
            <v>Espèces des pelouses et/ou prairies méso-xérophiles</v>
          </cell>
          <cell r="S1192">
            <v>0</v>
          </cell>
          <cell r="T1192" t="str">
            <v>faible</v>
          </cell>
          <cell r="U1192">
            <v>0</v>
          </cell>
        </row>
        <row r="1193">
          <cell r="A1193" t="str">
            <v>Polyphaenis sericata (Esper, 1787)</v>
          </cell>
          <cell r="B1193" t="str">
            <v>Heterocera</v>
          </cell>
          <cell r="C1193" t="str">
            <v>NOCTUIDAE</v>
          </cell>
          <cell r="D1193" t="str">
            <v>Polyphaenis sericata (Esper, 1787)</v>
          </cell>
          <cell r="E1193" t="str">
            <v>Polyphaenis sericata</v>
          </cell>
          <cell r="F1193" t="str">
            <v>La Noctuelle du Camérisier</v>
          </cell>
          <cell r="G1193" t="str">
            <v>RR</v>
          </cell>
          <cell r="I1193" t="str">
            <v>X</v>
          </cell>
          <cell r="Q1193" t="str">
            <v>HP</v>
          </cell>
          <cell r="R1193" t="str">
            <v>Espèces des pelouses et/ou prairies méso-xérophiles</v>
          </cell>
          <cell r="S1193">
            <v>0</v>
          </cell>
          <cell r="T1193" t="str">
            <v>faible</v>
          </cell>
          <cell r="U1193">
            <v>0</v>
          </cell>
        </row>
        <row r="1194">
          <cell r="A1194" t="str">
            <v>Polyploca ridens</v>
          </cell>
          <cell r="B1194" t="str">
            <v>Heterocera</v>
          </cell>
          <cell r="C1194" t="str">
            <v>DREPANIDAE</v>
          </cell>
          <cell r="D1194" t="str">
            <v>Polyploca ridens (Fabricius, 1787)</v>
          </cell>
          <cell r="E1194" t="str">
            <v>Polyploca ridens</v>
          </cell>
          <cell r="F1194" t="str">
            <v>La rieuse</v>
          </cell>
          <cell r="G1194" t="str">
            <v>PC</v>
          </cell>
          <cell r="I1194">
            <v>0</v>
          </cell>
          <cell r="R1194" t="str">
            <v>Espèces des boisements et des lisières mésophiles</v>
          </cell>
          <cell r="S1194">
            <v>0</v>
          </cell>
          <cell r="T1194" t="str">
            <v>faible</v>
          </cell>
          <cell r="U1194">
            <v>0</v>
          </cell>
        </row>
        <row r="1195">
          <cell r="A1195" t="str">
            <v>Polyploca ridens (Fabricius, 1787)</v>
          </cell>
          <cell r="B1195" t="str">
            <v>Heterocera</v>
          </cell>
          <cell r="C1195" t="str">
            <v>DREPANIDAE</v>
          </cell>
          <cell r="D1195" t="str">
            <v>Polyploca ridens (Fabricius, 1787)</v>
          </cell>
          <cell r="E1195" t="str">
            <v>Polyploca ridens</v>
          </cell>
          <cell r="F1195" t="str">
            <v>La rieuse</v>
          </cell>
          <cell r="G1195" t="str">
            <v>PC</v>
          </cell>
          <cell r="I1195">
            <v>0</v>
          </cell>
          <cell r="R1195" t="str">
            <v>Espèces des boisements et des lisières mésophiles</v>
          </cell>
          <cell r="S1195">
            <v>0</v>
          </cell>
          <cell r="T1195" t="str">
            <v>faible</v>
          </cell>
          <cell r="U1195">
            <v>0</v>
          </cell>
        </row>
        <row r="1196">
          <cell r="A1196" t="str">
            <v>Polypogon plumigeralis (Hübner, 1825)</v>
          </cell>
          <cell r="B1196" t="str">
            <v>Heterocera</v>
          </cell>
          <cell r="C1196" t="str">
            <v>NOCTUIDAE</v>
          </cell>
          <cell r="D1196" t="str">
            <v>Polypogon plumigeralis (Hübner, 1825)</v>
          </cell>
          <cell r="E1196" t="str">
            <v>Polypogon plumigeralis</v>
          </cell>
          <cell r="F1196" t="str">
            <v>L'Herminie de la Garance</v>
          </cell>
          <cell r="G1196" t="str">
            <v>E</v>
          </cell>
          <cell r="I1196" t="str">
            <v>X</v>
          </cell>
          <cell r="Q1196" t="str">
            <v>HP</v>
          </cell>
          <cell r="R1196" t="str">
            <v>Espèces des boisements et des lisières mésophiles</v>
          </cell>
          <cell r="S1196">
            <v>0</v>
          </cell>
          <cell r="T1196" t="str">
            <v>faible</v>
          </cell>
          <cell r="U1196">
            <v>0</v>
          </cell>
        </row>
        <row r="1197">
          <cell r="A1197" t="str">
            <v>Proserpinus proserpina</v>
          </cell>
          <cell r="B1197" t="str">
            <v>Heterocera</v>
          </cell>
          <cell r="C1197" t="str">
            <v>SPHINGIDAE</v>
          </cell>
          <cell r="D1197" t="str">
            <v>Proserpinus proserpina (Pallas, 1772)</v>
          </cell>
          <cell r="E1197" t="str">
            <v>Proserpinus proserpina</v>
          </cell>
          <cell r="F1197" t="str">
            <v>Le sphinx de l'épilobe</v>
          </cell>
          <cell r="G1197" t="str">
            <v>AR</v>
          </cell>
          <cell r="I1197">
            <v>0</v>
          </cell>
          <cell r="L1197" t="str">
            <v>X</v>
          </cell>
          <cell r="Q1197" t="str">
            <v>P</v>
          </cell>
          <cell r="R1197" t="str">
            <v>Espèces des prairies et ourlets méso-hygrophiles</v>
          </cell>
          <cell r="S1197">
            <v>0</v>
          </cell>
          <cell r="T1197" t="str">
            <v>faible</v>
          </cell>
          <cell r="U1197">
            <v>0</v>
          </cell>
        </row>
        <row r="1198">
          <cell r="A1198" t="str">
            <v>Proserpinus proserpina (Pallas, 1772)</v>
          </cell>
          <cell r="B1198" t="str">
            <v>Heterocera</v>
          </cell>
          <cell r="C1198" t="str">
            <v>SPHINGIDAE</v>
          </cell>
          <cell r="D1198" t="str">
            <v>Proserpinus proserpina (Pallas, 1772)</v>
          </cell>
          <cell r="E1198" t="str">
            <v>Proserpinus proserpina</v>
          </cell>
          <cell r="F1198" t="str">
            <v>Le sphinx de l'épilobe</v>
          </cell>
          <cell r="G1198" t="str">
            <v>AR</v>
          </cell>
          <cell r="I1198">
            <v>0</v>
          </cell>
          <cell r="L1198" t="str">
            <v>X</v>
          </cell>
          <cell r="Q1198" t="str">
            <v>P</v>
          </cell>
          <cell r="R1198" t="str">
            <v>Espèces des prairies et ourlets méso-hygrophiles</v>
          </cell>
          <cell r="S1198">
            <v>0</v>
          </cell>
          <cell r="T1198" t="str">
            <v>faible</v>
          </cell>
          <cell r="U1198">
            <v>0</v>
          </cell>
        </row>
        <row r="1199">
          <cell r="A1199" t="str">
            <v>Protodeltote pygarga</v>
          </cell>
          <cell r="B1199" t="str">
            <v>Heterocera</v>
          </cell>
          <cell r="C1199" t="str">
            <v>NOCTUIDAE</v>
          </cell>
          <cell r="D1199" t="str">
            <v>Deltote pygarga (Hufnagel, 1767)</v>
          </cell>
          <cell r="E1199" t="str">
            <v>Protodeltote pygarga</v>
          </cell>
          <cell r="F1199" t="str">
            <v>L'albule</v>
          </cell>
          <cell r="G1199" t="str">
            <v>PC</v>
          </cell>
          <cell r="I1199">
            <v>0</v>
          </cell>
          <cell r="R1199" t="str">
            <v>Espèces des boisements et des lisières mésohygrophiles</v>
          </cell>
          <cell r="S1199">
            <v>0</v>
          </cell>
          <cell r="T1199" t="str">
            <v>faible</v>
          </cell>
          <cell r="U1199">
            <v>0</v>
          </cell>
        </row>
        <row r="1200">
          <cell r="A1200" t="str">
            <v>Pseudoips prasinana (Linnaeus, 1758)</v>
          </cell>
          <cell r="B1200" t="str">
            <v>Heterocera</v>
          </cell>
          <cell r="C1200" t="str">
            <v>NOCTUIDAE</v>
          </cell>
          <cell r="D1200" t="str">
            <v>Pseudoips prasinana (Linnaeus, 1758)</v>
          </cell>
          <cell r="E1200" t="str">
            <v>Pseudoips prasinana</v>
          </cell>
          <cell r="F1200" t="str">
            <v>La halias du hêtre</v>
          </cell>
          <cell r="G1200" t="str">
            <v>PC</v>
          </cell>
          <cell r="I1200">
            <v>0</v>
          </cell>
          <cell r="R1200" t="str">
            <v>Espèces des boisements et des lisières mésophiles</v>
          </cell>
          <cell r="S1200">
            <v>0</v>
          </cell>
          <cell r="T1200" t="str">
            <v>faible</v>
          </cell>
          <cell r="U1200">
            <v>0</v>
          </cell>
        </row>
        <row r="1201">
          <cell r="A1201" t="str">
            <v>Pseudoips prasinanus</v>
          </cell>
          <cell r="B1201" t="str">
            <v>Heterocera</v>
          </cell>
          <cell r="C1201" t="str">
            <v>NOCTUIDAE</v>
          </cell>
          <cell r="D1201" t="str">
            <v>Pseudoips prasinana (Linnaeus, 1758)</v>
          </cell>
          <cell r="E1201" t="str">
            <v>Pseudoips prasinana</v>
          </cell>
          <cell r="F1201" t="str">
            <v>La halias du hêtre</v>
          </cell>
          <cell r="G1201" t="str">
            <v>PC</v>
          </cell>
          <cell r="I1201">
            <v>0</v>
          </cell>
          <cell r="R1201" t="str">
            <v>Espèces des boisements et des lisières mésophiles</v>
          </cell>
          <cell r="S1201">
            <v>0</v>
          </cell>
          <cell r="T1201" t="str">
            <v>faible</v>
          </cell>
          <cell r="U1201">
            <v>0</v>
          </cell>
        </row>
        <row r="1202">
          <cell r="A1202" t="str">
            <v>Pseudopanthera macularia</v>
          </cell>
          <cell r="B1202" t="str">
            <v>Heterocera</v>
          </cell>
          <cell r="C1202" t="str">
            <v>GEOMETRIDAE</v>
          </cell>
          <cell r="D1202" t="str">
            <v>Pseudopanthera macularia (Linnaeus, 1758)</v>
          </cell>
          <cell r="E1202" t="str">
            <v>Pseudopanthera macularia</v>
          </cell>
          <cell r="F1202" t="str">
            <v>La panthère</v>
          </cell>
          <cell r="G1202" t="str">
            <v>AC</v>
          </cell>
          <cell r="I1202">
            <v>0</v>
          </cell>
          <cell r="R1202" t="str">
            <v>Espèces des boisements et des lisières mésophiles</v>
          </cell>
          <cell r="S1202">
            <v>0</v>
          </cell>
          <cell r="T1202" t="str">
            <v>faible</v>
          </cell>
          <cell r="U1202">
            <v>0</v>
          </cell>
        </row>
        <row r="1203">
          <cell r="A1203" t="str">
            <v>Pseudopanthera macularia (Linnaeus, 1758)</v>
          </cell>
          <cell r="B1203" t="str">
            <v>Heterocera</v>
          </cell>
          <cell r="C1203" t="str">
            <v>GEOMETRIDAE</v>
          </cell>
          <cell r="D1203" t="str">
            <v>Pseudopanthera macularia (Linnaeus, 1758)</v>
          </cell>
          <cell r="E1203" t="str">
            <v>Pseudopanthera macularia</v>
          </cell>
          <cell r="F1203" t="str">
            <v>La panthère</v>
          </cell>
          <cell r="G1203" t="str">
            <v>AC</v>
          </cell>
          <cell r="I1203">
            <v>0</v>
          </cell>
          <cell r="R1203" t="str">
            <v>Espèces des boisements et des lisières mésophiles</v>
          </cell>
          <cell r="S1203">
            <v>0</v>
          </cell>
          <cell r="T1203" t="str">
            <v>faible</v>
          </cell>
          <cell r="U1203">
            <v>0</v>
          </cell>
        </row>
        <row r="1204">
          <cell r="A1204" t="str">
            <v>Pseudoterpna pruinata</v>
          </cell>
          <cell r="B1204" t="str">
            <v>Heterocera</v>
          </cell>
          <cell r="C1204" t="str">
            <v>GEOMETRIDAE</v>
          </cell>
          <cell r="D1204" t="str">
            <v>Pseudoterpna pruinata (Hufnagel, 1767)</v>
          </cell>
          <cell r="E1204" t="str">
            <v>Pseudoterpna pruinata</v>
          </cell>
          <cell r="F1204" t="str">
            <v xml:space="preserve">L'hémithée du genêt </v>
          </cell>
          <cell r="G1204" t="str">
            <v>AR</v>
          </cell>
          <cell r="I1204">
            <v>0</v>
          </cell>
          <cell r="Q1204" t="str">
            <v>P</v>
          </cell>
          <cell r="R1204" t="str">
            <v>Espèce des landes</v>
          </cell>
          <cell r="S1204">
            <v>0</v>
          </cell>
          <cell r="T1204" t="str">
            <v>faible</v>
          </cell>
          <cell r="U1204">
            <v>0</v>
          </cell>
        </row>
        <row r="1205">
          <cell r="A1205" t="str">
            <v>Pseudoterpna pruinata (Hufnagel, 1767)</v>
          </cell>
          <cell r="B1205" t="str">
            <v>Heterocera</v>
          </cell>
          <cell r="C1205" t="str">
            <v>GEOMETRIDAE</v>
          </cell>
          <cell r="D1205" t="str">
            <v>Pseudoterpna pruinata (Hufnagel, 1767)</v>
          </cell>
          <cell r="E1205" t="str">
            <v>Pseudoterpna pruinata</v>
          </cell>
          <cell r="F1205" t="str">
            <v xml:space="preserve">L'hémithée du genêt </v>
          </cell>
          <cell r="G1205" t="str">
            <v>AR</v>
          </cell>
          <cell r="I1205">
            <v>0</v>
          </cell>
          <cell r="Q1205" t="str">
            <v>P</v>
          </cell>
          <cell r="R1205" t="str">
            <v>Espèce des landes</v>
          </cell>
          <cell r="S1205">
            <v>0</v>
          </cell>
          <cell r="T1205" t="str">
            <v>faible</v>
          </cell>
          <cell r="U1205">
            <v>0</v>
          </cell>
        </row>
        <row r="1206">
          <cell r="A1206" t="str">
            <v>Pterapherapteryx sexalata</v>
          </cell>
          <cell r="B1206" t="str">
            <v>Heterocera</v>
          </cell>
          <cell r="C1206" t="str">
            <v>GEOMETRIDAE</v>
          </cell>
          <cell r="D1206" t="str">
            <v>Pterapherapteryx sexalata (Retzius, 1783)</v>
          </cell>
          <cell r="E1206" t="str">
            <v>Pterapherapteryx sexalata</v>
          </cell>
          <cell r="F1206" t="str">
            <v>La phalène " à six ailes "</v>
          </cell>
          <cell r="G1206" t="str">
            <v>R</v>
          </cell>
          <cell r="I1206" t="str">
            <v>X</v>
          </cell>
          <cell r="Q1206" t="str">
            <v>P</v>
          </cell>
          <cell r="R1206" t="str">
            <v>Espèces des boisements et des lisières mésohygrophiles</v>
          </cell>
          <cell r="S1206">
            <v>0</v>
          </cell>
          <cell r="T1206" t="str">
            <v>faible</v>
          </cell>
          <cell r="U1206">
            <v>0</v>
          </cell>
        </row>
        <row r="1207">
          <cell r="A1207" t="str">
            <v>Pterapherapteryx sexalata (Retzius, 1783)</v>
          </cell>
          <cell r="B1207" t="str">
            <v>Heterocera</v>
          </cell>
          <cell r="C1207" t="str">
            <v>GEOMETRIDAE</v>
          </cell>
          <cell r="D1207" t="str">
            <v>Pterapherapteryx sexalata (Retzius, 1783)</v>
          </cell>
          <cell r="E1207" t="str">
            <v>Pterapherapteryx sexalata</v>
          </cell>
          <cell r="F1207" t="str">
            <v>La phalène " à six ailes "</v>
          </cell>
          <cell r="G1207" t="str">
            <v>R</v>
          </cell>
          <cell r="I1207" t="str">
            <v>X</v>
          </cell>
          <cell r="Q1207" t="str">
            <v>P</v>
          </cell>
          <cell r="R1207" t="str">
            <v>Espèces des boisements et des lisières mésohygrophiles</v>
          </cell>
          <cell r="S1207">
            <v>0</v>
          </cell>
          <cell r="T1207" t="str">
            <v>faible</v>
          </cell>
          <cell r="U1207">
            <v>0</v>
          </cell>
        </row>
        <row r="1208">
          <cell r="A1208" t="str">
            <v>Pterostoma palpina</v>
          </cell>
          <cell r="B1208" t="str">
            <v>Heterocera</v>
          </cell>
          <cell r="C1208" t="str">
            <v>NOTODONTIDAE</v>
          </cell>
          <cell r="D1208" t="str">
            <v>Pterostoma palpina (Clerck, 1759)</v>
          </cell>
          <cell r="E1208" t="str">
            <v>Pterostoma palpina</v>
          </cell>
          <cell r="F1208" t="str">
            <v>Le museau</v>
          </cell>
          <cell r="G1208" t="str">
            <v>AC</v>
          </cell>
          <cell r="I1208">
            <v>0</v>
          </cell>
          <cell r="R1208" t="str">
            <v>Espèces des boisements et des lisières mésophiles</v>
          </cell>
          <cell r="S1208">
            <v>0</v>
          </cell>
          <cell r="T1208" t="str">
            <v>faible</v>
          </cell>
          <cell r="U1208">
            <v>0</v>
          </cell>
        </row>
        <row r="1209">
          <cell r="A1209" t="str">
            <v>Pterostoma palpina (Clerck, 1759)</v>
          </cell>
          <cell r="B1209" t="str">
            <v>Heterocera</v>
          </cell>
          <cell r="C1209" t="str">
            <v>NOTODONTIDAE</v>
          </cell>
          <cell r="D1209" t="str">
            <v>Pterostoma palpina (Clerck, 1759)</v>
          </cell>
          <cell r="E1209" t="str">
            <v>Pterostoma palpina</v>
          </cell>
          <cell r="F1209" t="str">
            <v>Le museau</v>
          </cell>
          <cell r="G1209" t="str">
            <v>AC</v>
          </cell>
          <cell r="I1209">
            <v>0</v>
          </cell>
          <cell r="R1209" t="str">
            <v>Espèces des boisements et des lisières mésophiles</v>
          </cell>
          <cell r="S1209">
            <v>0</v>
          </cell>
          <cell r="T1209" t="str">
            <v>faible</v>
          </cell>
          <cell r="U1209">
            <v>0</v>
          </cell>
        </row>
        <row r="1210">
          <cell r="A1210" t="str">
            <v>Ptilodon capucina</v>
          </cell>
          <cell r="B1210" t="str">
            <v>Heterocera</v>
          </cell>
          <cell r="C1210" t="str">
            <v>NOTODONTIDAE</v>
          </cell>
          <cell r="D1210" t="str">
            <v>Ptilodon capucina (Linnaeus, 1758)</v>
          </cell>
          <cell r="E1210" t="str">
            <v>Ptilodon capucina</v>
          </cell>
          <cell r="F1210" t="str">
            <v>La crêtedecoq</v>
          </cell>
          <cell r="G1210" t="str">
            <v>AC</v>
          </cell>
          <cell r="I1210">
            <v>0</v>
          </cell>
          <cell r="R1210" t="str">
            <v>Espèces des boisements et des lisières mésophiles</v>
          </cell>
          <cell r="S1210">
            <v>0</v>
          </cell>
          <cell r="T1210" t="str">
            <v>faible</v>
          </cell>
          <cell r="U1210">
            <v>0</v>
          </cell>
        </row>
        <row r="1211">
          <cell r="A1211" t="str">
            <v>Ptilodon capucina (Linnaeus, 1758)</v>
          </cell>
          <cell r="B1211" t="str">
            <v>Heterocera</v>
          </cell>
          <cell r="C1211" t="str">
            <v>NOTODONTIDAE</v>
          </cell>
          <cell r="D1211" t="str">
            <v>Ptilodon capucina (Linnaeus, 1758)</v>
          </cell>
          <cell r="E1211" t="str">
            <v>Ptilodon capucina</v>
          </cell>
          <cell r="F1211" t="str">
            <v>La crêtedecoq</v>
          </cell>
          <cell r="G1211" t="str">
            <v>AC</v>
          </cell>
          <cell r="I1211">
            <v>0</v>
          </cell>
          <cell r="R1211" t="str">
            <v>Espèces des boisements et des lisières mésophiles</v>
          </cell>
          <cell r="S1211">
            <v>0</v>
          </cell>
          <cell r="T1211" t="str">
            <v>faible</v>
          </cell>
          <cell r="U1211">
            <v>0</v>
          </cell>
        </row>
        <row r="1212">
          <cell r="A1212" t="str">
            <v>Ptilodon cucullina</v>
          </cell>
          <cell r="B1212" t="str">
            <v>Heterocera</v>
          </cell>
          <cell r="C1212" t="str">
            <v>NOTODONTIDAE</v>
          </cell>
          <cell r="D1212" t="str">
            <v>Ptilodon cucullina (Denis &amp; Schiffermüller, 1775)</v>
          </cell>
          <cell r="E1212" t="str">
            <v>Ptilodon cucullina</v>
          </cell>
          <cell r="F1212" t="str">
            <v>Le capuchon</v>
          </cell>
          <cell r="G1212" t="str">
            <v>AR</v>
          </cell>
          <cell r="I1212">
            <v>0</v>
          </cell>
          <cell r="Q1212" t="str">
            <v>P</v>
          </cell>
          <cell r="R1212" t="str">
            <v>Espèces des boisements et des lisières mésophiles</v>
          </cell>
          <cell r="S1212">
            <v>0</v>
          </cell>
          <cell r="T1212" t="str">
            <v>faible</v>
          </cell>
          <cell r="U1212">
            <v>0</v>
          </cell>
        </row>
        <row r="1213">
          <cell r="A1213" t="str">
            <v>Ptilodon cucullina (Denis &amp; Schiffermüller, 1775)</v>
          </cell>
          <cell r="B1213" t="str">
            <v>Heterocera</v>
          </cell>
          <cell r="C1213" t="str">
            <v>NOTODONTIDAE</v>
          </cell>
          <cell r="D1213" t="str">
            <v>Ptilodon cucullina (Denis &amp; Schiffermüller, 1775)</v>
          </cell>
          <cell r="E1213" t="str">
            <v>Ptilodon cucullina</v>
          </cell>
          <cell r="F1213" t="str">
            <v>Le capuchon</v>
          </cell>
          <cell r="G1213" t="str">
            <v>AR</v>
          </cell>
          <cell r="I1213">
            <v>0</v>
          </cell>
          <cell r="Q1213" t="str">
            <v>P</v>
          </cell>
          <cell r="R1213" t="str">
            <v>Espèces des boisements et des lisières mésophiles</v>
          </cell>
          <cell r="S1213">
            <v>0</v>
          </cell>
          <cell r="T1213" t="str">
            <v>faible</v>
          </cell>
          <cell r="U1213">
            <v>0</v>
          </cell>
        </row>
        <row r="1214">
          <cell r="A1214" t="str">
            <v>Ptilophora plumigera</v>
          </cell>
          <cell r="B1214" t="str">
            <v>Heterocera</v>
          </cell>
          <cell r="C1214" t="str">
            <v>NOTODONTIDAE</v>
          </cell>
          <cell r="D1214" t="str">
            <v>Ptilophora plumigera (Denis &amp; Schiffermüller, 1775)</v>
          </cell>
          <cell r="E1214" t="str">
            <v>Ptilophora plumigera</v>
          </cell>
          <cell r="F1214" t="str">
            <v>Le plumet</v>
          </cell>
          <cell r="G1214" t="str">
            <v>E</v>
          </cell>
          <cell r="I1214" t="str">
            <v>X</v>
          </cell>
          <cell r="Q1214" t="str">
            <v>HP</v>
          </cell>
          <cell r="R1214" t="str">
            <v>Espèces des boisements et des lisières mésophiles</v>
          </cell>
          <cell r="S1214">
            <v>0</v>
          </cell>
          <cell r="T1214" t="str">
            <v>faible</v>
          </cell>
          <cell r="U1214">
            <v>0</v>
          </cell>
        </row>
        <row r="1215">
          <cell r="A1215" t="str">
            <v>Ptilophora plumigera (Denis &amp; Schiffermüller, 1775)</v>
          </cell>
          <cell r="B1215" t="str">
            <v>Heterocera</v>
          </cell>
          <cell r="C1215" t="str">
            <v>NOTODONTIDAE</v>
          </cell>
          <cell r="D1215" t="str">
            <v>Ptilophora plumigera (Denis &amp; Schiffermüller, 1775)</v>
          </cell>
          <cell r="E1215" t="str">
            <v>Ptilophora plumigera</v>
          </cell>
          <cell r="F1215" t="str">
            <v>Le plumet</v>
          </cell>
          <cell r="G1215" t="str">
            <v>E</v>
          </cell>
          <cell r="I1215" t="str">
            <v>X</v>
          </cell>
          <cell r="Q1215" t="str">
            <v>HP</v>
          </cell>
          <cell r="R1215" t="str">
            <v>Espèces des boisements et des lisières mésophiles</v>
          </cell>
          <cell r="S1215">
            <v>0</v>
          </cell>
          <cell r="T1215" t="str">
            <v>faible</v>
          </cell>
          <cell r="U1215">
            <v>0</v>
          </cell>
        </row>
        <row r="1216">
          <cell r="A1216" t="str">
            <v>Pyrrhia umbra</v>
          </cell>
          <cell r="B1216" t="str">
            <v>Heterocera</v>
          </cell>
          <cell r="C1216" t="str">
            <v>NOCTUIDAE</v>
          </cell>
          <cell r="D1216" t="str">
            <v>Pyrrhia umbra (Hufnagel, 1766)</v>
          </cell>
          <cell r="E1216" t="str">
            <v>Pyrrhia umbra</v>
          </cell>
          <cell r="F1216" t="str">
            <v>La noctuelle marginée</v>
          </cell>
          <cell r="G1216" t="str">
            <v>AR</v>
          </cell>
          <cell r="I1216">
            <v>0</v>
          </cell>
          <cell r="Q1216" t="str">
            <v>P</v>
          </cell>
          <cell r="R1216" t="str">
            <v>Espèces des pelouses ouvertes xéro-thermophiles</v>
          </cell>
          <cell r="S1216">
            <v>0</v>
          </cell>
          <cell r="T1216" t="str">
            <v>faible</v>
          </cell>
          <cell r="U1216">
            <v>0</v>
          </cell>
        </row>
        <row r="1217">
          <cell r="A1217" t="str">
            <v>Pyrrhia umbra (Hufnagel, 1766)</v>
          </cell>
          <cell r="B1217" t="str">
            <v>Heterocera</v>
          </cell>
          <cell r="C1217" t="str">
            <v>NOCTUIDAE</v>
          </cell>
          <cell r="D1217" t="str">
            <v>Pyrrhia umbra (Hufnagel, 1766)</v>
          </cell>
          <cell r="E1217" t="str">
            <v>Pyrrhia umbra</v>
          </cell>
          <cell r="F1217" t="str">
            <v>La noctuelle marginée</v>
          </cell>
          <cell r="G1217" t="str">
            <v>AR</v>
          </cell>
          <cell r="I1217">
            <v>0</v>
          </cell>
          <cell r="Q1217" t="str">
            <v>P</v>
          </cell>
          <cell r="R1217" t="str">
            <v>Espèces des pelouses ouvertes xéro-thermophiles</v>
          </cell>
          <cell r="S1217">
            <v>0</v>
          </cell>
          <cell r="T1217" t="str">
            <v>faible</v>
          </cell>
          <cell r="U1217">
            <v>0</v>
          </cell>
        </row>
        <row r="1218">
          <cell r="A1218" t="str">
            <v>Rheumaptera cervinalis</v>
          </cell>
          <cell r="B1218" t="str">
            <v>Heterocera</v>
          </cell>
          <cell r="C1218" t="str">
            <v>GEOMETRIDAE</v>
          </cell>
          <cell r="D1218" t="str">
            <v>Hydria cervinalis (Scopoli, 1763)</v>
          </cell>
          <cell r="E1218" t="str">
            <v>Rheumaptera cervinalis</v>
          </cell>
          <cell r="F1218" t="str">
            <v>La Phalène couleur de cerf</v>
          </cell>
          <cell r="G1218" t="str">
            <v>E</v>
          </cell>
          <cell r="I1218" t="str">
            <v>X</v>
          </cell>
          <cell r="Q1218" t="str">
            <v>HP</v>
          </cell>
          <cell r="R1218" t="str">
            <v>Espèces des ourlets, lisières et fourrés thermophiles</v>
          </cell>
          <cell r="S1218">
            <v>0</v>
          </cell>
          <cell r="T1218" t="str">
            <v>faible</v>
          </cell>
          <cell r="U1218">
            <v>0</v>
          </cell>
        </row>
        <row r="1219">
          <cell r="A1219" t="str">
            <v>Rheumaptera hastata</v>
          </cell>
          <cell r="B1219" t="str">
            <v>Heterocera</v>
          </cell>
          <cell r="C1219" t="str">
            <v>GEOMETRIDAE</v>
          </cell>
          <cell r="D1219" t="str">
            <v>Rheumaptera hastata (Linnaeus, 1758)</v>
          </cell>
          <cell r="E1219" t="str">
            <v>Rheumaptera hastata</v>
          </cell>
          <cell r="F1219" t="str">
            <v>La mélanippe hastée</v>
          </cell>
          <cell r="G1219" t="str">
            <v>R</v>
          </cell>
          <cell r="I1219" t="str">
            <v>X</v>
          </cell>
          <cell r="Q1219" t="str">
            <v>P</v>
          </cell>
          <cell r="R1219" t="str">
            <v>Espèces des boisements et des lisières mésohygrophiles</v>
          </cell>
          <cell r="S1219">
            <v>0</v>
          </cell>
          <cell r="T1219" t="str">
            <v>faible</v>
          </cell>
          <cell r="U1219">
            <v>0</v>
          </cell>
        </row>
        <row r="1220">
          <cell r="A1220" t="str">
            <v>Rheumaptera hastata (Linnaeus, 1758)</v>
          </cell>
          <cell r="B1220" t="str">
            <v>Heterocera</v>
          </cell>
          <cell r="C1220" t="str">
            <v>GEOMETRIDAE</v>
          </cell>
          <cell r="D1220" t="str">
            <v>Rheumaptera hastata (Linnaeus, 1758)</v>
          </cell>
          <cell r="E1220" t="str">
            <v>Rheumaptera hastata</v>
          </cell>
          <cell r="F1220" t="str">
            <v>La mélanippe hastée</v>
          </cell>
          <cell r="G1220" t="str">
            <v>R</v>
          </cell>
          <cell r="I1220" t="str">
            <v>X</v>
          </cell>
          <cell r="Q1220" t="str">
            <v>P</v>
          </cell>
          <cell r="R1220" t="str">
            <v>Espèces des boisements et des lisières mésohygrophiles</v>
          </cell>
          <cell r="S1220">
            <v>0</v>
          </cell>
          <cell r="T1220" t="str">
            <v>faible</v>
          </cell>
          <cell r="U1220">
            <v>0</v>
          </cell>
        </row>
        <row r="1221">
          <cell r="A1221" t="str">
            <v>Rheumaptera undulata</v>
          </cell>
          <cell r="B1221" t="str">
            <v>Heterocera</v>
          </cell>
          <cell r="C1221" t="str">
            <v>GEOMETRIDAE</v>
          </cell>
          <cell r="D1221" t="str">
            <v>Hydria undulata (Linnaeus, 1758)</v>
          </cell>
          <cell r="E1221" t="str">
            <v>Rheumaptera undulata</v>
          </cell>
          <cell r="F1221" t="str">
            <v>La phalène ondulée</v>
          </cell>
          <cell r="G1221" t="str">
            <v>R</v>
          </cell>
          <cell r="I1221" t="str">
            <v>X</v>
          </cell>
          <cell r="Q1221" t="str">
            <v>P</v>
          </cell>
          <cell r="R1221" t="str">
            <v>Espèces des boisements et des lisières mésohygrophiles</v>
          </cell>
          <cell r="S1221">
            <v>0</v>
          </cell>
          <cell r="T1221" t="str">
            <v>faible</v>
          </cell>
          <cell r="U1221">
            <v>0</v>
          </cell>
        </row>
        <row r="1222">
          <cell r="A1222" t="str">
            <v>Rhizedra lutosa</v>
          </cell>
          <cell r="B1222" t="str">
            <v>Heterocera</v>
          </cell>
          <cell r="C1222" t="str">
            <v>NOCTUIDAE</v>
          </cell>
          <cell r="D1222" t="str">
            <v>Rhizedra lutosa (Hübner, 1803)</v>
          </cell>
          <cell r="E1222" t="str">
            <v>Rhizedra lutosa</v>
          </cell>
          <cell r="F1222" t="str">
            <v>La Noctuelle du Roseau</v>
          </cell>
          <cell r="G1222" t="str">
            <v>R</v>
          </cell>
          <cell r="I1222" t="str">
            <v>X</v>
          </cell>
          <cell r="Q1222" t="str">
            <v>P</v>
          </cell>
          <cell r="R1222" t="str">
            <v>Espèces des prairies et ourlets méso-hygrophiles</v>
          </cell>
          <cell r="S1222">
            <v>0</v>
          </cell>
          <cell r="T1222" t="str">
            <v>faible</v>
          </cell>
          <cell r="U1222">
            <v>0</v>
          </cell>
        </row>
        <row r="1223">
          <cell r="A1223" t="str">
            <v>Rhizedra lutosa (Hübner, 1803)</v>
          </cell>
          <cell r="B1223" t="str">
            <v>Heterocera</v>
          </cell>
          <cell r="C1223" t="str">
            <v>NOCTUIDAE</v>
          </cell>
          <cell r="D1223" t="str">
            <v>Rhizedra lutosa (Hübner, 1803)</v>
          </cell>
          <cell r="E1223" t="str">
            <v>Rhizedra lutosa</v>
          </cell>
          <cell r="F1223" t="str">
            <v>La Noctuelle du Roseau</v>
          </cell>
          <cell r="G1223" t="str">
            <v>R</v>
          </cell>
          <cell r="I1223" t="str">
            <v>X</v>
          </cell>
          <cell r="Q1223" t="str">
            <v>P</v>
          </cell>
          <cell r="R1223" t="str">
            <v>Espèces des prairies et ourlets méso-hygrophiles</v>
          </cell>
          <cell r="S1223">
            <v>0</v>
          </cell>
          <cell r="T1223" t="str">
            <v>faible</v>
          </cell>
          <cell r="U1223">
            <v>0</v>
          </cell>
        </row>
        <row r="1224">
          <cell r="A1224" t="str">
            <v>Rhodometra sacraria</v>
          </cell>
          <cell r="B1224" t="str">
            <v>Heterocera</v>
          </cell>
          <cell r="C1224" t="str">
            <v>GEOMETRIDAE</v>
          </cell>
          <cell r="D1224" t="str">
            <v>Rhodometra sacraria (Linnaeus, 1767)</v>
          </cell>
          <cell r="E1224" t="str">
            <v>Rhodometra sacraria</v>
          </cell>
          <cell r="F1224" t="str">
            <v>La Phalène sacrée</v>
          </cell>
          <cell r="G1224" t="str">
            <v>R</v>
          </cell>
          <cell r="I1224" t="str">
            <v>X</v>
          </cell>
          <cell r="Q1224" t="str">
            <v>P</v>
          </cell>
          <cell r="R1224" t="str">
            <v>Espèces des pelouses et/ou prairies méso-xérophiles</v>
          </cell>
          <cell r="S1224">
            <v>0</v>
          </cell>
          <cell r="T1224" t="str">
            <v>faible</v>
          </cell>
          <cell r="U1224">
            <v>0</v>
          </cell>
        </row>
        <row r="1225">
          <cell r="A1225" t="str">
            <v>Rhodometra sacraria (Linnaeus, 1767)</v>
          </cell>
          <cell r="B1225" t="str">
            <v>Heterocera</v>
          </cell>
          <cell r="C1225" t="str">
            <v>GEOMETRIDAE</v>
          </cell>
          <cell r="D1225" t="str">
            <v>Rhodometra sacraria (Linnaeus, 1767)</v>
          </cell>
          <cell r="E1225" t="str">
            <v>Rhodometra sacraria</v>
          </cell>
          <cell r="F1225" t="str">
            <v>La Phalène sacrée</v>
          </cell>
          <cell r="G1225" t="str">
            <v>R</v>
          </cell>
          <cell r="I1225" t="str">
            <v>X</v>
          </cell>
          <cell r="Q1225" t="str">
            <v>P</v>
          </cell>
          <cell r="R1225" t="str">
            <v>Espèces des pelouses et/ou prairies méso-xérophiles</v>
          </cell>
          <cell r="S1225">
            <v>0</v>
          </cell>
          <cell r="T1225" t="str">
            <v>faible</v>
          </cell>
          <cell r="U1225">
            <v>0</v>
          </cell>
        </row>
        <row r="1226">
          <cell r="A1226" t="str">
            <v>Rhodostrophia vibicaria</v>
          </cell>
          <cell r="B1226" t="str">
            <v>Heterocera</v>
          </cell>
          <cell r="C1226" t="str">
            <v>GEOMETRIDAE</v>
          </cell>
          <cell r="D1226" t="str">
            <v>Rhodostrophia vibicaria (Clerck, 1759)</v>
          </cell>
          <cell r="E1226" t="str">
            <v>Rhodostrophia vibicaria</v>
          </cell>
          <cell r="F1226" t="str">
            <v>La bande rouge</v>
          </cell>
          <cell r="G1226" t="str">
            <v>AR</v>
          </cell>
          <cell r="I1226" t="str">
            <v>X</v>
          </cell>
          <cell r="Q1226" t="str">
            <v>P</v>
          </cell>
          <cell r="R1226" t="str">
            <v>Espèces des pelouses ouvertes xéro-thermophiles</v>
          </cell>
          <cell r="S1226">
            <v>0</v>
          </cell>
          <cell r="T1226" t="str">
            <v>faible</v>
          </cell>
          <cell r="U1226">
            <v>0</v>
          </cell>
        </row>
        <row r="1227">
          <cell r="A1227" t="str">
            <v>Rhodostrophia vibicaria (Clerck, 1759)</v>
          </cell>
          <cell r="B1227" t="str">
            <v>Heterocera</v>
          </cell>
          <cell r="C1227" t="str">
            <v>GEOMETRIDAE</v>
          </cell>
          <cell r="D1227" t="str">
            <v>Rhodostrophia vibicaria (Clerck, 1759)</v>
          </cell>
          <cell r="E1227" t="str">
            <v>Rhodostrophia vibicaria</v>
          </cell>
          <cell r="F1227" t="str">
            <v>La bande rouge</v>
          </cell>
          <cell r="G1227" t="str">
            <v>AR</v>
          </cell>
          <cell r="I1227" t="str">
            <v>X</v>
          </cell>
          <cell r="Q1227" t="str">
            <v>P</v>
          </cell>
          <cell r="R1227" t="str">
            <v>Espèces des pelouses ouvertes xéro-thermophiles</v>
          </cell>
          <cell r="S1227">
            <v>0</v>
          </cell>
          <cell r="T1227" t="str">
            <v>faible</v>
          </cell>
          <cell r="U1227">
            <v>0</v>
          </cell>
        </row>
        <row r="1228">
          <cell r="A1228" t="str">
            <v>Rhyacia simulans</v>
          </cell>
          <cell r="B1228" t="str">
            <v>Heterocera</v>
          </cell>
          <cell r="C1228" t="str">
            <v>NOCTUIDAE</v>
          </cell>
          <cell r="D1228" t="str">
            <v>Rhyacia simulans (Hufnagel, 1766)</v>
          </cell>
          <cell r="E1228" t="str">
            <v>Rhyacia simulans</v>
          </cell>
          <cell r="F1228" t="str">
            <v>La Noctuelle pyrophile</v>
          </cell>
          <cell r="G1228" t="str">
            <v>E</v>
          </cell>
          <cell r="I1228" t="str">
            <v>X</v>
          </cell>
          <cell r="Q1228" t="str">
            <v>HP</v>
          </cell>
          <cell r="R1228" t="str">
            <v>Espèces des pelouses et/ou prairies méso-xérophiles</v>
          </cell>
          <cell r="S1228">
            <v>0</v>
          </cell>
          <cell r="T1228" t="str">
            <v>faible</v>
          </cell>
          <cell r="U1228">
            <v>0</v>
          </cell>
        </row>
        <row r="1229">
          <cell r="A1229" t="str">
            <v>Rhyacia simulans (Hufnagel, 1766)</v>
          </cell>
          <cell r="B1229" t="str">
            <v>Heterocera</v>
          </cell>
          <cell r="C1229" t="str">
            <v>NOCTUIDAE</v>
          </cell>
          <cell r="D1229" t="str">
            <v>Rhyacia simulans (Hufnagel, 1766)</v>
          </cell>
          <cell r="E1229" t="str">
            <v>Rhyacia simulans</v>
          </cell>
          <cell r="F1229" t="str">
            <v>La Noctuelle pyrophile</v>
          </cell>
          <cell r="G1229" t="str">
            <v>E</v>
          </cell>
          <cell r="I1229" t="str">
            <v>X</v>
          </cell>
          <cell r="Q1229" t="str">
            <v>HP</v>
          </cell>
          <cell r="R1229" t="str">
            <v>Espèces des pelouses et/ou prairies méso-xérophiles</v>
          </cell>
          <cell r="S1229">
            <v>0</v>
          </cell>
          <cell r="T1229" t="str">
            <v>faible</v>
          </cell>
          <cell r="U1229">
            <v>0</v>
          </cell>
        </row>
        <row r="1230">
          <cell r="A1230" t="str">
            <v>Rivula sericealis</v>
          </cell>
          <cell r="B1230" t="str">
            <v>Heterocera</v>
          </cell>
          <cell r="C1230" t="str">
            <v>NOCTUIDAE</v>
          </cell>
          <cell r="D1230" t="str">
            <v>Rivula sericealis (Scopoli, 1763)</v>
          </cell>
          <cell r="E1230" t="str">
            <v>Rivula sericealis</v>
          </cell>
          <cell r="F1230" t="str">
            <v>La soyeuse</v>
          </cell>
          <cell r="G1230" t="str">
            <v>AC</v>
          </cell>
          <cell r="I1230">
            <v>0</v>
          </cell>
          <cell r="R1230" t="str">
            <v>Espèces ubiquistes</v>
          </cell>
          <cell r="S1230">
            <v>0</v>
          </cell>
          <cell r="T1230" t="str">
            <v>faible</v>
          </cell>
          <cell r="U1230">
            <v>0</v>
          </cell>
        </row>
        <row r="1231">
          <cell r="A1231" t="str">
            <v>Rivula sericealis (Scopoli, 1763)</v>
          </cell>
          <cell r="B1231" t="str">
            <v>Heterocera</v>
          </cell>
          <cell r="C1231" t="str">
            <v>NOCTUIDAE</v>
          </cell>
          <cell r="D1231" t="str">
            <v>Rivula sericealis (Scopoli, 1763)</v>
          </cell>
          <cell r="E1231" t="str">
            <v>Rivula sericealis</v>
          </cell>
          <cell r="F1231" t="str">
            <v>La soyeuse</v>
          </cell>
          <cell r="G1231" t="str">
            <v>AC</v>
          </cell>
          <cell r="I1231">
            <v>0</v>
          </cell>
          <cell r="R1231" t="str">
            <v>Espèces ubiquistes</v>
          </cell>
          <cell r="S1231">
            <v>0</v>
          </cell>
          <cell r="T1231" t="str">
            <v>faible</v>
          </cell>
          <cell r="U1231">
            <v>0</v>
          </cell>
        </row>
        <row r="1232">
          <cell r="A1232" t="str">
            <v>Rusina ferruginea</v>
          </cell>
          <cell r="B1232" t="str">
            <v>Heterocera</v>
          </cell>
          <cell r="C1232" t="str">
            <v>NOCTUIDAE</v>
          </cell>
          <cell r="D1232" t="str">
            <v>Rusina ferruginea (Esper, 1785)</v>
          </cell>
          <cell r="E1232" t="str">
            <v>Rusina ferruginea</v>
          </cell>
          <cell r="F1232" t="str">
            <v>La Noctuelle ténébreuse</v>
          </cell>
          <cell r="G1232" t="str">
            <v>PC</v>
          </cell>
          <cell r="I1232">
            <v>0</v>
          </cell>
          <cell r="R1232" t="str">
            <v>Espèces des boisements et des lisières mésohygrophiles</v>
          </cell>
          <cell r="S1232">
            <v>0</v>
          </cell>
          <cell r="T1232" t="str">
            <v>faible</v>
          </cell>
          <cell r="U1232">
            <v>0</v>
          </cell>
        </row>
        <row r="1233">
          <cell r="A1233" t="str">
            <v>Rusina ferruginea (Esper, 1785)</v>
          </cell>
          <cell r="B1233" t="str">
            <v>Heterocera</v>
          </cell>
          <cell r="C1233" t="str">
            <v>NOCTUIDAE</v>
          </cell>
          <cell r="D1233" t="str">
            <v>Rusina ferruginea (Esper, 1785)</v>
          </cell>
          <cell r="E1233" t="str">
            <v>Rusina ferruginea</v>
          </cell>
          <cell r="F1233" t="str">
            <v>La Noctuelle ténébreuse</v>
          </cell>
          <cell r="G1233" t="str">
            <v>PC</v>
          </cell>
          <cell r="I1233">
            <v>0</v>
          </cell>
          <cell r="R1233" t="str">
            <v>Espèces des boisements et des lisières mésohygrophiles</v>
          </cell>
          <cell r="S1233">
            <v>0</v>
          </cell>
          <cell r="T1233" t="str">
            <v>faible</v>
          </cell>
          <cell r="U1233">
            <v>0</v>
          </cell>
        </row>
        <row r="1234">
          <cell r="A1234" t="str">
            <v>Saturnia pavonia</v>
          </cell>
          <cell r="B1234" t="str">
            <v>Heterocera</v>
          </cell>
          <cell r="C1234" t="str">
            <v>SATURNIIDAE</v>
          </cell>
          <cell r="D1234" t="str">
            <v>Saturnia pavonia (Linnaeus, 1758)</v>
          </cell>
          <cell r="E1234" t="str">
            <v>Saturnia pavonia</v>
          </cell>
          <cell r="F1234" t="str">
            <v>Le petit paon de nuit</v>
          </cell>
          <cell r="G1234" t="str">
            <v>PC</v>
          </cell>
          <cell r="I1234">
            <v>0</v>
          </cell>
          <cell r="R1234" t="str">
            <v>Espèces des prairies et ourlets mésophiles</v>
          </cell>
          <cell r="S1234">
            <v>0</v>
          </cell>
          <cell r="T1234" t="str">
            <v>faible</v>
          </cell>
          <cell r="U1234">
            <v>0</v>
          </cell>
        </row>
        <row r="1235">
          <cell r="A1235" t="str">
            <v>Saturnia pavonia (Linnaeus, 1758)</v>
          </cell>
          <cell r="B1235" t="str">
            <v>Heterocera</v>
          </cell>
          <cell r="C1235" t="str">
            <v>SATURNIIDAE</v>
          </cell>
          <cell r="D1235" t="str">
            <v>Saturnia pavonia (Linnaeus, 1758)</v>
          </cell>
          <cell r="E1235" t="str">
            <v>Saturnia pavonia</v>
          </cell>
          <cell r="F1235" t="str">
            <v>Le petit paon de nuit</v>
          </cell>
          <cell r="G1235" t="str">
            <v>PC</v>
          </cell>
          <cell r="I1235">
            <v>0</v>
          </cell>
          <cell r="R1235" t="str">
            <v>Espèces des prairies et ourlets mésophiles</v>
          </cell>
          <cell r="S1235">
            <v>0</v>
          </cell>
          <cell r="T1235" t="str">
            <v>faible</v>
          </cell>
          <cell r="U1235">
            <v>0</v>
          </cell>
        </row>
        <row r="1236">
          <cell r="A1236" t="str">
            <v>Saturnia pyri</v>
          </cell>
          <cell r="B1236" t="str">
            <v>Heterocera</v>
          </cell>
          <cell r="C1236" t="str">
            <v>SATURNIIDAE</v>
          </cell>
          <cell r="D1236" t="str">
            <v>Saturnia pyri (Denis &amp; Schiffermüller, 1775)</v>
          </cell>
          <cell r="E1236" t="str">
            <v>Saturnia pyri</v>
          </cell>
          <cell r="F1236" t="str">
            <v>Le grand paon de nuit</v>
          </cell>
          <cell r="G1236" t="str">
            <v>E</v>
          </cell>
          <cell r="I1236" t="str">
            <v>X</v>
          </cell>
          <cell r="Q1236" t="str">
            <v>HP</v>
          </cell>
          <cell r="R1236" t="str">
            <v>Espèces des pelouses et/ou prairies méso-xérophiles</v>
          </cell>
          <cell r="S1236">
            <v>0</v>
          </cell>
          <cell r="T1236" t="str">
            <v>faible</v>
          </cell>
          <cell r="U1236">
            <v>0</v>
          </cell>
        </row>
        <row r="1237">
          <cell r="A1237" t="str">
            <v>Saturnia pyri (Denis &amp; Schiffermüller, 1775)</v>
          </cell>
          <cell r="B1237" t="str">
            <v>Heterocera</v>
          </cell>
          <cell r="C1237" t="str">
            <v>SATURNIIDAE</v>
          </cell>
          <cell r="D1237" t="str">
            <v>Saturnia pyri (Denis &amp; Schiffermüller, 1775)</v>
          </cell>
          <cell r="E1237" t="str">
            <v>Saturnia pyri</v>
          </cell>
          <cell r="F1237" t="str">
            <v>Le grand paon de nuit</v>
          </cell>
          <cell r="G1237" t="str">
            <v>E</v>
          </cell>
          <cell r="I1237" t="str">
            <v>X</v>
          </cell>
          <cell r="Q1237" t="str">
            <v>HP</v>
          </cell>
          <cell r="R1237" t="str">
            <v>Espèces des pelouses et/ou prairies méso-xérophiles</v>
          </cell>
          <cell r="S1237">
            <v>0</v>
          </cell>
          <cell r="T1237" t="str">
            <v>faible</v>
          </cell>
          <cell r="U1237">
            <v>0</v>
          </cell>
        </row>
        <row r="1238">
          <cell r="A1238" t="str">
            <v>Schrankia costaestrigalis</v>
          </cell>
          <cell r="B1238" t="str">
            <v>Heterocera</v>
          </cell>
          <cell r="C1238" t="str">
            <v>NOCTUIDAE</v>
          </cell>
          <cell r="D1238" t="str">
            <v>Schrankia costaestrigalis (Stephens, 1834)</v>
          </cell>
          <cell r="E1238" t="str">
            <v>Schrankia costaestrigalis</v>
          </cell>
          <cell r="F1238" t="str">
            <v>L'Hypénode du Serpolet</v>
          </cell>
          <cell r="G1238" t="str">
            <v>E</v>
          </cell>
          <cell r="I1238" t="str">
            <v>X</v>
          </cell>
          <cell r="Q1238" t="str">
            <v>HP</v>
          </cell>
          <cell r="R1238" t="str">
            <v>Espèces des ourlets, lisières et fourrés thermophiles</v>
          </cell>
          <cell r="S1238">
            <v>0</v>
          </cell>
          <cell r="T1238" t="str">
            <v>faible</v>
          </cell>
          <cell r="U1238">
            <v>0</v>
          </cell>
        </row>
        <row r="1239">
          <cell r="A1239" t="str">
            <v>Schrankia costaestrigalis (Stephens, 1834)</v>
          </cell>
          <cell r="B1239" t="str">
            <v>Heterocera</v>
          </cell>
          <cell r="C1239" t="str">
            <v>NOCTUIDAE</v>
          </cell>
          <cell r="D1239" t="str">
            <v>Schrankia costaestrigalis (Stephens, 1834)</v>
          </cell>
          <cell r="E1239" t="str">
            <v>Schrankia costaestrigalis</v>
          </cell>
          <cell r="F1239" t="str">
            <v>L'Hypénode du Serpolet</v>
          </cell>
          <cell r="G1239" t="str">
            <v>E</v>
          </cell>
          <cell r="I1239" t="str">
            <v>X</v>
          </cell>
          <cell r="Q1239" t="str">
            <v>HP</v>
          </cell>
          <cell r="R1239" t="str">
            <v>Espèces des ourlets, lisières et fourrés thermophiles</v>
          </cell>
          <cell r="S1239">
            <v>0</v>
          </cell>
          <cell r="T1239" t="str">
            <v>faible</v>
          </cell>
          <cell r="U1239">
            <v>0</v>
          </cell>
        </row>
        <row r="1240">
          <cell r="A1240" t="str">
            <v>Schrankia taenialis</v>
          </cell>
          <cell r="B1240" t="str">
            <v>Heterocera</v>
          </cell>
          <cell r="C1240" t="str">
            <v>NOCTUIDAE</v>
          </cell>
          <cell r="D1240" t="str">
            <v>Schrankia taenialis (Hübner, 1809)</v>
          </cell>
          <cell r="E1240" t="str">
            <v>Schrankia taenialis</v>
          </cell>
          <cell r="F1240" t="str">
            <v>L'Hypénode de la Callune</v>
          </cell>
          <cell r="G1240" t="str">
            <v>RR</v>
          </cell>
          <cell r="I1240" t="str">
            <v>X</v>
          </cell>
          <cell r="Q1240" t="str">
            <v>HP</v>
          </cell>
          <cell r="R1240" t="str">
            <v>Espèces des boisements et des lisières mésohygrophiles</v>
          </cell>
          <cell r="S1240">
            <v>0</v>
          </cell>
          <cell r="T1240" t="str">
            <v>faible</v>
          </cell>
          <cell r="U1240">
            <v>0</v>
          </cell>
        </row>
        <row r="1241">
          <cell r="A1241" t="str">
            <v>Schrankia taenialis (Hübner, 1809)</v>
          </cell>
          <cell r="B1241" t="str">
            <v>Heterocera</v>
          </cell>
          <cell r="C1241" t="str">
            <v>NOCTUIDAE</v>
          </cell>
          <cell r="D1241" t="str">
            <v>Schrankia taenialis (Hübner, 1809)</v>
          </cell>
          <cell r="E1241" t="str">
            <v>Schrankia taenialis</v>
          </cell>
          <cell r="F1241" t="str">
            <v>L'Hypénode de la Callune</v>
          </cell>
          <cell r="G1241" t="str">
            <v>RR</v>
          </cell>
          <cell r="I1241" t="str">
            <v>X</v>
          </cell>
          <cell r="Q1241" t="str">
            <v>HP</v>
          </cell>
          <cell r="R1241" t="str">
            <v>Espèces des boisements et des lisières mésohygrophiles</v>
          </cell>
          <cell r="S1241">
            <v>0</v>
          </cell>
          <cell r="T1241" t="str">
            <v>faible</v>
          </cell>
          <cell r="U1241">
            <v>0</v>
          </cell>
        </row>
        <row r="1242">
          <cell r="A1242" t="str">
            <v>Scoliopteryx libatrix</v>
          </cell>
          <cell r="B1242" t="str">
            <v>Heterocera</v>
          </cell>
          <cell r="C1242" t="str">
            <v>NOCTUIDAE</v>
          </cell>
          <cell r="D1242" t="str">
            <v>Scoliopteryx libatrix (Linnaeus, 1758)</v>
          </cell>
          <cell r="E1242" t="str">
            <v>Scoliopteryx libatrix</v>
          </cell>
          <cell r="F1242" t="str">
            <v>La découpure</v>
          </cell>
          <cell r="G1242" t="str">
            <v>AC</v>
          </cell>
          <cell r="I1242">
            <v>0</v>
          </cell>
          <cell r="R1242" t="str">
            <v>Espèces ubiquistes</v>
          </cell>
          <cell r="S1242">
            <v>0</v>
          </cell>
          <cell r="T1242" t="str">
            <v>faible</v>
          </cell>
          <cell r="U1242">
            <v>0</v>
          </cell>
        </row>
        <row r="1243">
          <cell r="A1243" t="str">
            <v>Scoliopteryx libatrix (Linnaeus, 1758)</v>
          </cell>
          <cell r="B1243" t="str">
            <v>Heterocera</v>
          </cell>
          <cell r="C1243" t="str">
            <v>NOCTUIDAE</v>
          </cell>
          <cell r="D1243" t="str">
            <v>Scoliopteryx libatrix (Linnaeus, 1758)</v>
          </cell>
          <cell r="E1243" t="str">
            <v>Scoliopteryx libatrix</v>
          </cell>
          <cell r="F1243" t="str">
            <v>La découpure</v>
          </cell>
          <cell r="G1243" t="str">
            <v>AC</v>
          </cell>
          <cell r="I1243">
            <v>0</v>
          </cell>
          <cell r="R1243" t="str">
            <v>Espèces ubiquistes</v>
          </cell>
          <cell r="S1243">
            <v>0</v>
          </cell>
          <cell r="T1243" t="str">
            <v>faible</v>
          </cell>
          <cell r="U1243">
            <v>0</v>
          </cell>
        </row>
        <row r="1244">
          <cell r="A1244" t="str">
            <v>Scopula decorata</v>
          </cell>
          <cell r="B1244" t="str">
            <v>Heterocera</v>
          </cell>
          <cell r="C1244" t="str">
            <v>GEOMETRIDAE</v>
          </cell>
          <cell r="D1244" t="str">
            <v>Scopula decorata (Denis &amp; Schiffermüller, 1775)</v>
          </cell>
          <cell r="E1244" t="str">
            <v>Scopula decorata</v>
          </cell>
          <cell r="F1244" t="str">
            <v>L'Acidalie décorée</v>
          </cell>
          <cell r="G1244" t="str">
            <v>E</v>
          </cell>
          <cell r="I1244" t="str">
            <v>X</v>
          </cell>
          <cell r="Q1244" t="str">
            <v>HP</v>
          </cell>
          <cell r="R1244" t="str">
            <v>Espèces des pelouses ouvertes xéro-thermophiles</v>
          </cell>
          <cell r="S1244">
            <v>0</v>
          </cell>
          <cell r="T1244" t="str">
            <v>faible</v>
          </cell>
          <cell r="U1244">
            <v>0</v>
          </cell>
        </row>
        <row r="1245">
          <cell r="A1245" t="str">
            <v>Scopula decorata (Denis &amp; Schiffermüller, 1775)</v>
          </cell>
          <cell r="B1245" t="str">
            <v>Heterocera</v>
          </cell>
          <cell r="C1245" t="str">
            <v>GEOMETRIDAE</v>
          </cell>
          <cell r="D1245" t="str">
            <v>Scopula decorata (Denis &amp; Schiffermüller, 1775)</v>
          </cell>
          <cell r="E1245" t="str">
            <v>Scopula decorata</v>
          </cell>
          <cell r="F1245" t="str">
            <v>L'Acidalie décorée</v>
          </cell>
          <cell r="G1245" t="str">
            <v>E</v>
          </cell>
          <cell r="I1245" t="str">
            <v>X</v>
          </cell>
          <cell r="Q1245" t="str">
            <v>HP</v>
          </cell>
          <cell r="R1245" t="str">
            <v>Espèces des pelouses ouvertes xéro-thermophiles</v>
          </cell>
          <cell r="S1245">
            <v>0</v>
          </cell>
          <cell r="T1245" t="str">
            <v>faible</v>
          </cell>
          <cell r="U1245">
            <v>0</v>
          </cell>
        </row>
        <row r="1246">
          <cell r="A1246" t="str">
            <v>Scopula emutaria</v>
          </cell>
          <cell r="B1246" t="str">
            <v>Heterocera</v>
          </cell>
          <cell r="C1246" t="str">
            <v>GEOMETRIDAE</v>
          </cell>
          <cell r="D1246" t="str">
            <v>Scopula emutaria (Hübner, 1809)</v>
          </cell>
          <cell r="E1246" t="str">
            <v>Scopula emutaria</v>
          </cell>
          <cell r="F1246" t="str">
            <v>L'Acidalie des sables</v>
          </cell>
          <cell r="G1246" t="str">
            <v>E</v>
          </cell>
          <cell r="I1246" t="str">
            <v>X</v>
          </cell>
          <cell r="Q1246" t="str">
            <v>HP</v>
          </cell>
          <cell r="R1246" t="str">
            <v>Espèces des pelouses ouvertes xéro-thermophiles</v>
          </cell>
          <cell r="S1246">
            <v>0</v>
          </cell>
          <cell r="T1246" t="str">
            <v>faible</v>
          </cell>
          <cell r="U1246">
            <v>0</v>
          </cell>
        </row>
        <row r="1247">
          <cell r="A1247" t="str">
            <v>Scopula emutaria (Hübner, 1809)</v>
          </cell>
          <cell r="B1247" t="str">
            <v>Heterocera</v>
          </cell>
          <cell r="C1247" t="str">
            <v>GEOMETRIDAE</v>
          </cell>
          <cell r="D1247" t="str">
            <v>Scopula emutaria (Hübner, 1809)</v>
          </cell>
          <cell r="E1247" t="str">
            <v>Scopula emutaria</v>
          </cell>
          <cell r="F1247" t="str">
            <v>L'Acidalie des sables</v>
          </cell>
          <cell r="G1247" t="str">
            <v>E</v>
          </cell>
          <cell r="I1247" t="str">
            <v>X</v>
          </cell>
          <cell r="Q1247" t="str">
            <v>HP</v>
          </cell>
          <cell r="R1247" t="str">
            <v>Espèces des pelouses ouvertes xéro-thermophiles</v>
          </cell>
          <cell r="S1247">
            <v>0</v>
          </cell>
          <cell r="T1247" t="str">
            <v>faible</v>
          </cell>
          <cell r="U1247">
            <v>0</v>
          </cell>
        </row>
        <row r="1248">
          <cell r="A1248" t="str">
            <v>Scopula floslactata</v>
          </cell>
          <cell r="B1248" t="str">
            <v>Heterocera</v>
          </cell>
          <cell r="C1248" t="str">
            <v>GEOMETRIDAE</v>
          </cell>
          <cell r="D1248" t="str">
            <v>Scopula floslactata (Haworth, 1809)</v>
          </cell>
          <cell r="E1248" t="str">
            <v>Scopula floslactata</v>
          </cell>
          <cell r="F1248" t="str">
            <v>L'Acidalie laiteuse</v>
          </cell>
          <cell r="G1248" t="str">
            <v>PC</v>
          </cell>
          <cell r="I1248">
            <v>0</v>
          </cell>
          <cell r="R1248" t="str">
            <v>Espèce des landes</v>
          </cell>
          <cell r="S1248">
            <v>0</v>
          </cell>
          <cell r="T1248" t="str">
            <v>faible</v>
          </cell>
          <cell r="U1248">
            <v>0</v>
          </cell>
        </row>
        <row r="1249">
          <cell r="A1249" t="str">
            <v>Scopula floslactata (Haworth, 1809)</v>
          </cell>
          <cell r="B1249" t="str">
            <v>Heterocera</v>
          </cell>
          <cell r="C1249" t="str">
            <v>GEOMETRIDAE</v>
          </cell>
          <cell r="D1249" t="str">
            <v>Scopula floslactata (Haworth, 1809)</v>
          </cell>
          <cell r="E1249" t="str">
            <v>Scopula floslactata</v>
          </cell>
          <cell r="F1249" t="str">
            <v>L'Acidalie laiteuse</v>
          </cell>
          <cell r="G1249" t="str">
            <v>PC</v>
          </cell>
          <cell r="I1249">
            <v>0</v>
          </cell>
          <cell r="R1249" t="str">
            <v>Espèce des landes</v>
          </cell>
          <cell r="S1249">
            <v>0</v>
          </cell>
          <cell r="T1249" t="str">
            <v>faible</v>
          </cell>
          <cell r="U1249">
            <v>0</v>
          </cell>
        </row>
        <row r="1250">
          <cell r="A1250" t="str">
            <v>Scopula imitaria</v>
          </cell>
          <cell r="B1250" t="str">
            <v>Heterocera</v>
          </cell>
          <cell r="C1250" t="str">
            <v>GEOMETRIDAE</v>
          </cell>
          <cell r="D1250" t="str">
            <v>Scopula imitaria (Hübner, 1799)</v>
          </cell>
          <cell r="E1250" t="str">
            <v>Scopula imitaria</v>
          </cell>
          <cell r="F1250" t="str">
            <v>L'Acidalie fausse-Timandre</v>
          </cell>
          <cell r="G1250" t="str">
            <v>PC</v>
          </cell>
          <cell r="I1250">
            <v>0</v>
          </cell>
          <cell r="R1250" t="str">
            <v>Espèces des boisements et des lisières mésophiles</v>
          </cell>
          <cell r="S1250">
            <v>0</v>
          </cell>
          <cell r="T1250" t="str">
            <v>faible</v>
          </cell>
          <cell r="U1250">
            <v>0</v>
          </cell>
        </row>
        <row r="1251">
          <cell r="A1251" t="str">
            <v>Scopula imitaria (Hübner, 1799)</v>
          </cell>
          <cell r="B1251" t="str">
            <v>Heterocera</v>
          </cell>
          <cell r="C1251" t="str">
            <v>GEOMETRIDAE</v>
          </cell>
          <cell r="D1251" t="str">
            <v>Scopula imitaria (Hübner, 1799)</v>
          </cell>
          <cell r="E1251" t="str">
            <v>Scopula imitaria</v>
          </cell>
          <cell r="F1251" t="str">
            <v>L'Acidalie fausse-Timandre</v>
          </cell>
          <cell r="G1251" t="str">
            <v>PC</v>
          </cell>
          <cell r="I1251">
            <v>0</v>
          </cell>
          <cell r="R1251" t="str">
            <v>Espèces des boisements et des lisières mésophiles</v>
          </cell>
          <cell r="S1251">
            <v>0</v>
          </cell>
          <cell r="T1251" t="str">
            <v>faible</v>
          </cell>
          <cell r="U1251">
            <v>0</v>
          </cell>
        </row>
        <row r="1252">
          <cell r="A1252" t="str">
            <v>Scopula immutata</v>
          </cell>
          <cell r="B1252" t="str">
            <v>Heterocera</v>
          </cell>
          <cell r="C1252" t="str">
            <v>GEOMETRIDAE</v>
          </cell>
          <cell r="D1252" t="str">
            <v>Scopula immutata (Linnaeus, 1758)</v>
          </cell>
          <cell r="E1252" t="str">
            <v>Scopula immutata</v>
          </cell>
          <cell r="F1252" t="str">
            <v>L'Acidalie des pâturages</v>
          </cell>
          <cell r="G1252" t="str">
            <v>E</v>
          </cell>
          <cell r="I1252" t="str">
            <v>X</v>
          </cell>
          <cell r="Q1252" t="str">
            <v>HP</v>
          </cell>
          <cell r="R1252" t="str">
            <v>Espèces des prairies et ourlets méso-hygrophiles</v>
          </cell>
          <cell r="S1252">
            <v>0</v>
          </cell>
          <cell r="T1252" t="str">
            <v>faible</v>
          </cell>
          <cell r="U1252">
            <v>0</v>
          </cell>
        </row>
        <row r="1253">
          <cell r="A1253" t="str">
            <v>Scopula immutata (Linnaeus, 1758)</v>
          </cell>
          <cell r="B1253" t="str">
            <v>Heterocera</v>
          </cell>
          <cell r="C1253" t="str">
            <v>GEOMETRIDAE</v>
          </cell>
          <cell r="D1253" t="str">
            <v>Scopula immutata (Linnaeus, 1758)</v>
          </cell>
          <cell r="E1253" t="str">
            <v>Scopula immutata</v>
          </cell>
          <cell r="F1253" t="str">
            <v>L'Acidalie des pâturages</v>
          </cell>
          <cell r="G1253" t="str">
            <v>E</v>
          </cell>
          <cell r="I1253" t="str">
            <v>X</v>
          </cell>
          <cell r="Q1253" t="str">
            <v>HP</v>
          </cell>
          <cell r="R1253" t="str">
            <v>Espèces des prairies et ourlets méso-hygrophiles</v>
          </cell>
          <cell r="S1253">
            <v>0</v>
          </cell>
          <cell r="T1253" t="str">
            <v>faible</v>
          </cell>
          <cell r="U1253">
            <v>0</v>
          </cell>
        </row>
        <row r="1254">
          <cell r="A1254" t="str">
            <v>Scopula marginepunctata</v>
          </cell>
          <cell r="B1254" t="str">
            <v>Heterocera</v>
          </cell>
          <cell r="C1254" t="str">
            <v>GEOMETRIDAE</v>
          </cell>
          <cell r="D1254" t="str">
            <v>Scopula marginepunctata (Goeze, 1781)</v>
          </cell>
          <cell r="E1254" t="str">
            <v>Scopula marginepunctata</v>
          </cell>
          <cell r="F1254" t="str">
            <v>l'Acidalie picotée</v>
          </cell>
          <cell r="G1254" t="str">
            <v>AR</v>
          </cell>
          <cell r="I1254">
            <v>0</v>
          </cell>
          <cell r="Q1254" t="str">
            <v>P</v>
          </cell>
          <cell r="R1254" t="str">
            <v>Espèces des pelouses ouvertes xéro-thermophiles</v>
          </cell>
          <cell r="S1254">
            <v>0</v>
          </cell>
          <cell r="T1254" t="str">
            <v>faible</v>
          </cell>
          <cell r="U1254">
            <v>0</v>
          </cell>
        </row>
        <row r="1255">
          <cell r="A1255" t="str">
            <v>Scopula marginepunctata (Goeze, 1781)</v>
          </cell>
          <cell r="B1255" t="str">
            <v>Heterocera</v>
          </cell>
          <cell r="C1255" t="str">
            <v>GEOMETRIDAE</v>
          </cell>
          <cell r="D1255" t="str">
            <v>Scopula marginepunctata (Goeze, 1781)</v>
          </cell>
          <cell r="E1255" t="str">
            <v>Scopula marginepunctata</v>
          </cell>
          <cell r="F1255" t="str">
            <v>l'Acidalie picotée</v>
          </cell>
          <cell r="G1255" t="str">
            <v>AR</v>
          </cell>
          <cell r="I1255">
            <v>0</v>
          </cell>
          <cell r="Q1255" t="str">
            <v>P</v>
          </cell>
          <cell r="R1255" t="str">
            <v>Espèces des pelouses ouvertes xéro-thermophiles</v>
          </cell>
          <cell r="S1255">
            <v>0</v>
          </cell>
          <cell r="T1255" t="str">
            <v>faible</v>
          </cell>
          <cell r="U1255">
            <v>0</v>
          </cell>
        </row>
        <row r="1256">
          <cell r="A1256" t="str">
            <v>Scopula nigropunctata</v>
          </cell>
          <cell r="B1256" t="str">
            <v>Heterocera</v>
          </cell>
          <cell r="C1256" t="str">
            <v>GEOMETRIDAE</v>
          </cell>
          <cell r="D1256" t="str">
            <v>Scopula nigropunctata (Hufnagel, 1767)</v>
          </cell>
          <cell r="E1256" t="str">
            <v>Scopula nigropunctata</v>
          </cell>
          <cell r="F1256" t="str">
            <v>L'acidalie étrille</v>
          </cell>
          <cell r="G1256" t="str">
            <v>R</v>
          </cell>
          <cell r="I1256" t="str">
            <v>X</v>
          </cell>
          <cell r="Q1256" t="str">
            <v>P</v>
          </cell>
          <cell r="R1256" t="str">
            <v>Espèces des boisements et des lisières mésophiles</v>
          </cell>
          <cell r="S1256">
            <v>0</v>
          </cell>
          <cell r="T1256" t="str">
            <v>faible</v>
          </cell>
          <cell r="U1256">
            <v>0</v>
          </cell>
        </row>
        <row r="1257">
          <cell r="A1257" t="str">
            <v>Scopula nigropunctata (Hufnagel, 1767)</v>
          </cell>
          <cell r="B1257" t="str">
            <v>Heterocera</v>
          </cell>
          <cell r="C1257" t="str">
            <v>GEOMETRIDAE</v>
          </cell>
          <cell r="D1257" t="str">
            <v>Scopula nigropunctata (Hufnagel, 1767)</v>
          </cell>
          <cell r="E1257" t="str">
            <v>Scopula nigropunctata</v>
          </cell>
          <cell r="F1257" t="str">
            <v>L'acidalie étrille</v>
          </cell>
          <cell r="G1257" t="str">
            <v>R</v>
          </cell>
          <cell r="I1257" t="str">
            <v>X</v>
          </cell>
          <cell r="Q1257" t="str">
            <v>P</v>
          </cell>
          <cell r="R1257" t="str">
            <v>Espèces des boisements et des lisières mésophiles</v>
          </cell>
          <cell r="S1257">
            <v>0</v>
          </cell>
          <cell r="T1257" t="str">
            <v>faible</v>
          </cell>
          <cell r="U1257">
            <v>0</v>
          </cell>
        </row>
        <row r="1258">
          <cell r="A1258" t="str">
            <v>Scopula ornata</v>
          </cell>
          <cell r="B1258" t="str">
            <v>Heterocera</v>
          </cell>
          <cell r="C1258" t="str">
            <v>GEOMETRIDAE</v>
          </cell>
          <cell r="D1258" t="str">
            <v>Scopula ornata (Scopoli, 1763)</v>
          </cell>
          <cell r="E1258" t="str">
            <v>Scopula ornata</v>
          </cell>
          <cell r="F1258" t="str">
            <v>La phalène ornée</v>
          </cell>
          <cell r="G1258" t="str">
            <v>AR</v>
          </cell>
          <cell r="I1258" t="str">
            <v>X</v>
          </cell>
          <cell r="Q1258" t="str">
            <v>P</v>
          </cell>
          <cell r="R1258" t="str">
            <v>Espèces des pelouses ouvertes xéro-thermophiles</v>
          </cell>
          <cell r="S1258">
            <v>0</v>
          </cell>
          <cell r="T1258" t="str">
            <v>faible</v>
          </cell>
          <cell r="U1258">
            <v>0</v>
          </cell>
        </row>
        <row r="1259">
          <cell r="A1259" t="str">
            <v>Scopula ornata (Scopoli, 1763)</v>
          </cell>
          <cell r="B1259" t="str">
            <v>Heterocera</v>
          </cell>
          <cell r="C1259" t="str">
            <v>GEOMETRIDAE</v>
          </cell>
          <cell r="D1259" t="str">
            <v>Scopula ornata (Scopoli, 1763)</v>
          </cell>
          <cell r="E1259" t="str">
            <v>Scopula ornata</v>
          </cell>
          <cell r="F1259" t="str">
            <v>La phalène ornée</v>
          </cell>
          <cell r="G1259" t="str">
            <v>AR</v>
          </cell>
          <cell r="I1259" t="str">
            <v>X</v>
          </cell>
          <cell r="Q1259" t="str">
            <v>P</v>
          </cell>
          <cell r="R1259" t="str">
            <v>Espèces des pelouses ouvertes xéro-thermophiles</v>
          </cell>
          <cell r="S1259">
            <v>0</v>
          </cell>
          <cell r="T1259" t="str">
            <v>faible</v>
          </cell>
          <cell r="U1259">
            <v>0</v>
          </cell>
        </row>
        <row r="1260">
          <cell r="A1260" t="str">
            <v>Scopula rubiginata</v>
          </cell>
          <cell r="B1260" t="str">
            <v>Heterocera</v>
          </cell>
          <cell r="C1260" t="str">
            <v>GEOMETRIDAE</v>
          </cell>
          <cell r="D1260" t="str">
            <v>Scopula rubiginata (Hufnagel, 1767)</v>
          </cell>
          <cell r="E1260" t="str">
            <v>Scopula rubiginata</v>
          </cell>
          <cell r="F1260" t="str">
            <v>La phalène rougeâtre</v>
          </cell>
          <cell r="G1260" t="str">
            <v>PC</v>
          </cell>
          <cell r="I1260">
            <v>0</v>
          </cell>
          <cell r="R1260" t="str">
            <v>Espèces des pelouses ouvertes xéro-thermophiles</v>
          </cell>
          <cell r="S1260">
            <v>0</v>
          </cell>
          <cell r="T1260" t="str">
            <v>faible</v>
          </cell>
          <cell r="U1260">
            <v>0</v>
          </cell>
        </row>
        <row r="1261">
          <cell r="A1261" t="str">
            <v>Scopula rubiginata (Hufnagel, 1767)</v>
          </cell>
          <cell r="B1261" t="str">
            <v>Heterocera</v>
          </cell>
          <cell r="C1261" t="str">
            <v>GEOMETRIDAE</v>
          </cell>
          <cell r="D1261" t="str">
            <v>Scopula rubiginata (Hufnagel, 1767)</v>
          </cell>
          <cell r="E1261" t="str">
            <v>Scopula rubiginata</v>
          </cell>
          <cell r="F1261" t="str">
            <v>La phalène rougeâtre</v>
          </cell>
          <cell r="G1261" t="str">
            <v>PC</v>
          </cell>
          <cell r="I1261">
            <v>0</v>
          </cell>
          <cell r="R1261" t="str">
            <v>Espèces des pelouses ouvertes xéro-thermophiles</v>
          </cell>
          <cell r="S1261">
            <v>0</v>
          </cell>
          <cell r="T1261" t="str">
            <v>faible</v>
          </cell>
          <cell r="U1261">
            <v>0</v>
          </cell>
        </row>
        <row r="1262">
          <cell r="A1262" t="str">
            <v>Scopula subpunctaria</v>
          </cell>
          <cell r="B1262" t="str">
            <v>Heterocera</v>
          </cell>
          <cell r="C1262" t="str">
            <v>GEOMETRIDAE</v>
          </cell>
          <cell r="D1262" t="str">
            <v>Scopula subpunctaria (Herrich-Schäffer, 1847)</v>
          </cell>
          <cell r="E1262" t="str">
            <v>Scopula subpunctaria</v>
          </cell>
          <cell r="F1262" t="str">
            <v>l'Acidalie ponctuée</v>
          </cell>
          <cell r="G1262" t="str">
            <v>R</v>
          </cell>
          <cell r="I1262">
            <v>0</v>
          </cell>
          <cell r="Q1262" t="str">
            <v>P</v>
          </cell>
          <cell r="R1262" t="str">
            <v>Espèces des pelouses ouvertes xéro-thermophiles</v>
          </cell>
          <cell r="S1262">
            <v>0</v>
          </cell>
          <cell r="T1262" t="str">
            <v>faible</v>
          </cell>
          <cell r="U1262">
            <v>0</v>
          </cell>
        </row>
        <row r="1263">
          <cell r="A1263" t="str">
            <v>Scopula subpunctaria (Herrich-Schäffer, 1847)</v>
          </cell>
          <cell r="B1263" t="str">
            <v>Heterocera</v>
          </cell>
          <cell r="C1263" t="str">
            <v>GEOMETRIDAE</v>
          </cell>
          <cell r="D1263" t="str">
            <v>Scopula subpunctaria (Herrich-Schäffer, 1847)</v>
          </cell>
          <cell r="E1263" t="str">
            <v>Scopula subpunctaria</v>
          </cell>
          <cell r="F1263" t="str">
            <v>l'Acidalie ponctuée</v>
          </cell>
          <cell r="G1263" t="str">
            <v>R</v>
          </cell>
          <cell r="I1263">
            <v>0</v>
          </cell>
          <cell r="Q1263" t="str">
            <v>P</v>
          </cell>
          <cell r="R1263" t="str">
            <v>Espèces des pelouses ouvertes xéro-thermophiles</v>
          </cell>
          <cell r="S1263">
            <v>0</v>
          </cell>
          <cell r="T1263" t="str">
            <v>faible</v>
          </cell>
          <cell r="U1263">
            <v>0</v>
          </cell>
        </row>
        <row r="1264">
          <cell r="A1264" t="str">
            <v>Scopula virgulata</v>
          </cell>
          <cell r="B1264" t="str">
            <v>Heterocera</v>
          </cell>
          <cell r="C1264" t="str">
            <v>GEOMETRIDAE</v>
          </cell>
          <cell r="D1264" t="str">
            <v>Scopula virgulata (Denis &amp; Schiffermüller, 1775)</v>
          </cell>
          <cell r="E1264" t="str">
            <v>Scopula virgulata</v>
          </cell>
          <cell r="F1264" t="str">
            <v>L'Acidalie striée</v>
          </cell>
          <cell r="G1264" t="str">
            <v>E</v>
          </cell>
          <cell r="I1264" t="str">
            <v>X</v>
          </cell>
          <cell r="Q1264" t="str">
            <v>HP</v>
          </cell>
          <cell r="R1264" t="str">
            <v>Espèces des pelouses ouvertes xéro-thermophiles</v>
          </cell>
          <cell r="S1264">
            <v>0</v>
          </cell>
          <cell r="T1264" t="str">
            <v>faible</v>
          </cell>
          <cell r="U1264">
            <v>0</v>
          </cell>
        </row>
        <row r="1265">
          <cell r="A1265" t="str">
            <v>Scopula virgulata (Denis &amp; Schiffermüller, 1775)</v>
          </cell>
          <cell r="B1265" t="str">
            <v>Heterocera</v>
          </cell>
          <cell r="C1265" t="str">
            <v>GEOMETRIDAE</v>
          </cell>
          <cell r="D1265" t="str">
            <v>Scopula virgulata (Denis &amp; Schiffermüller, 1775)</v>
          </cell>
          <cell r="E1265" t="str">
            <v>Scopula virgulata</v>
          </cell>
          <cell r="F1265" t="str">
            <v>L'Acidalie striée</v>
          </cell>
          <cell r="G1265" t="str">
            <v>E</v>
          </cell>
          <cell r="I1265" t="str">
            <v>X</v>
          </cell>
          <cell r="Q1265" t="str">
            <v>HP</v>
          </cell>
          <cell r="R1265" t="str">
            <v>Espèces des pelouses ouvertes xéro-thermophiles</v>
          </cell>
          <cell r="S1265">
            <v>0</v>
          </cell>
          <cell r="T1265" t="str">
            <v>faible</v>
          </cell>
          <cell r="U1265">
            <v>0</v>
          </cell>
        </row>
        <row r="1266">
          <cell r="A1266" t="str">
            <v>Scotopteryx bipunctaria</v>
          </cell>
          <cell r="B1266" t="str">
            <v>Heterocera</v>
          </cell>
          <cell r="C1266" t="str">
            <v>GEOMETRIDAE</v>
          </cell>
          <cell r="D1266" t="str">
            <v>Scotopteryx bipunctaria (Denis &amp; Schiffermüller, 1775)</v>
          </cell>
          <cell r="E1266" t="str">
            <v>Scotopteryx bipunctaria</v>
          </cell>
          <cell r="F1266" t="str">
            <v>L'Ortholite biponctuée</v>
          </cell>
          <cell r="G1266" t="str">
            <v>E</v>
          </cell>
          <cell r="I1266" t="str">
            <v>X</v>
          </cell>
          <cell r="Q1266" t="str">
            <v>HP</v>
          </cell>
          <cell r="R1266" t="str">
            <v>Espèces des pelouses ouvertes xéro-thermophiles</v>
          </cell>
          <cell r="S1266">
            <v>0</v>
          </cell>
          <cell r="T1266" t="str">
            <v>faible</v>
          </cell>
          <cell r="U1266">
            <v>0</v>
          </cell>
        </row>
        <row r="1267">
          <cell r="A1267" t="str">
            <v>Scotopteryx bipunctaria (Denis &amp; Schiffermüller, 1775)</v>
          </cell>
          <cell r="B1267" t="str">
            <v>Heterocera</v>
          </cell>
          <cell r="C1267" t="str">
            <v>GEOMETRIDAE</v>
          </cell>
          <cell r="D1267" t="str">
            <v>Scotopteryx bipunctaria (Denis &amp; Schiffermüller, 1775)</v>
          </cell>
          <cell r="E1267" t="str">
            <v>Scotopteryx bipunctaria</v>
          </cell>
          <cell r="F1267" t="str">
            <v>L'Ortholite biponctuée</v>
          </cell>
          <cell r="G1267" t="str">
            <v>E</v>
          </cell>
          <cell r="I1267" t="str">
            <v>X</v>
          </cell>
          <cell r="Q1267" t="str">
            <v>HP</v>
          </cell>
          <cell r="R1267" t="str">
            <v>Espèces des pelouses ouvertes xéro-thermophiles</v>
          </cell>
          <cell r="S1267">
            <v>0</v>
          </cell>
          <cell r="T1267" t="str">
            <v>faible</v>
          </cell>
          <cell r="U1267">
            <v>0</v>
          </cell>
        </row>
        <row r="1268">
          <cell r="A1268" t="str">
            <v>Scotopteryx chenopodiata</v>
          </cell>
          <cell r="B1268" t="str">
            <v>Heterocera</v>
          </cell>
          <cell r="C1268" t="str">
            <v>GEOMETRIDAE</v>
          </cell>
          <cell r="D1268" t="str">
            <v>Scotopteryx chenopodiata (Linnaeus, 1758)</v>
          </cell>
          <cell r="E1268" t="str">
            <v>Scotopteryx chenopodiata</v>
          </cell>
          <cell r="F1268" t="str">
            <v>La phalène de l'ansérine</v>
          </cell>
          <cell r="G1268" t="str">
            <v>AR</v>
          </cell>
          <cell r="I1268">
            <v>0</v>
          </cell>
          <cell r="Q1268" t="str">
            <v>P</v>
          </cell>
          <cell r="R1268" t="str">
            <v>Espèces des pelouses et/ou prairies méso-xérophiles</v>
          </cell>
          <cell r="S1268">
            <v>0</v>
          </cell>
          <cell r="T1268" t="str">
            <v>faible</v>
          </cell>
          <cell r="U1268">
            <v>0</v>
          </cell>
        </row>
        <row r="1269">
          <cell r="A1269" t="str">
            <v>Scotopteryx chenopodiata (Linnaeus, 1758)</v>
          </cell>
          <cell r="B1269" t="str">
            <v>Heterocera</v>
          </cell>
          <cell r="C1269" t="str">
            <v>GEOMETRIDAE</v>
          </cell>
          <cell r="D1269" t="str">
            <v>Scotopteryx chenopodiata (Linnaeus, 1758)</v>
          </cell>
          <cell r="E1269" t="str">
            <v>Scotopteryx chenopodiata</v>
          </cell>
          <cell r="F1269" t="str">
            <v>La phalène de l'ansérine</v>
          </cell>
          <cell r="G1269" t="str">
            <v>AR</v>
          </cell>
          <cell r="I1269">
            <v>0</v>
          </cell>
          <cell r="Q1269" t="str">
            <v>P</v>
          </cell>
          <cell r="R1269" t="str">
            <v>Espèces des pelouses et/ou prairies méso-xérophiles</v>
          </cell>
          <cell r="S1269">
            <v>0</v>
          </cell>
          <cell r="T1269" t="str">
            <v>faible</v>
          </cell>
          <cell r="U1269">
            <v>0</v>
          </cell>
        </row>
        <row r="1270">
          <cell r="A1270" t="str">
            <v xml:space="preserve">Scotopteryx luridata </v>
          </cell>
          <cell r="B1270" t="str">
            <v>Heterocera</v>
          </cell>
          <cell r="C1270" t="str">
            <v>GEOMETRIDAE</v>
          </cell>
          <cell r="D1270" t="str">
            <v>Scotopteryx luridata (Hufnagel, 1767)</v>
          </cell>
          <cell r="E1270" t="str">
            <v xml:space="preserve">Scotopteryx luridata </v>
          </cell>
          <cell r="F1270" t="str">
            <v>L'Ortholite plombée</v>
          </cell>
          <cell r="G1270" t="str">
            <v>RR</v>
          </cell>
          <cell r="I1270" t="str">
            <v>X</v>
          </cell>
          <cell r="Q1270" t="str">
            <v>HP</v>
          </cell>
          <cell r="R1270" t="str">
            <v>Espèces des pelouses et/ou prairies méso-xérophiles</v>
          </cell>
          <cell r="S1270">
            <v>0</v>
          </cell>
          <cell r="T1270" t="str">
            <v>faible</v>
          </cell>
          <cell r="U1270">
            <v>0</v>
          </cell>
        </row>
        <row r="1271">
          <cell r="A1271" t="str">
            <v>Scotopteryx luridata (Hufnagel, 1767)</v>
          </cell>
          <cell r="B1271" t="str">
            <v>Heterocera</v>
          </cell>
          <cell r="C1271" t="str">
            <v>GEOMETRIDAE</v>
          </cell>
          <cell r="D1271" t="str">
            <v>Scotopteryx luridata (Hufnagel, 1767)</v>
          </cell>
          <cell r="E1271" t="str">
            <v xml:space="preserve">Scotopteryx luridata </v>
          </cell>
          <cell r="F1271" t="str">
            <v>L'Ortholite plombée</v>
          </cell>
          <cell r="G1271" t="str">
            <v>RR</v>
          </cell>
          <cell r="I1271" t="str">
            <v>X</v>
          </cell>
          <cell r="Q1271" t="str">
            <v>HP</v>
          </cell>
          <cell r="R1271" t="str">
            <v>Espèces des pelouses et/ou prairies méso-xérophiles</v>
          </cell>
          <cell r="S1271">
            <v>0</v>
          </cell>
          <cell r="T1271" t="str">
            <v>faible</v>
          </cell>
          <cell r="U1271">
            <v>0</v>
          </cell>
        </row>
        <row r="1272">
          <cell r="A1272" t="str">
            <v>Scotopteryx moeniata</v>
          </cell>
          <cell r="B1272" t="str">
            <v>Heterocera</v>
          </cell>
          <cell r="C1272" t="str">
            <v>GEOMETRIDAE</v>
          </cell>
          <cell r="D1272" t="str">
            <v>Scotopteryx moeniata (Scopoli, 1763)</v>
          </cell>
          <cell r="E1272" t="str">
            <v>Scotopteryx moeniata</v>
          </cell>
          <cell r="F1272" t="str">
            <v>L'Ortholite fortifiée</v>
          </cell>
          <cell r="G1272" t="str">
            <v>E</v>
          </cell>
          <cell r="I1272" t="str">
            <v>X</v>
          </cell>
          <cell r="Q1272" t="str">
            <v>HP</v>
          </cell>
          <cell r="R1272" t="str">
            <v>Espèces des pelouses ouvertes xéro-thermophiles</v>
          </cell>
          <cell r="S1272">
            <v>0</v>
          </cell>
          <cell r="T1272" t="str">
            <v>faible</v>
          </cell>
          <cell r="U1272">
            <v>0</v>
          </cell>
        </row>
        <row r="1273">
          <cell r="A1273" t="str">
            <v>Scotopteryx moeniata (Scopoli, 1763)</v>
          </cell>
          <cell r="B1273" t="str">
            <v>Heterocera</v>
          </cell>
          <cell r="C1273" t="str">
            <v>GEOMETRIDAE</v>
          </cell>
          <cell r="D1273" t="str">
            <v>Scotopteryx moeniata (Scopoli, 1763)</v>
          </cell>
          <cell r="E1273" t="str">
            <v>Scotopteryx moeniata</v>
          </cell>
          <cell r="F1273" t="str">
            <v>L'Ortholite fortifiée</v>
          </cell>
          <cell r="G1273" t="str">
            <v>E</v>
          </cell>
          <cell r="I1273" t="str">
            <v>X</v>
          </cell>
          <cell r="Q1273" t="str">
            <v>HP</v>
          </cell>
          <cell r="R1273" t="str">
            <v>Espèces des pelouses ouvertes xéro-thermophiles</v>
          </cell>
          <cell r="S1273">
            <v>0</v>
          </cell>
          <cell r="T1273" t="str">
            <v>faible</v>
          </cell>
          <cell r="U1273">
            <v>0</v>
          </cell>
        </row>
        <row r="1274">
          <cell r="A1274" t="str">
            <v>Scotopteryx mucronata</v>
          </cell>
          <cell r="B1274" t="str">
            <v>Heterocera</v>
          </cell>
          <cell r="C1274" t="str">
            <v>GEOMETRIDAE</v>
          </cell>
          <cell r="D1274" t="str">
            <v>Scotopteryx mucronata (Scopoli, 1763)</v>
          </cell>
          <cell r="E1274" t="str">
            <v>Scotopteryx mucronata</v>
          </cell>
          <cell r="F1274" t="str">
            <v>L'Ortholite acuminée</v>
          </cell>
          <cell r="G1274" t="str">
            <v>PC</v>
          </cell>
          <cell r="I1274">
            <v>0</v>
          </cell>
          <cell r="R1274" t="str">
            <v>Espèces des pelouses ouvertes xéro-thermophiles</v>
          </cell>
          <cell r="S1274">
            <v>0</v>
          </cell>
          <cell r="T1274" t="str">
            <v>faible</v>
          </cell>
          <cell r="U1274">
            <v>0</v>
          </cell>
        </row>
        <row r="1275">
          <cell r="A1275" t="str">
            <v>Scotopteryx mucronata (Scopoli, 1763)</v>
          </cell>
          <cell r="B1275" t="str">
            <v>Heterocera</v>
          </cell>
          <cell r="C1275" t="str">
            <v>GEOMETRIDAE</v>
          </cell>
          <cell r="D1275" t="str">
            <v>Scotopteryx mucronata (Scopoli, 1763)</v>
          </cell>
          <cell r="E1275" t="str">
            <v>Scotopteryx mucronata</v>
          </cell>
          <cell r="F1275" t="str">
            <v>L'Ortholite acuminée</v>
          </cell>
          <cell r="G1275" t="str">
            <v>PC</v>
          </cell>
          <cell r="I1275">
            <v>0</v>
          </cell>
          <cell r="R1275" t="str">
            <v>Espèces des pelouses ouvertes xéro-thermophiles</v>
          </cell>
          <cell r="S1275">
            <v>0</v>
          </cell>
          <cell r="T1275" t="str">
            <v>faible</v>
          </cell>
          <cell r="U1275">
            <v>0</v>
          </cell>
        </row>
        <row r="1276">
          <cell r="A1276" t="str">
            <v>Scotopteryx peribolata</v>
          </cell>
          <cell r="B1276" t="str">
            <v>Heterocera</v>
          </cell>
          <cell r="C1276" t="str">
            <v>GEOMETRIDAE</v>
          </cell>
          <cell r="D1276" t="str">
            <v>Scotopteryx peribolata (Hübner, 1817)</v>
          </cell>
          <cell r="E1276" t="str">
            <v>Scotopteryx peribolata</v>
          </cell>
          <cell r="F1276" t="str">
            <v>L'Ortholite entourée</v>
          </cell>
          <cell r="G1276" t="str">
            <v>E</v>
          </cell>
          <cell r="I1276" t="str">
            <v>X</v>
          </cell>
          <cell r="Q1276" t="str">
            <v>HP</v>
          </cell>
          <cell r="R1276" t="str">
            <v>Espèce des landes</v>
          </cell>
          <cell r="S1276">
            <v>0</v>
          </cell>
          <cell r="T1276" t="str">
            <v>faible</v>
          </cell>
          <cell r="U1276">
            <v>0</v>
          </cell>
        </row>
        <row r="1277">
          <cell r="A1277" t="str">
            <v>Scotopteryx peribolata (Hübner, 1817)</v>
          </cell>
          <cell r="B1277" t="str">
            <v>Heterocera</v>
          </cell>
          <cell r="C1277" t="str">
            <v>GEOMETRIDAE</v>
          </cell>
          <cell r="D1277" t="str">
            <v>Scotopteryx peribolata (Hübner, 1817)</v>
          </cell>
          <cell r="E1277" t="str">
            <v>Scotopteryx peribolata</v>
          </cell>
          <cell r="F1277" t="str">
            <v>L'Ortholite entourée</v>
          </cell>
          <cell r="G1277" t="str">
            <v>E</v>
          </cell>
          <cell r="I1277" t="str">
            <v>X</v>
          </cell>
          <cell r="Q1277" t="str">
            <v>HP</v>
          </cell>
          <cell r="R1277" t="str">
            <v>Espèce des landes</v>
          </cell>
          <cell r="S1277">
            <v>0</v>
          </cell>
          <cell r="T1277" t="str">
            <v>faible</v>
          </cell>
          <cell r="U1277">
            <v>0</v>
          </cell>
        </row>
        <row r="1278">
          <cell r="A1278" t="str">
            <v>Sedina buettneri</v>
          </cell>
          <cell r="B1278" t="str">
            <v>Heterocera</v>
          </cell>
          <cell r="C1278" t="str">
            <v>NOCTUIDAE</v>
          </cell>
          <cell r="D1278" t="str">
            <v>Sedina buettneri (E. Hering, 1858)</v>
          </cell>
          <cell r="E1278" t="str">
            <v>Sedina buettneri</v>
          </cell>
          <cell r="F1278" t="str">
            <v>La Noctuelle de la Brouille</v>
          </cell>
          <cell r="G1278" t="str">
            <v>E</v>
          </cell>
          <cell r="I1278" t="str">
            <v>X</v>
          </cell>
          <cell r="Q1278" t="str">
            <v>HP</v>
          </cell>
          <cell r="R1278" t="str">
            <v>Espèces des prairies et ourlets méso-hygrophiles</v>
          </cell>
          <cell r="S1278">
            <v>0</v>
          </cell>
          <cell r="T1278" t="str">
            <v>faible</v>
          </cell>
          <cell r="U1278">
            <v>0</v>
          </cell>
        </row>
        <row r="1279">
          <cell r="A1279" t="str">
            <v>Sedina buettneri (E. Hering, 1858)</v>
          </cell>
          <cell r="B1279" t="str">
            <v>Heterocera</v>
          </cell>
          <cell r="C1279" t="str">
            <v>NOCTUIDAE</v>
          </cell>
          <cell r="D1279" t="str">
            <v>Sedina buettneri (E. Hering, 1858)</v>
          </cell>
          <cell r="E1279" t="str">
            <v>Sedina buettneri</v>
          </cell>
          <cell r="F1279" t="str">
            <v>La Noctuelle de la Brouille</v>
          </cell>
          <cell r="G1279" t="str">
            <v>E</v>
          </cell>
          <cell r="I1279" t="str">
            <v>X</v>
          </cell>
          <cell r="Q1279" t="str">
            <v>HP</v>
          </cell>
          <cell r="R1279" t="str">
            <v>Espèces des prairies et ourlets méso-hygrophiles</v>
          </cell>
          <cell r="S1279">
            <v>0</v>
          </cell>
          <cell r="T1279" t="str">
            <v>faible</v>
          </cell>
          <cell r="U1279">
            <v>0</v>
          </cell>
        </row>
        <row r="1280">
          <cell r="A1280" t="str">
            <v>Selenia dentaria</v>
          </cell>
          <cell r="B1280" t="str">
            <v>Heterocera</v>
          </cell>
          <cell r="C1280" t="str">
            <v>GEOMETRIDAE</v>
          </cell>
          <cell r="D1280" t="str">
            <v>Selenia dentaria (Fabricius, 1775)</v>
          </cell>
          <cell r="E1280" t="str">
            <v>Selenia dentaria</v>
          </cell>
          <cell r="F1280" t="str">
            <v>L'ennomos illunaire</v>
          </cell>
          <cell r="G1280" t="str">
            <v>AC</v>
          </cell>
          <cell r="I1280">
            <v>0</v>
          </cell>
          <cell r="R1280" t="str">
            <v>Espèces des boisements et des lisières mésophiles</v>
          </cell>
          <cell r="S1280">
            <v>0</v>
          </cell>
          <cell r="T1280" t="str">
            <v>faible</v>
          </cell>
          <cell r="U1280">
            <v>0</v>
          </cell>
        </row>
        <row r="1281">
          <cell r="A1281" t="str">
            <v>Selenia dentaria (Fabricius, 1775)</v>
          </cell>
          <cell r="B1281" t="str">
            <v>Heterocera</v>
          </cell>
          <cell r="C1281" t="str">
            <v>GEOMETRIDAE</v>
          </cell>
          <cell r="D1281" t="str">
            <v>Selenia dentaria (Fabricius, 1775)</v>
          </cell>
          <cell r="E1281" t="str">
            <v>Selenia dentaria</v>
          </cell>
          <cell r="F1281" t="str">
            <v>L'ennomos illunaire</v>
          </cell>
          <cell r="G1281" t="str">
            <v>AC</v>
          </cell>
          <cell r="I1281">
            <v>0</v>
          </cell>
          <cell r="R1281" t="str">
            <v>Espèces des boisements et des lisières mésophiles</v>
          </cell>
          <cell r="S1281">
            <v>0</v>
          </cell>
          <cell r="T1281" t="str">
            <v>faible</v>
          </cell>
          <cell r="U1281">
            <v>0</v>
          </cell>
        </row>
        <row r="1282">
          <cell r="A1282" t="str">
            <v>Selenia lunularia</v>
          </cell>
          <cell r="B1282" t="str">
            <v>Heterocera</v>
          </cell>
          <cell r="C1282" t="str">
            <v>GEOMETRIDAE</v>
          </cell>
          <cell r="D1282" t="str">
            <v>Selenia lunularia (Hübner, 1788)</v>
          </cell>
          <cell r="E1282" t="str">
            <v>Selenia lunularia</v>
          </cell>
          <cell r="F1282" t="str">
            <v>L'ennomos lunaire</v>
          </cell>
          <cell r="G1282" t="str">
            <v>PC</v>
          </cell>
          <cell r="I1282">
            <v>0</v>
          </cell>
          <cell r="R1282" t="str">
            <v>Espèces des boisements et des lisières mésophiles</v>
          </cell>
          <cell r="S1282">
            <v>0</v>
          </cell>
          <cell r="T1282" t="str">
            <v>faible</v>
          </cell>
          <cell r="U1282">
            <v>0</v>
          </cell>
        </row>
        <row r="1283">
          <cell r="A1283" t="str">
            <v>Selenia lunularia (Hübner, 1788)</v>
          </cell>
          <cell r="B1283" t="str">
            <v>Heterocera</v>
          </cell>
          <cell r="C1283" t="str">
            <v>GEOMETRIDAE</v>
          </cell>
          <cell r="D1283" t="str">
            <v>Selenia lunularia (Hübner, 1788)</v>
          </cell>
          <cell r="E1283" t="str">
            <v>Selenia lunularia</v>
          </cell>
          <cell r="F1283" t="str">
            <v>L'ennomos lunaire</v>
          </cell>
          <cell r="G1283" t="str">
            <v>PC</v>
          </cell>
          <cell r="I1283">
            <v>0</v>
          </cell>
          <cell r="R1283" t="str">
            <v>Espèces des boisements et des lisières mésophiles</v>
          </cell>
          <cell r="S1283">
            <v>0</v>
          </cell>
          <cell r="T1283" t="str">
            <v>faible</v>
          </cell>
          <cell r="U1283">
            <v>0</v>
          </cell>
        </row>
        <row r="1284">
          <cell r="A1284" t="str">
            <v>Selenia tetralunaria</v>
          </cell>
          <cell r="B1284" t="str">
            <v>Heterocera</v>
          </cell>
          <cell r="C1284" t="str">
            <v>GEOMETRIDAE</v>
          </cell>
          <cell r="D1284" t="str">
            <v>Selenia tetralunaria (Hufnagel, 1767)</v>
          </cell>
          <cell r="E1284" t="str">
            <v>Selenia tetralunaria</v>
          </cell>
          <cell r="F1284" t="str">
            <v>L'ennomos illustre</v>
          </cell>
          <cell r="G1284" t="str">
            <v>PC</v>
          </cell>
          <cell r="I1284">
            <v>0</v>
          </cell>
          <cell r="R1284" t="str">
            <v>Espèces des boisements et des lisières mésohygrophiles</v>
          </cell>
          <cell r="S1284">
            <v>0</v>
          </cell>
          <cell r="T1284" t="str">
            <v>faible</v>
          </cell>
          <cell r="U1284">
            <v>0</v>
          </cell>
        </row>
        <row r="1285">
          <cell r="A1285" t="str">
            <v>Selenia tetralunaria (Hufnagel, 1767)</v>
          </cell>
          <cell r="B1285" t="str">
            <v>Heterocera</v>
          </cell>
          <cell r="C1285" t="str">
            <v>GEOMETRIDAE</v>
          </cell>
          <cell r="D1285" t="str">
            <v>Selenia tetralunaria (Hufnagel, 1767)</v>
          </cell>
          <cell r="E1285" t="str">
            <v>Selenia tetralunaria</v>
          </cell>
          <cell r="F1285" t="str">
            <v>L'ennomos illustre</v>
          </cell>
          <cell r="G1285" t="str">
            <v>PC</v>
          </cell>
          <cell r="I1285">
            <v>0</v>
          </cell>
          <cell r="R1285" t="str">
            <v>Espèces des boisements et des lisières mésohygrophiles</v>
          </cell>
          <cell r="S1285">
            <v>0</v>
          </cell>
          <cell r="T1285" t="str">
            <v>faible</v>
          </cell>
          <cell r="U1285">
            <v>0</v>
          </cell>
        </row>
        <row r="1286">
          <cell r="A1286" t="str">
            <v>Selidosema brunnearia</v>
          </cell>
          <cell r="B1286" t="str">
            <v>Heterocera</v>
          </cell>
          <cell r="C1286" t="str">
            <v>GEOMETRIDAE</v>
          </cell>
          <cell r="D1286" t="str">
            <v>Selidosema brunnearia (Villers, 1789)</v>
          </cell>
          <cell r="E1286" t="str">
            <v>Selidosema brunnearia</v>
          </cell>
          <cell r="F1286" t="str">
            <v>La Boarmie brune</v>
          </cell>
          <cell r="G1286" t="str">
            <v>R</v>
          </cell>
          <cell r="I1286" t="str">
            <v>X</v>
          </cell>
          <cell r="Q1286" t="str">
            <v>P</v>
          </cell>
          <cell r="R1286" t="str">
            <v>Espèces des pelouses ouvertes xéro-thermophiles</v>
          </cell>
          <cell r="S1286">
            <v>0</v>
          </cell>
          <cell r="T1286" t="str">
            <v>faible</v>
          </cell>
          <cell r="U1286">
            <v>0</v>
          </cell>
        </row>
        <row r="1287">
          <cell r="A1287" t="str">
            <v>Selidosema brunnearia (Villers, 1789)</v>
          </cell>
          <cell r="B1287" t="str">
            <v>Heterocera</v>
          </cell>
          <cell r="C1287" t="str">
            <v>GEOMETRIDAE</v>
          </cell>
          <cell r="D1287" t="str">
            <v>Selidosema brunnearia (Villers, 1789)</v>
          </cell>
          <cell r="E1287" t="str">
            <v>Selidosema brunnearia</v>
          </cell>
          <cell r="F1287" t="str">
            <v>La Boarmie brune</v>
          </cell>
          <cell r="G1287" t="str">
            <v>R</v>
          </cell>
          <cell r="I1287" t="str">
            <v>X</v>
          </cell>
          <cell r="Q1287" t="str">
            <v>P</v>
          </cell>
          <cell r="R1287" t="str">
            <v>Espèces des pelouses ouvertes xéro-thermophiles</v>
          </cell>
          <cell r="S1287">
            <v>0</v>
          </cell>
          <cell r="T1287" t="str">
            <v>faible</v>
          </cell>
          <cell r="U1287">
            <v>0</v>
          </cell>
        </row>
        <row r="1288">
          <cell r="A1288" t="str">
            <v>Senta flammea</v>
          </cell>
          <cell r="B1288" t="str">
            <v>Heterocera</v>
          </cell>
          <cell r="C1288" t="str">
            <v>NOCTUIDAE</v>
          </cell>
          <cell r="D1288" t="str">
            <v>Senta flammea (Curtis, 1828)</v>
          </cell>
          <cell r="E1288" t="str">
            <v>Senta flammea</v>
          </cell>
          <cell r="F1288" t="str">
            <v>La Leucanie du Roseau</v>
          </cell>
          <cell r="G1288" t="str">
            <v>E</v>
          </cell>
          <cell r="I1288" t="str">
            <v>X</v>
          </cell>
          <cell r="Q1288" t="str">
            <v>HP</v>
          </cell>
          <cell r="R1288" t="str">
            <v>Espèces des prairies et ourlets méso-hygrophiles</v>
          </cell>
          <cell r="S1288">
            <v>0</v>
          </cell>
          <cell r="T1288" t="str">
            <v>faible</v>
          </cell>
          <cell r="U1288">
            <v>0</v>
          </cell>
        </row>
        <row r="1289">
          <cell r="A1289" t="str">
            <v>Senta flammea (Curtis, 1828)</v>
          </cell>
          <cell r="B1289" t="str">
            <v>Heterocera</v>
          </cell>
          <cell r="C1289" t="str">
            <v>NOCTUIDAE</v>
          </cell>
          <cell r="D1289" t="str">
            <v>Senta flammea (Curtis, 1828)</v>
          </cell>
          <cell r="E1289" t="str">
            <v>Senta flammea</v>
          </cell>
          <cell r="F1289" t="str">
            <v>La Leucanie du Roseau</v>
          </cell>
          <cell r="G1289" t="str">
            <v>E</v>
          </cell>
          <cell r="I1289" t="str">
            <v>X</v>
          </cell>
          <cell r="Q1289" t="str">
            <v>HP</v>
          </cell>
          <cell r="R1289" t="str">
            <v>Espèces des prairies et ourlets méso-hygrophiles</v>
          </cell>
          <cell r="S1289">
            <v>0</v>
          </cell>
          <cell r="T1289" t="str">
            <v>faible</v>
          </cell>
          <cell r="U1289">
            <v>0</v>
          </cell>
        </row>
        <row r="1290">
          <cell r="A1290" t="str">
            <v>Setina irrorella</v>
          </cell>
          <cell r="B1290" t="str">
            <v>Heterocera</v>
          </cell>
          <cell r="C1290" t="str">
            <v>ARCTIIDAE</v>
          </cell>
          <cell r="D1290" t="str">
            <v>Setina irrorella (Linnaeus, 1758)</v>
          </cell>
          <cell r="E1290" t="str">
            <v>Setina irrorella</v>
          </cell>
          <cell r="F1290" t="str">
            <v>La callimorphe arrosée</v>
          </cell>
          <cell r="G1290" t="str">
            <v>R</v>
          </cell>
          <cell r="I1290" t="str">
            <v>X</v>
          </cell>
          <cell r="Q1290" t="str">
            <v>P</v>
          </cell>
          <cell r="R1290" t="str">
            <v>Espèces des pelouses ouvertes xéro-thermophiles</v>
          </cell>
          <cell r="S1290">
            <v>0</v>
          </cell>
          <cell r="T1290" t="str">
            <v>faible</v>
          </cell>
          <cell r="U1290">
            <v>0</v>
          </cell>
        </row>
        <row r="1291">
          <cell r="A1291" t="str">
            <v>Setina irrorella (Linnaeus, 1758)</v>
          </cell>
          <cell r="B1291" t="str">
            <v>Heterocera</v>
          </cell>
          <cell r="C1291" t="str">
            <v>ARCTIIDAE</v>
          </cell>
          <cell r="D1291" t="str">
            <v>Setina irrorella (Linnaeus, 1758)</v>
          </cell>
          <cell r="E1291" t="str">
            <v>Setina irrorella</v>
          </cell>
          <cell r="F1291" t="str">
            <v>La callimorphe arrosée</v>
          </cell>
          <cell r="G1291" t="str">
            <v>R</v>
          </cell>
          <cell r="I1291" t="str">
            <v>X</v>
          </cell>
          <cell r="Q1291" t="str">
            <v>P</v>
          </cell>
          <cell r="R1291" t="str">
            <v>Espèces des pelouses ouvertes xéro-thermophiles</v>
          </cell>
          <cell r="S1291">
            <v>0</v>
          </cell>
          <cell r="T1291" t="str">
            <v>faible</v>
          </cell>
          <cell r="U1291">
            <v>0</v>
          </cell>
        </row>
        <row r="1292">
          <cell r="A1292" t="str">
            <v>Shargacucullia lychnitis</v>
          </cell>
          <cell r="B1292" t="str">
            <v>Heterocera</v>
          </cell>
          <cell r="C1292" t="str">
            <v>NOCTUIDAE</v>
          </cell>
          <cell r="D1292" t="str">
            <v>Cucullia lychnitis Rambur, 1833</v>
          </cell>
          <cell r="E1292" t="str">
            <v>Shargacucullia lychnitis</v>
          </cell>
          <cell r="F1292" t="str">
            <v>La bréchette</v>
          </cell>
          <cell r="G1292" t="str">
            <v>RR</v>
          </cell>
          <cell r="I1292" t="str">
            <v>X</v>
          </cell>
          <cell r="Q1292" t="str">
            <v>HP</v>
          </cell>
          <cell r="R1292" t="str">
            <v>Espèces des prairies et ourlets mésophiles</v>
          </cell>
          <cell r="S1292">
            <v>0</v>
          </cell>
          <cell r="T1292" t="str">
            <v>faible</v>
          </cell>
          <cell r="U1292">
            <v>0</v>
          </cell>
        </row>
        <row r="1293">
          <cell r="A1293" t="str">
            <v>Shargacucullia scrophulariae</v>
          </cell>
          <cell r="B1293" t="str">
            <v>Heterocera</v>
          </cell>
          <cell r="C1293" t="str">
            <v>NOCTUIDAE</v>
          </cell>
          <cell r="D1293" t="str">
            <v>Cucullia scrophulariae (Denis &amp; Schiffermüller, 1775)</v>
          </cell>
          <cell r="E1293" t="str">
            <v>Shargacucullia scrophulariae</v>
          </cell>
          <cell r="F1293" t="str">
            <v>La Cucullie de la Scrophulaire</v>
          </cell>
          <cell r="G1293" t="str">
            <v>E</v>
          </cell>
          <cell r="I1293" t="str">
            <v>X</v>
          </cell>
          <cell r="Q1293" t="str">
            <v>HP</v>
          </cell>
          <cell r="R1293" t="str">
            <v>Espèces des prairies et ourlets méso-hygrophiles</v>
          </cell>
          <cell r="S1293">
            <v>0</v>
          </cell>
          <cell r="T1293" t="str">
            <v>faible</v>
          </cell>
          <cell r="U1293">
            <v>0</v>
          </cell>
        </row>
        <row r="1294">
          <cell r="A1294" t="str">
            <v>Shargacucullia verbasci</v>
          </cell>
          <cell r="B1294" t="str">
            <v>Heterocera</v>
          </cell>
          <cell r="C1294" t="str">
            <v>NOCTUIDAE</v>
          </cell>
          <cell r="D1294" t="str">
            <v>Cucullia verbasci (Linnaeus, 1758)</v>
          </cell>
          <cell r="E1294" t="str">
            <v>Shargacucullia verbasci</v>
          </cell>
          <cell r="F1294" t="str">
            <v>La brèche</v>
          </cell>
          <cell r="G1294" t="str">
            <v>PC</v>
          </cell>
          <cell r="I1294">
            <v>0</v>
          </cell>
          <cell r="R1294" t="str">
            <v>Espèces des pelouses et/ou prairies méso-xérophiles</v>
          </cell>
          <cell r="S1294">
            <v>0</v>
          </cell>
          <cell r="T1294" t="str">
            <v>faible</v>
          </cell>
          <cell r="U1294">
            <v>0</v>
          </cell>
        </row>
        <row r="1295">
          <cell r="A1295" t="str">
            <v>Sideridis albicolon</v>
          </cell>
          <cell r="B1295" t="str">
            <v>Heterocera</v>
          </cell>
          <cell r="C1295" t="str">
            <v>NOCTUIDAE</v>
          </cell>
          <cell r="D1295" t="str">
            <v>Sideridis turbida (Esper, 1790)</v>
          </cell>
          <cell r="E1295" t="str">
            <v>Sideridis albicolon</v>
          </cell>
          <cell r="F1295" t="str">
            <v>Le Tréma blanc</v>
          </cell>
          <cell r="G1295" t="str">
            <v>E</v>
          </cell>
          <cell r="I1295" t="str">
            <v>X</v>
          </cell>
          <cell r="Q1295" t="str">
            <v>HP</v>
          </cell>
          <cell r="R1295" t="str">
            <v>Espèces des pelouses ouvertes xéro-thermophiles</v>
          </cell>
          <cell r="S1295">
            <v>0</v>
          </cell>
          <cell r="T1295" t="str">
            <v>faible</v>
          </cell>
          <cell r="U1295">
            <v>0</v>
          </cell>
        </row>
        <row r="1296">
          <cell r="A1296" t="str">
            <v>Sideridis reticulata</v>
          </cell>
          <cell r="B1296" t="str">
            <v>Heterocera</v>
          </cell>
          <cell r="C1296" t="str">
            <v>NOCTUIDAE</v>
          </cell>
          <cell r="D1296" t="str">
            <v>Sideridis reticulata (Goeze, 1781)</v>
          </cell>
          <cell r="E1296" t="str">
            <v>Sideridis reticulata</v>
          </cell>
          <cell r="F1296" t="str">
            <v>La noctuelle de la saponaire</v>
          </cell>
          <cell r="G1296" t="str">
            <v>E</v>
          </cell>
          <cell r="I1296" t="str">
            <v>X</v>
          </cell>
          <cell r="Q1296" t="str">
            <v>HP</v>
          </cell>
          <cell r="R1296" t="str">
            <v>Espèces des pelouses ouvertes xéro-thermophiles</v>
          </cell>
          <cell r="S1296">
            <v>0</v>
          </cell>
          <cell r="T1296" t="str">
            <v>faible</v>
          </cell>
          <cell r="U1296">
            <v>0</v>
          </cell>
        </row>
        <row r="1297">
          <cell r="A1297" t="str">
            <v>Sideridis reticulata (Goeze, 1781)</v>
          </cell>
          <cell r="B1297" t="str">
            <v>Heterocera</v>
          </cell>
          <cell r="C1297" t="str">
            <v>NOCTUIDAE</v>
          </cell>
          <cell r="D1297" t="str">
            <v>Sideridis reticulata (Goeze, 1781)</v>
          </cell>
          <cell r="E1297" t="str">
            <v>Sideridis reticulata</v>
          </cell>
          <cell r="F1297" t="str">
            <v>La noctuelle de la saponaire</v>
          </cell>
          <cell r="G1297" t="str">
            <v>E</v>
          </cell>
          <cell r="I1297" t="str">
            <v>X</v>
          </cell>
          <cell r="Q1297" t="str">
            <v>HP</v>
          </cell>
          <cell r="R1297" t="str">
            <v>Espèces des pelouses ouvertes xéro-thermophiles</v>
          </cell>
          <cell r="S1297">
            <v>0</v>
          </cell>
          <cell r="T1297" t="str">
            <v>faible</v>
          </cell>
          <cell r="U1297">
            <v>0</v>
          </cell>
        </row>
        <row r="1298">
          <cell r="A1298" t="str">
            <v>Sideridis rivularis</v>
          </cell>
          <cell r="B1298" t="str">
            <v>Heterocera</v>
          </cell>
          <cell r="C1298" t="str">
            <v>NOCTUIDAE</v>
          </cell>
          <cell r="D1298" t="str">
            <v>Sideridis rivularis (Fabricius, 1775)</v>
          </cell>
          <cell r="E1298" t="str">
            <v>Sideridis rivularis</v>
          </cell>
          <cell r="F1298" t="str">
            <v>La sinuée</v>
          </cell>
          <cell r="G1298" t="str">
            <v>PC</v>
          </cell>
          <cell r="I1298">
            <v>0</v>
          </cell>
          <cell r="R1298" t="str">
            <v>Espèces des pelouses et/ou prairies méso-xérophiles</v>
          </cell>
          <cell r="S1298">
            <v>0</v>
          </cell>
          <cell r="T1298" t="str">
            <v>faible</v>
          </cell>
          <cell r="U1298">
            <v>0</v>
          </cell>
        </row>
        <row r="1299">
          <cell r="A1299" t="str">
            <v>Sideridis rivularis (Fabricius, 1775)</v>
          </cell>
          <cell r="B1299" t="str">
            <v>Heterocera</v>
          </cell>
          <cell r="C1299" t="str">
            <v>NOCTUIDAE</v>
          </cell>
          <cell r="D1299" t="str">
            <v>Sideridis rivularis (Fabricius, 1775)</v>
          </cell>
          <cell r="E1299" t="str">
            <v>Sideridis rivularis</v>
          </cell>
          <cell r="F1299" t="str">
            <v>La sinuée</v>
          </cell>
          <cell r="G1299" t="str">
            <v>PC</v>
          </cell>
          <cell r="I1299">
            <v>0</v>
          </cell>
          <cell r="R1299" t="str">
            <v>Espèces des pelouses et/ou prairies méso-xérophiles</v>
          </cell>
          <cell r="S1299">
            <v>0</v>
          </cell>
          <cell r="T1299" t="str">
            <v>faible</v>
          </cell>
          <cell r="U1299">
            <v>0</v>
          </cell>
        </row>
        <row r="1300">
          <cell r="A1300" t="str">
            <v>Sideridis turbida (Esper, 1790)</v>
          </cell>
          <cell r="B1300" t="str">
            <v>Heterocera</v>
          </cell>
          <cell r="C1300" t="str">
            <v>NOCTUIDAE</v>
          </cell>
          <cell r="D1300" t="str">
            <v>Sideridis turbida (Esper, 1790)</v>
          </cell>
          <cell r="E1300" t="str">
            <v>Sideridis turbida</v>
          </cell>
          <cell r="F1300" t="str">
            <v>Le Tréma blanc</v>
          </cell>
          <cell r="G1300" t="str">
            <v>E</v>
          </cell>
          <cell r="I1300" t="str">
            <v>X</v>
          </cell>
          <cell r="Q1300" t="str">
            <v>HP</v>
          </cell>
          <cell r="R1300" t="str">
            <v>Espèces des pelouses ouvertes xéro-thermophiles</v>
          </cell>
          <cell r="S1300">
            <v>0</v>
          </cell>
          <cell r="T1300" t="str">
            <v>faible</v>
          </cell>
          <cell r="U1300">
            <v>0</v>
          </cell>
        </row>
        <row r="1301">
          <cell r="A1301" t="str">
            <v>Simyra albovenosa</v>
          </cell>
          <cell r="B1301" t="str">
            <v>Heterocera</v>
          </cell>
          <cell r="C1301" t="str">
            <v>NOCTUIDAE</v>
          </cell>
          <cell r="D1301" t="str">
            <v>Simyra albovenosa (Goeze, 1781)</v>
          </cell>
          <cell r="E1301" t="str">
            <v>Simyra albovenosa</v>
          </cell>
          <cell r="F1301" t="str">
            <v>La Noctuelle veineuse</v>
          </cell>
          <cell r="G1301" t="str">
            <v>R</v>
          </cell>
          <cell r="I1301" t="str">
            <v>X</v>
          </cell>
          <cell r="Q1301" t="str">
            <v>P</v>
          </cell>
          <cell r="R1301" t="str">
            <v>Espèces des prairies et ourlets méso-hygrophiles</v>
          </cell>
          <cell r="S1301">
            <v>0</v>
          </cell>
          <cell r="T1301" t="str">
            <v>faible</v>
          </cell>
          <cell r="U1301">
            <v>0</v>
          </cell>
        </row>
        <row r="1302">
          <cell r="A1302" t="str">
            <v>Simyra albovenosa (Goeze, 1781)</v>
          </cell>
          <cell r="B1302" t="str">
            <v>Heterocera</v>
          </cell>
          <cell r="C1302" t="str">
            <v>NOCTUIDAE</v>
          </cell>
          <cell r="D1302" t="str">
            <v>Simyra albovenosa (Goeze, 1781)</v>
          </cell>
          <cell r="E1302" t="str">
            <v>Simyra albovenosa</v>
          </cell>
          <cell r="F1302" t="str">
            <v>La Noctuelle veineuse</v>
          </cell>
          <cell r="G1302" t="str">
            <v>R</v>
          </cell>
          <cell r="I1302" t="str">
            <v>X</v>
          </cell>
          <cell r="Q1302" t="str">
            <v>P</v>
          </cell>
          <cell r="R1302" t="str">
            <v>Espèces des prairies et ourlets méso-hygrophiles</v>
          </cell>
          <cell r="S1302">
            <v>0</v>
          </cell>
          <cell r="T1302" t="str">
            <v>faible</v>
          </cell>
          <cell r="U1302">
            <v>0</v>
          </cell>
        </row>
        <row r="1303">
          <cell r="A1303" t="str">
            <v>Siona lineata</v>
          </cell>
          <cell r="B1303" t="str">
            <v>Heterocera</v>
          </cell>
          <cell r="C1303" t="str">
            <v>GEOMETRIDAE</v>
          </cell>
          <cell r="D1303" t="str">
            <v>Siona lineata (Scopoli, 1763)</v>
          </cell>
          <cell r="E1303" t="str">
            <v>Siona lineata</v>
          </cell>
          <cell r="F1303" t="str">
            <v>La divisée</v>
          </cell>
          <cell r="G1303" t="str">
            <v>AC</v>
          </cell>
          <cell r="I1303">
            <v>0</v>
          </cell>
          <cell r="R1303" t="str">
            <v>Espèces des pelouses et/ou prairies méso-xérophiles</v>
          </cell>
          <cell r="S1303">
            <v>0</v>
          </cell>
          <cell r="T1303" t="str">
            <v>faible</v>
          </cell>
          <cell r="U1303">
            <v>0</v>
          </cell>
        </row>
        <row r="1304">
          <cell r="A1304" t="str">
            <v>Siona lineata (Scopoli, 1763)</v>
          </cell>
          <cell r="B1304" t="str">
            <v>Heterocera</v>
          </cell>
          <cell r="C1304" t="str">
            <v>GEOMETRIDAE</v>
          </cell>
          <cell r="D1304" t="str">
            <v>Siona lineata (Scopoli, 1763)</v>
          </cell>
          <cell r="E1304" t="str">
            <v>Siona lineata</v>
          </cell>
          <cell r="F1304" t="str">
            <v>La divisée</v>
          </cell>
          <cell r="G1304" t="str">
            <v>AC</v>
          </cell>
          <cell r="I1304">
            <v>0</v>
          </cell>
          <cell r="R1304" t="str">
            <v>Espèces des pelouses et/ou prairies méso-xérophiles</v>
          </cell>
          <cell r="S1304">
            <v>0</v>
          </cell>
          <cell r="T1304" t="str">
            <v>faible</v>
          </cell>
          <cell r="U1304">
            <v>0</v>
          </cell>
        </row>
        <row r="1305">
          <cell r="A1305" t="str">
            <v>Smerinthus ocellatus</v>
          </cell>
          <cell r="B1305" t="str">
            <v>Heterocera</v>
          </cell>
          <cell r="C1305" t="str">
            <v>SPHINGIDAE</v>
          </cell>
          <cell r="D1305" t="str">
            <v>Smerinthus ocellatus (Linnaeus, 1758)</v>
          </cell>
          <cell r="E1305" t="str">
            <v>Smerinthus ocellatus</v>
          </cell>
          <cell r="F1305" t="str">
            <v>Le sphinx demipaon</v>
          </cell>
          <cell r="G1305" t="str">
            <v>PC</v>
          </cell>
          <cell r="I1305" t="str">
            <v>X</v>
          </cell>
          <cell r="R1305" t="str">
            <v>Espèces des boisements et des lisières mésohygrophiles</v>
          </cell>
          <cell r="S1305">
            <v>0</v>
          </cell>
          <cell r="T1305" t="str">
            <v>faible</v>
          </cell>
          <cell r="U1305">
            <v>0</v>
          </cell>
        </row>
        <row r="1306">
          <cell r="A1306" t="str">
            <v>Smerinthus ocellatus (Linnaeus, 1758)</v>
          </cell>
          <cell r="B1306" t="str">
            <v>Heterocera</v>
          </cell>
          <cell r="C1306" t="str">
            <v>SPHINGIDAE</v>
          </cell>
          <cell r="D1306" t="str">
            <v>Smerinthus ocellatus (Linnaeus, 1758)</v>
          </cell>
          <cell r="E1306" t="str">
            <v>Smerinthus ocellatus</v>
          </cell>
          <cell r="F1306" t="str">
            <v>Le sphinx demipaon</v>
          </cell>
          <cell r="G1306" t="str">
            <v>PC</v>
          </cell>
          <cell r="I1306" t="str">
            <v>X</v>
          </cell>
          <cell r="R1306" t="str">
            <v>Espèces des boisements et des lisières mésohygrophiles</v>
          </cell>
          <cell r="S1306">
            <v>0</v>
          </cell>
          <cell r="T1306" t="str">
            <v>faible</v>
          </cell>
          <cell r="U1306">
            <v>0</v>
          </cell>
        </row>
        <row r="1307">
          <cell r="A1307" t="str">
            <v>Spargania luctuata</v>
          </cell>
          <cell r="B1307" t="str">
            <v>Heterocera</v>
          </cell>
          <cell r="C1307" t="str">
            <v>GEOMETRIDAE</v>
          </cell>
          <cell r="D1307" t="str">
            <v>Spargania luctuata (Denis &amp; Schiffermüller, 1775)</v>
          </cell>
          <cell r="E1307" t="str">
            <v>Spargania luctuata</v>
          </cell>
          <cell r="F1307" t="str">
            <v>La mélanippe affligée</v>
          </cell>
          <cell r="G1307" t="str">
            <v>E</v>
          </cell>
          <cell r="I1307">
            <v>0</v>
          </cell>
          <cell r="Q1307" t="str">
            <v>HP</v>
          </cell>
          <cell r="R1307" t="str">
            <v>Espèces des boisements et des lisières mésohygrophiles</v>
          </cell>
          <cell r="S1307">
            <v>0</v>
          </cell>
          <cell r="T1307" t="str">
            <v>faible</v>
          </cell>
          <cell r="U1307">
            <v>0</v>
          </cell>
        </row>
        <row r="1308">
          <cell r="A1308" t="str">
            <v>Spargania luctuata (Denis &amp; Schiffermüller, 1775)</v>
          </cell>
          <cell r="B1308" t="str">
            <v>Heterocera</v>
          </cell>
          <cell r="C1308" t="str">
            <v>GEOMETRIDAE</v>
          </cell>
          <cell r="D1308" t="str">
            <v>Spargania luctuata (Denis &amp; Schiffermüller, 1775)</v>
          </cell>
          <cell r="E1308" t="str">
            <v>Spargania luctuata</v>
          </cell>
          <cell r="F1308" t="str">
            <v>La mélanippe affligée</v>
          </cell>
          <cell r="G1308" t="str">
            <v>E</v>
          </cell>
          <cell r="I1308">
            <v>0</v>
          </cell>
          <cell r="Q1308" t="str">
            <v>HP</v>
          </cell>
          <cell r="R1308" t="str">
            <v>Espèces des boisements et des lisières mésohygrophiles</v>
          </cell>
          <cell r="S1308">
            <v>0</v>
          </cell>
          <cell r="T1308" t="str">
            <v>faible</v>
          </cell>
          <cell r="U1308">
            <v>0</v>
          </cell>
        </row>
        <row r="1309">
          <cell r="A1309" t="str">
            <v>Sphinx ligustri</v>
          </cell>
          <cell r="B1309" t="str">
            <v>Heterocera</v>
          </cell>
          <cell r="C1309" t="str">
            <v>SPHINGIDAE</v>
          </cell>
          <cell r="D1309" t="str">
            <v>Sphinx ligustri Linnaeus, 1758</v>
          </cell>
          <cell r="E1309" t="str">
            <v>Sphinx ligustri</v>
          </cell>
          <cell r="F1309" t="str">
            <v>Le sphinx du troëne</v>
          </cell>
          <cell r="G1309" t="str">
            <v>AC</v>
          </cell>
          <cell r="I1309">
            <v>0</v>
          </cell>
          <cell r="R1309" t="str">
            <v>Espèces ubiquistes</v>
          </cell>
          <cell r="S1309">
            <v>0</v>
          </cell>
          <cell r="T1309" t="str">
            <v>faible</v>
          </cell>
          <cell r="U1309">
            <v>0</v>
          </cell>
        </row>
        <row r="1310">
          <cell r="A1310" t="str">
            <v>Sphinx ligustri Linnaeus, 1758</v>
          </cell>
          <cell r="B1310" t="str">
            <v>Heterocera</v>
          </cell>
          <cell r="C1310" t="str">
            <v>SPHINGIDAE</v>
          </cell>
          <cell r="D1310" t="str">
            <v>Sphinx ligustri Linnaeus, 1758</v>
          </cell>
          <cell r="E1310" t="str">
            <v>Sphinx ligustri</v>
          </cell>
          <cell r="F1310" t="str">
            <v>Le sphinx du troëne</v>
          </cell>
          <cell r="G1310" t="str">
            <v>AC</v>
          </cell>
          <cell r="I1310">
            <v>0</v>
          </cell>
          <cell r="R1310" t="str">
            <v>Espèces ubiquistes</v>
          </cell>
          <cell r="S1310">
            <v>0</v>
          </cell>
          <cell r="T1310" t="str">
            <v>faible</v>
          </cell>
          <cell r="U1310">
            <v>0</v>
          </cell>
        </row>
        <row r="1311">
          <cell r="A1311" t="str">
            <v>Sphinx pinastri</v>
          </cell>
          <cell r="B1311" t="str">
            <v>Heterocera</v>
          </cell>
          <cell r="C1311" t="str">
            <v>SPHINGIDAE</v>
          </cell>
          <cell r="D1311" t="str">
            <v>Sphinx pinastri Linnaeus, 1758</v>
          </cell>
          <cell r="E1311" t="str">
            <v>Sphinx pinastri</v>
          </cell>
          <cell r="F1311" t="str">
            <v>Le sphinx du pin</v>
          </cell>
          <cell r="G1311" t="str">
            <v>PC</v>
          </cell>
          <cell r="I1311">
            <v>0</v>
          </cell>
          <cell r="R1311" t="str">
            <v>Espèces des boisements et des lisières mésophiles</v>
          </cell>
          <cell r="S1311">
            <v>0</v>
          </cell>
          <cell r="T1311" t="str">
            <v>faible</v>
          </cell>
          <cell r="U1311">
            <v>0</v>
          </cell>
        </row>
        <row r="1312">
          <cell r="A1312" t="str">
            <v>Sphinx pinastri Linnaeus, 1758</v>
          </cell>
          <cell r="B1312" t="str">
            <v>Heterocera</v>
          </cell>
          <cell r="C1312" t="str">
            <v>SPHINGIDAE</v>
          </cell>
          <cell r="D1312" t="str">
            <v>Sphinx pinastri Linnaeus, 1758</v>
          </cell>
          <cell r="E1312" t="str">
            <v>Sphinx pinastri</v>
          </cell>
          <cell r="F1312" t="str">
            <v>Le sphinx du pin</v>
          </cell>
          <cell r="G1312" t="str">
            <v>PC</v>
          </cell>
          <cell r="I1312">
            <v>0</v>
          </cell>
          <cell r="R1312" t="str">
            <v>Espèces des boisements et des lisières mésophiles</v>
          </cell>
          <cell r="S1312">
            <v>0</v>
          </cell>
          <cell r="T1312" t="str">
            <v>faible</v>
          </cell>
          <cell r="U1312">
            <v>0</v>
          </cell>
        </row>
        <row r="1313">
          <cell r="A1313" t="str">
            <v>Sphrageidus similis (Fuessly, 1775)</v>
          </cell>
          <cell r="B1313" t="str">
            <v>Heterocera</v>
          </cell>
          <cell r="C1313" t="str">
            <v>LYMANTRIIDAE</v>
          </cell>
          <cell r="D1313" t="str">
            <v>Sphrageidus similis (Fuessly, 1775)</v>
          </cell>
          <cell r="E1313" t="str">
            <v>Sphrageidus similis</v>
          </cell>
          <cell r="F1313" t="str">
            <v>Le culdoré</v>
          </cell>
          <cell r="G1313" t="str">
            <v>AC</v>
          </cell>
          <cell r="I1313">
            <v>0</v>
          </cell>
          <cell r="R1313" t="str">
            <v>Espèces des boisements et des lisières mésophiles</v>
          </cell>
          <cell r="S1313">
            <v>0</v>
          </cell>
          <cell r="T1313" t="str">
            <v>faible</v>
          </cell>
          <cell r="U1313">
            <v>0</v>
          </cell>
        </row>
        <row r="1314">
          <cell r="A1314" t="str">
            <v>Spilarctia lutea (Hufnagel, 1766)</v>
          </cell>
          <cell r="B1314" t="str">
            <v>Heterocera</v>
          </cell>
          <cell r="C1314" t="str">
            <v>ARCTIIDAE</v>
          </cell>
          <cell r="D1314" t="str">
            <v>Spilarctia lutea (Hufnagel, 1766)</v>
          </cell>
          <cell r="E1314" t="str">
            <v>Spilarctia lutea</v>
          </cell>
          <cell r="F1314" t="str">
            <v>L'écaillelièvre</v>
          </cell>
          <cell r="G1314" t="str">
            <v>AC</v>
          </cell>
          <cell r="I1314">
            <v>0</v>
          </cell>
          <cell r="R1314" t="str">
            <v>Espèces des boisements et des lisières mésophiles</v>
          </cell>
          <cell r="S1314">
            <v>0</v>
          </cell>
          <cell r="T1314" t="str">
            <v>faible</v>
          </cell>
          <cell r="U1314">
            <v>0</v>
          </cell>
        </row>
        <row r="1315">
          <cell r="A1315" t="str">
            <v>Spilosoma lubricipeda</v>
          </cell>
          <cell r="B1315" t="str">
            <v>Heterocera</v>
          </cell>
          <cell r="C1315" t="str">
            <v>ARCTIIDAE</v>
          </cell>
          <cell r="D1315" t="str">
            <v>Spilosoma lubricipeda (Linnaeus, 1758)</v>
          </cell>
          <cell r="E1315" t="str">
            <v>Spilosoma lubricipeda</v>
          </cell>
          <cell r="F1315" t="str">
            <v>L'écaille tigrée</v>
          </cell>
          <cell r="G1315" t="str">
            <v>C</v>
          </cell>
          <cell r="I1315">
            <v>0</v>
          </cell>
          <cell r="R1315" t="str">
            <v>Espèces ubiquistes</v>
          </cell>
          <cell r="S1315">
            <v>0</v>
          </cell>
          <cell r="T1315" t="str">
            <v>faible</v>
          </cell>
          <cell r="U1315">
            <v>0</v>
          </cell>
        </row>
        <row r="1316">
          <cell r="A1316" t="str">
            <v>Spilosoma lubricipeda (Linnaeus, 1758)</v>
          </cell>
          <cell r="B1316" t="str">
            <v>Heterocera</v>
          </cell>
          <cell r="C1316" t="str">
            <v>ARCTIIDAE</v>
          </cell>
          <cell r="D1316" t="str">
            <v>Spilosoma lubricipeda (Linnaeus, 1758)</v>
          </cell>
          <cell r="E1316" t="str">
            <v>Spilosoma lubricipeda</v>
          </cell>
          <cell r="F1316" t="str">
            <v>L'écaille tigrée</v>
          </cell>
          <cell r="G1316" t="str">
            <v>C</v>
          </cell>
          <cell r="I1316">
            <v>0</v>
          </cell>
          <cell r="R1316" t="str">
            <v>Espèces ubiquistes</v>
          </cell>
          <cell r="S1316">
            <v>0</v>
          </cell>
          <cell r="T1316" t="str">
            <v>faible</v>
          </cell>
          <cell r="U1316">
            <v>0</v>
          </cell>
        </row>
        <row r="1317">
          <cell r="A1317" t="str">
            <v>Spilosoma luteum</v>
          </cell>
          <cell r="B1317" t="str">
            <v>Heterocera</v>
          </cell>
          <cell r="C1317" t="str">
            <v>ARCTIIDAE</v>
          </cell>
          <cell r="D1317" t="str">
            <v>Spilarctia lutea (Hufnagel, 1766)</v>
          </cell>
          <cell r="E1317" t="str">
            <v>Spilosoma luteum</v>
          </cell>
          <cell r="F1317" t="str">
            <v>L'écaillelièvre</v>
          </cell>
          <cell r="G1317" t="str">
            <v>AC</v>
          </cell>
          <cell r="I1317">
            <v>0</v>
          </cell>
          <cell r="R1317" t="str">
            <v>Espèces des boisements et des lisières mésophiles</v>
          </cell>
          <cell r="S1317">
            <v>0</v>
          </cell>
          <cell r="T1317" t="str">
            <v>faible</v>
          </cell>
          <cell r="U1317">
            <v>0</v>
          </cell>
        </row>
        <row r="1318">
          <cell r="A1318" t="str">
            <v>Spilosoma urticae</v>
          </cell>
          <cell r="B1318" t="str">
            <v>Heterocera</v>
          </cell>
          <cell r="C1318" t="str">
            <v>ARCTIIDAE</v>
          </cell>
          <cell r="D1318" t="str">
            <v>Spilosoma urticae (Esper, 1789)</v>
          </cell>
          <cell r="E1318" t="str">
            <v>Spilosoma urticae</v>
          </cell>
          <cell r="F1318" t="str">
            <v>L'écaille de l'ortie</v>
          </cell>
          <cell r="G1318" t="str">
            <v>RR</v>
          </cell>
          <cell r="I1318" t="str">
            <v>X</v>
          </cell>
          <cell r="Q1318" t="str">
            <v>HP</v>
          </cell>
          <cell r="R1318" t="str">
            <v>Espèces des prairies et ourlets méso-hygrophiles</v>
          </cell>
          <cell r="S1318">
            <v>0</v>
          </cell>
          <cell r="T1318" t="str">
            <v>faible</v>
          </cell>
          <cell r="U1318">
            <v>0</v>
          </cell>
        </row>
        <row r="1319">
          <cell r="A1319" t="str">
            <v>Spilosoma urticae (Esper, 1789)</v>
          </cell>
          <cell r="B1319" t="str">
            <v>Heterocera</v>
          </cell>
          <cell r="C1319" t="str">
            <v>ARCTIIDAE</v>
          </cell>
          <cell r="D1319" t="str">
            <v>Spilosoma urticae (Esper, 1789)</v>
          </cell>
          <cell r="E1319" t="str">
            <v>Spilosoma urticae</v>
          </cell>
          <cell r="F1319" t="str">
            <v>L'écaille de l'ortie</v>
          </cell>
          <cell r="G1319" t="str">
            <v>RR</v>
          </cell>
          <cell r="I1319" t="str">
            <v>X</v>
          </cell>
          <cell r="Q1319" t="str">
            <v>HP</v>
          </cell>
          <cell r="R1319" t="str">
            <v>Espèces des prairies et ourlets méso-hygrophiles</v>
          </cell>
          <cell r="S1319">
            <v>0</v>
          </cell>
          <cell r="T1319" t="str">
            <v>faible</v>
          </cell>
          <cell r="U1319">
            <v>0</v>
          </cell>
        </row>
        <row r="1320">
          <cell r="A1320" t="str">
            <v>Spiris striata</v>
          </cell>
          <cell r="B1320" t="str">
            <v>Heterocera</v>
          </cell>
          <cell r="C1320" t="str">
            <v>ARCTIIDAE</v>
          </cell>
          <cell r="D1320" t="str">
            <v>Spiris striata (Linnaeus, 1758)</v>
          </cell>
          <cell r="E1320" t="str">
            <v>Spiris striata</v>
          </cell>
          <cell r="F1320" t="str">
            <v>L'écaille striée</v>
          </cell>
          <cell r="G1320" t="str">
            <v>RR</v>
          </cell>
          <cell r="I1320" t="str">
            <v>X</v>
          </cell>
          <cell r="Q1320" t="str">
            <v>HP</v>
          </cell>
          <cell r="R1320" t="str">
            <v>Espèces des pelouses ouvertes xéro-thermophiles</v>
          </cell>
          <cell r="S1320">
            <v>0</v>
          </cell>
          <cell r="T1320" t="str">
            <v>faible</v>
          </cell>
          <cell r="U1320">
            <v>0</v>
          </cell>
        </row>
        <row r="1321">
          <cell r="A1321" t="str">
            <v>Spiris striata (Linnaeus, 1758)</v>
          </cell>
          <cell r="B1321" t="str">
            <v>Heterocera</v>
          </cell>
          <cell r="C1321" t="str">
            <v>ARCTIIDAE</v>
          </cell>
          <cell r="D1321" t="str">
            <v>Spiris striata (Linnaeus, 1758)</v>
          </cell>
          <cell r="E1321" t="str">
            <v>Spiris striata</v>
          </cell>
          <cell r="F1321" t="str">
            <v>L'écaille striée</v>
          </cell>
          <cell r="G1321" t="str">
            <v>RR</v>
          </cell>
          <cell r="I1321" t="str">
            <v>X</v>
          </cell>
          <cell r="Q1321" t="str">
            <v>HP</v>
          </cell>
          <cell r="R1321" t="str">
            <v>Espèces des pelouses ouvertes xéro-thermophiles</v>
          </cell>
          <cell r="S1321">
            <v>0</v>
          </cell>
          <cell r="T1321" t="str">
            <v>faible</v>
          </cell>
          <cell r="U1321">
            <v>0</v>
          </cell>
        </row>
        <row r="1322">
          <cell r="A1322" t="str">
            <v>Spodoptera exigua</v>
          </cell>
          <cell r="B1322" t="str">
            <v>Heterocera</v>
          </cell>
          <cell r="C1322" t="str">
            <v>NOCTUIDAE</v>
          </cell>
          <cell r="D1322" t="str">
            <v>Spodoptera exigua (Hübner, 1808)</v>
          </cell>
          <cell r="E1322" t="str">
            <v>Spodoptera exigua</v>
          </cell>
          <cell r="F1322" t="str">
            <v>La Noctuelle exiguë</v>
          </cell>
          <cell r="G1322" t="str">
            <v>E</v>
          </cell>
          <cell r="I1322" t="str">
            <v>X</v>
          </cell>
          <cell r="Q1322" t="str">
            <v>HP</v>
          </cell>
          <cell r="R1322" t="str">
            <v>Espèces ubiquistes</v>
          </cell>
          <cell r="S1322">
            <v>0</v>
          </cell>
          <cell r="T1322" t="str">
            <v>faible</v>
          </cell>
          <cell r="U1322">
            <v>0</v>
          </cell>
        </row>
        <row r="1323">
          <cell r="A1323" t="str">
            <v>Spodoptera exigua (Hübner, 1808)</v>
          </cell>
          <cell r="B1323" t="str">
            <v>Heterocera</v>
          </cell>
          <cell r="C1323" t="str">
            <v>NOCTUIDAE</v>
          </cell>
          <cell r="D1323" t="str">
            <v>Spodoptera exigua (Hübner, 1808)</v>
          </cell>
          <cell r="E1323" t="str">
            <v>Spodoptera exigua</v>
          </cell>
          <cell r="F1323" t="str">
            <v>La Noctuelle exiguë</v>
          </cell>
          <cell r="G1323" t="str">
            <v>E</v>
          </cell>
          <cell r="I1323" t="str">
            <v>X</v>
          </cell>
          <cell r="Q1323" t="str">
            <v>HP</v>
          </cell>
          <cell r="R1323" t="str">
            <v>Espèces ubiquistes</v>
          </cell>
          <cell r="S1323">
            <v>0</v>
          </cell>
          <cell r="T1323" t="str">
            <v>faible</v>
          </cell>
          <cell r="U1323">
            <v>0</v>
          </cell>
        </row>
        <row r="1324">
          <cell r="A1324" t="str">
            <v>Stauropus fagi</v>
          </cell>
          <cell r="B1324" t="str">
            <v>Heterocera</v>
          </cell>
          <cell r="C1324" t="str">
            <v>NOTODONTIDAE</v>
          </cell>
          <cell r="D1324" t="str">
            <v>Stauropus fagi (Linnaeus, 1758)</v>
          </cell>
          <cell r="E1324" t="str">
            <v>Stauropus fagi</v>
          </cell>
          <cell r="F1324" t="str">
            <v>L'écureuil ou bombyx du hêtre</v>
          </cell>
          <cell r="G1324" t="str">
            <v>PC</v>
          </cell>
          <cell r="I1324">
            <v>0</v>
          </cell>
          <cell r="R1324" t="str">
            <v>Espèces des boisements et des lisières mésophiles</v>
          </cell>
          <cell r="S1324">
            <v>0</v>
          </cell>
          <cell r="T1324" t="str">
            <v>faible</v>
          </cell>
          <cell r="U1324">
            <v>0</v>
          </cell>
        </row>
        <row r="1325">
          <cell r="A1325" t="str">
            <v>Stauropus fagi (Linnaeus, 1758)</v>
          </cell>
          <cell r="B1325" t="str">
            <v>Heterocera</v>
          </cell>
          <cell r="C1325" t="str">
            <v>NOTODONTIDAE</v>
          </cell>
          <cell r="D1325" t="str">
            <v>Stauropus fagi (Linnaeus, 1758)</v>
          </cell>
          <cell r="E1325" t="str">
            <v>Stauropus fagi</v>
          </cell>
          <cell r="F1325" t="str">
            <v>L'écureuil ou bombyx du hêtre</v>
          </cell>
          <cell r="G1325" t="str">
            <v>PC</v>
          </cell>
          <cell r="I1325">
            <v>0</v>
          </cell>
          <cell r="R1325" t="str">
            <v>Espèces des boisements et des lisières mésophiles</v>
          </cell>
          <cell r="S1325">
            <v>0</v>
          </cell>
          <cell r="T1325" t="str">
            <v>faible</v>
          </cell>
          <cell r="U1325">
            <v>0</v>
          </cell>
        </row>
        <row r="1326">
          <cell r="A1326" t="str">
            <v>Stegania cararia</v>
          </cell>
          <cell r="B1326" t="str">
            <v>Heterocera</v>
          </cell>
          <cell r="C1326" t="str">
            <v>GEOMETRIDAE</v>
          </cell>
          <cell r="D1326" t="str">
            <v>Stegania cararia (Hübner, 1790)</v>
          </cell>
          <cell r="E1326" t="str">
            <v>Stegania cararia</v>
          </cell>
          <cell r="F1326" t="str">
            <v>La phalène convoitée</v>
          </cell>
          <cell r="G1326" t="str">
            <v>R</v>
          </cell>
          <cell r="I1326" t="str">
            <v>X</v>
          </cell>
          <cell r="Q1326" t="str">
            <v>P</v>
          </cell>
          <cell r="R1326" t="str">
            <v>Espèces des boisements et des lisières mésohygrophiles</v>
          </cell>
          <cell r="S1326">
            <v>0</v>
          </cell>
          <cell r="T1326" t="str">
            <v>faible</v>
          </cell>
          <cell r="U1326">
            <v>0</v>
          </cell>
        </row>
        <row r="1327">
          <cell r="A1327" t="str">
            <v>Stegania cararia (Hübner, 1790)</v>
          </cell>
          <cell r="B1327" t="str">
            <v>Heterocera</v>
          </cell>
          <cell r="C1327" t="str">
            <v>GEOMETRIDAE</v>
          </cell>
          <cell r="D1327" t="str">
            <v>Stegania cararia (Hübner, 1790)</v>
          </cell>
          <cell r="E1327" t="str">
            <v>Stegania cararia</v>
          </cell>
          <cell r="F1327" t="str">
            <v>La phalène convoitée</v>
          </cell>
          <cell r="G1327" t="str">
            <v>R</v>
          </cell>
          <cell r="I1327" t="str">
            <v>X</v>
          </cell>
          <cell r="Q1327" t="str">
            <v>P</v>
          </cell>
          <cell r="R1327" t="str">
            <v>Espèces des boisements et des lisières mésohygrophiles</v>
          </cell>
          <cell r="S1327">
            <v>0</v>
          </cell>
          <cell r="T1327" t="str">
            <v>faible</v>
          </cell>
          <cell r="U1327">
            <v>0</v>
          </cell>
        </row>
        <row r="1328">
          <cell r="A1328" t="str">
            <v>Stegania trimaculata</v>
          </cell>
          <cell r="B1328" t="str">
            <v>Heterocera</v>
          </cell>
          <cell r="C1328" t="str">
            <v>GEOMETRIDAE</v>
          </cell>
          <cell r="D1328" t="str">
            <v>Stegania trimaculata (Villers, 1789)</v>
          </cell>
          <cell r="E1328" t="str">
            <v>Stegania trimaculata</v>
          </cell>
          <cell r="F1328" t="str">
            <v>La Stéganie du peuplier</v>
          </cell>
          <cell r="G1328" t="str">
            <v>R</v>
          </cell>
          <cell r="I1328" t="str">
            <v>X</v>
          </cell>
          <cell r="Q1328" t="str">
            <v>P</v>
          </cell>
          <cell r="R1328" t="str">
            <v>Espèces des boisements et des lisières mésohygrophiles</v>
          </cell>
          <cell r="S1328">
            <v>0</v>
          </cell>
          <cell r="T1328" t="str">
            <v>faible</v>
          </cell>
          <cell r="U1328">
            <v>0</v>
          </cell>
        </row>
        <row r="1329">
          <cell r="A1329" t="str">
            <v>Stegania trimaculata (Villers, 1789)</v>
          </cell>
          <cell r="B1329" t="str">
            <v>Heterocera</v>
          </cell>
          <cell r="C1329" t="str">
            <v>GEOMETRIDAE</v>
          </cell>
          <cell r="D1329" t="str">
            <v>Stegania trimaculata (Villers, 1789)</v>
          </cell>
          <cell r="E1329" t="str">
            <v>Stegania trimaculata</v>
          </cell>
          <cell r="F1329" t="str">
            <v>La Stéganie du peuplier</v>
          </cell>
          <cell r="G1329" t="str">
            <v>R</v>
          </cell>
          <cell r="I1329" t="str">
            <v>X</v>
          </cell>
          <cell r="Q1329" t="str">
            <v>P</v>
          </cell>
          <cell r="R1329" t="str">
            <v>Espèces des boisements et des lisières mésohygrophiles</v>
          </cell>
          <cell r="S1329">
            <v>0</v>
          </cell>
          <cell r="T1329" t="str">
            <v>faible</v>
          </cell>
          <cell r="U1329">
            <v>0</v>
          </cell>
        </row>
        <row r="1330">
          <cell r="A1330" t="str">
            <v>Subacronicta megacephala</v>
          </cell>
          <cell r="B1330" t="str">
            <v>Heterocera</v>
          </cell>
          <cell r="C1330" t="str">
            <v>NOCTUIDAE</v>
          </cell>
          <cell r="D1330" t="str">
            <v>Acronicta megacephala (Denis &amp; Schiffermüller, 1775)</v>
          </cell>
          <cell r="E1330" t="str">
            <v>Subacronicta megacephala</v>
          </cell>
          <cell r="F1330" t="str">
            <v>La mégacéphale</v>
          </cell>
          <cell r="G1330" t="str">
            <v>C</v>
          </cell>
          <cell r="I1330">
            <v>0</v>
          </cell>
          <cell r="R1330" t="str">
            <v>Espèces ubiquistes</v>
          </cell>
          <cell r="S1330">
            <v>0</v>
          </cell>
          <cell r="T1330" t="str">
            <v>faible</v>
          </cell>
          <cell r="U1330">
            <v>0</v>
          </cell>
        </row>
        <row r="1331">
          <cell r="A1331" t="str">
            <v>Tephronia sepiaria (Hufnagel, 1767)</v>
          </cell>
          <cell r="B1331" t="str">
            <v>Heterocera</v>
          </cell>
          <cell r="C1331" t="str">
            <v>GEOMETRIDAE</v>
          </cell>
          <cell r="D1331" t="str">
            <v>Tephronia sepiaria (Hufnagel, 1767)</v>
          </cell>
          <cell r="E1331" t="str">
            <v>Tephronia sepiaria</v>
          </cell>
          <cell r="F1331" t="str">
            <v>La Gymnospile commune</v>
          </cell>
          <cell r="G1331" t="str">
            <v>E</v>
          </cell>
          <cell r="I1331" t="str">
            <v>X</v>
          </cell>
          <cell r="Q1331" t="str">
            <v>HP</v>
          </cell>
          <cell r="R1331" t="str">
            <v>Espèces des ourlets, lisières et fourrés thermophiles</v>
          </cell>
          <cell r="S1331">
            <v>0</v>
          </cell>
          <cell r="T1331" t="str">
            <v>faible</v>
          </cell>
          <cell r="U1331">
            <v>0</v>
          </cell>
        </row>
        <row r="1332">
          <cell r="A1332" t="str">
            <v>Tephronia sepiaria</v>
          </cell>
          <cell r="B1332" t="str">
            <v>Heterocera</v>
          </cell>
          <cell r="C1332" t="str">
            <v>GEOMETRIDAE</v>
          </cell>
          <cell r="D1332" t="str">
            <v>Tephronia sepiaria (Hufnagel, 1767)</v>
          </cell>
          <cell r="E1332" t="str">
            <v>Tephronia sepiaria</v>
          </cell>
          <cell r="F1332" t="str">
            <v>La Gymnospile commune</v>
          </cell>
          <cell r="G1332" t="str">
            <v>E</v>
          </cell>
          <cell r="I1332" t="str">
            <v>X</v>
          </cell>
          <cell r="Q1332" t="str">
            <v>HP</v>
          </cell>
          <cell r="R1332" t="str">
            <v>Espèces des ourlets, lisières et fourrés thermophiles</v>
          </cell>
          <cell r="S1332">
            <v>0</v>
          </cell>
          <cell r="T1332" t="str">
            <v>faible</v>
          </cell>
          <cell r="U1332">
            <v>0</v>
          </cell>
        </row>
        <row r="1333">
          <cell r="A1333" t="str">
            <v>Tethea ocularis</v>
          </cell>
          <cell r="B1333" t="str">
            <v>Heterocera</v>
          </cell>
          <cell r="C1333" t="str">
            <v>DREPANIDAE</v>
          </cell>
          <cell r="D1333" t="str">
            <v>Tethea ocularis (Linnaeus, 1767)</v>
          </cell>
          <cell r="E1333" t="str">
            <v>Tethea ocularis</v>
          </cell>
          <cell r="F1333" t="str">
            <v>L'octogésime</v>
          </cell>
          <cell r="G1333" t="str">
            <v>PC</v>
          </cell>
          <cell r="I1333">
            <v>0</v>
          </cell>
          <cell r="R1333" t="str">
            <v>Espèces des boisements et des lisières mésophiles</v>
          </cell>
          <cell r="S1333">
            <v>0</v>
          </cell>
          <cell r="T1333" t="str">
            <v>faible</v>
          </cell>
          <cell r="U1333">
            <v>0</v>
          </cell>
        </row>
        <row r="1334">
          <cell r="A1334" t="str">
            <v>Tethea ocularis (Linnaeus, 1767)</v>
          </cell>
          <cell r="B1334" t="str">
            <v>Heterocera</v>
          </cell>
          <cell r="C1334" t="str">
            <v>DREPANIDAE</v>
          </cell>
          <cell r="D1334" t="str">
            <v>Tethea ocularis (Linnaeus, 1767)</v>
          </cell>
          <cell r="E1334" t="str">
            <v>Tethea ocularis</v>
          </cell>
          <cell r="F1334" t="str">
            <v>L'octogésime</v>
          </cell>
          <cell r="G1334" t="str">
            <v>PC</v>
          </cell>
          <cell r="I1334">
            <v>0</v>
          </cell>
          <cell r="R1334" t="str">
            <v>Espèces des boisements et des lisières mésophiles</v>
          </cell>
          <cell r="S1334">
            <v>0</v>
          </cell>
          <cell r="T1334" t="str">
            <v>faible</v>
          </cell>
          <cell r="U1334">
            <v>0</v>
          </cell>
        </row>
        <row r="1335">
          <cell r="A1335" t="str">
            <v>Tethea or</v>
          </cell>
          <cell r="B1335" t="str">
            <v>Heterocera</v>
          </cell>
          <cell r="C1335" t="str">
            <v>DREPANIDAE</v>
          </cell>
          <cell r="D1335" t="str">
            <v>Tethea or (Denis &amp; Schiffermüller, 1775)</v>
          </cell>
          <cell r="E1335" t="str">
            <v>Tethea or</v>
          </cell>
          <cell r="F1335" t="str">
            <v>L'or</v>
          </cell>
          <cell r="G1335" t="str">
            <v>AC</v>
          </cell>
          <cell r="I1335">
            <v>0</v>
          </cell>
          <cell r="R1335" t="str">
            <v>Espèces des boisements et des lisières mésophiles</v>
          </cell>
          <cell r="S1335">
            <v>0</v>
          </cell>
          <cell r="T1335" t="str">
            <v>faible</v>
          </cell>
          <cell r="U1335">
            <v>0</v>
          </cell>
        </row>
        <row r="1336">
          <cell r="A1336" t="str">
            <v>Tethea or (Denis &amp; Schiffermüller, 1775)</v>
          </cell>
          <cell r="B1336" t="str">
            <v>Heterocera</v>
          </cell>
          <cell r="C1336" t="str">
            <v>DREPANIDAE</v>
          </cell>
          <cell r="D1336" t="str">
            <v>Tethea or (Denis &amp; Schiffermüller, 1775)</v>
          </cell>
          <cell r="E1336" t="str">
            <v>Tethea or</v>
          </cell>
          <cell r="F1336" t="str">
            <v>L'or</v>
          </cell>
          <cell r="G1336" t="str">
            <v>AC</v>
          </cell>
          <cell r="I1336">
            <v>0</v>
          </cell>
          <cell r="R1336" t="str">
            <v>Espèces des boisements et des lisières mésophiles</v>
          </cell>
          <cell r="S1336">
            <v>0</v>
          </cell>
          <cell r="T1336" t="str">
            <v>faible</v>
          </cell>
          <cell r="U1336">
            <v>0</v>
          </cell>
        </row>
        <row r="1337">
          <cell r="A1337" t="str">
            <v>Tetheella fluctuosa</v>
          </cell>
          <cell r="B1337" t="str">
            <v>Heterocera</v>
          </cell>
          <cell r="C1337" t="str">
            <v>DREPANIDAE</v>
          </cell>
          <cell r="D1337" t="str">
            <v>Tetheella fluctuosa (Hübner, 1803)</v>
          </cell>
          <cell r="E1337" t="str">
            <v>Tetheella fluctuosa</v>
          </cell>
          <cell r="F1337" t="str">
            <v>L'onduleuse</v>
          </cell>
          <cell r="G1337" t="str">
            <v>AR</v>
          </cell>
          <cell r="I1337">
            <v>0</v>
          </cell>
          <cell r="Q1337" t="str">
            <v>P</v>
          </cell>
          <cell r="R1337" t="str">
            <v>Espèces des boisements et des lisières mésohygrophiles</v>
          </cell>
          <cell r="S1337">
            <v>0</v>
          </cell>
          <cell r="T1337" t="str">
            <v>faible</v>
          </cell>
          <cell r="U1337">
            <v>0</v>
          </cell>
        </row>
        <row r="1338">
          <cell r="A1338" t="str">
            <v>Tetheella fluctuosa (Hübner, 1803)</v>
          </cell>
          <cell r="B1338" t="str">
            <v>Heterocera</v>
          </cell>
          <cell r="C1338" t="str">
            <v>DREPANIDAE</v>
          </cell>
          <cell r="D1338" t="str">
            <v>Tetheella fluctuosa (Hübner, 1803)</v>
          </cell>
          <cell r="E1338" t="str">
            <v>Tetheella fluctuosa</v>
          </cell>
          <cell r="F1338" t="str">
            <v>L'onduleuse</v>
          </cell>
          <cell r="G1338" t="str">
            <v>AR</v>
          </cell>
          <cell r="I1338">
            <v>0</v>
          </cell>
          <cell r="Q1338" t="str">
            <v>P</v>
          </cell>
          <cell r="R1338" t="str">
            <v>Espèces des boisements et des lisières mésohygrophiles</v>
          </cell>
          <cell r="S1338">
            <v>0</v>
          </cell>
          <cell r="T1338" t="str">
            <v>faible</v>
          </cell>
          <cell r="U1338">
            <v>0</v>
          </cell>
        </row>
        <row r="1339">
          <cell r="A1339" t="str">
            <v>Thalera fimbrialis</v>
          </cell>
          <cell r="B1339" t="str">
            <v>Heterocera</v>
          </cell>
          <cell r="C1339" t="str">
            <v>GEOMETRIDAE</v>
          </cell>
          <cell r="D1339" t="str">
            <v>Thalera fimbrialis (Scopoli, 1763)</v>
          </cell>
          <cell r="E1339" t="str">
            <v>Thalera fimbrialis</v>
          </cell>
          <cell r="F1339" t="str">
            <v>La phalène du buplèvre</v>
          </cell>
          <cell r="G1339" t="str">
            <v>AR</v>
          </cell>
          <cell r="I1339">
            <v>0</v>
          </cell>
          <cell r="Q1339" t="str">
            <v>P</v>
          </cell>
          <cell r="R1339" t="str">
            <v>Espèces des pelouses et/ou prairies méso-xérophiles</v>
          </cell>
          <cell r="S1339">
            <v>0</v>
          </cell>
          <cell r="T1339" t="str">
            <v>faible</v>
          </cell>
          <cell r="U1339">
            <v>0</v>
          </cell>
        </row>
        <row r="1340">
          <cell r="A1340" t="str">
            <v>Thalera fimbrialis (Scopoli, 1763)</v>
          </cell>
          <cell r="B1340" t="str">
            <v>Heterocera</v>
          </cell>
          <cell r="C1340" t="str">
            <v>GEOMETRIDAE</v>
          </cell>
          <cell r="D1340" t="str">
            <v>Thalera fimbrialis (Scopoli, 1763)</v>
          </cell>
          <cell r="E1340" t="str">
            <v>Thalera fimbrialis</v>
          </cell>
          <cell r="F1340" t="str">
            <v>La phalène du buplèvre</v>
          </cell>
          <cell r="G1340" t="str">
            <v>AR</v>
          </cell>
          <cell r="I1340">
            <v>0</v>
          </cell>
          <cell r="Q1340" t="str">
            <v>P</v>
          </cell>
          <cell r="R1340" t="str">
            <v>Espèces des pelouses et/ou prairies méso-xérophiles</v>
          </cell>
          <cell r="S1340">
            <v>0</v>
          </cell>
          <cell r="T1340" t="str">
            <v>faible</v>
          </cell>
          <cell r="U1340">
            <v>0</v>
          </cell>
        </row>
        <row r="1341">
          <cell r="A1341" t="str">
            <v>Thalpophila matura</v>
          </cell>
          <cell r="B1341" t="str">
            <v>Heterocera</v>
          </cell>
          <cell r="C1341" t="str">
            <v>NOCTUIDAE</v>
          </cell>
          <cell r="D1341" t="str">
            <v>Thalpophila matura (Hufnagel, 1766)</v>
          </cell>
          <cell r="E1341" t="str">
            <v>Thalpophila matura</v>
          </cell>
          <cell r="F1341" t="str">
            <v>La cythérée</v>
          </cell>
          <cell r="G1341" t="str">
            <v>PC</v>
          </cell>
          <cell r="I1341">
            <v>0</v>
          </cell>
          <cell r="R1341" t="str">
            <v>Espèces des pelouses et/ou prairies méso-xérophiles</v>
          </cell>
          <cell r="S1341">
            <v>0</v>
          </cell>
          <cell r="T1341" t="str">
            <v>faible</v>
          </cell>
          <cell r="U1341">
            <v>0</v>
          </cell>
        </row>
        <row r="1342">
          <cell r="A1342" t="str">
            <v>Thalpophila matura (Hufnagel, 1766)</v>
          </cell>
          <cell r="B1342" t="str">
            <v>Heterocera</v>
          </cell>
          <cell r="C1342" t="str">
            <v>NOCTUIDAE</v>
          </cell>
          <cell r="D1342" t="str">
            <v>Thalpophila matura (Hufnagel, 1766)</v>
          </cell>
          <cell r="E1342" t="str">
            <v>Thalpophila matura</v>
          </cell>
          <cell r="F1342" t="str">
            <v>La cythérée</v>
          </cell>
          <cell r="G1342" t="str">
            <v>PC</v>
          </cell>
          <cell r="I1342">
            <v>0</v>
          </cell>
          <cell r="R1342" t="str">
            <v>Espèces des pelouses et/ou prairies méso-xérophiles</v>
          </cell>
          <cell r="S1342">
            <v>0</v>
          </cell>
          <cell r="T1342" t="str">
            <v>faible</v>
          </cell>
          <cell r="U1342">
            <v>0</v>
          </cell>
        </row>
        <row r="1343">
          <cell r="A1343" t="str">
            <v>Thaumetopoea processionea</v>
          </cell>
          <cell r="B1343" t="str">
            <v>Heterocera</v>
          </cell>
          <cell r="C1343" t="str">
            <v>NOTODONTIDAE</v>
          </cell>
          <cell r="D1343" t="str">
            <v>Thaumetopoea processionea (Linnaeus, 1758)</v>
          </cell>
          <cell r="E1343" t="str">
            <v>Thaumetopoea processionea</v>
          </cell>
          <cell r="F1343" t="str">
            <v>La processionnaire du chêne</v>
          </cell>
          <cell r="G1343" t="str">
            <v>AC</v>
          </cell>
          <cell r="I1343">
            <v>0</v>
          </cell>
          <cell r="R1343" t="str">
            <v>Espèces des boisements et des lisières mésophiles</v>
          </cell>
          <cell r="S1343">
            <v>0</v>
          </cell>
          <cell r="T1343" t="str">
            <v>faible</v>
          </cell>
          <cell r="U1343">
            <v>0</v>
          </cell>
        </row>
        <row r="1344">
          <cell r="A1344" t="str">
            <v>Thaumetopoea processionea (Linnaeus, 1758)</v>
          </cell>
          <cell r="B1344" t="str">
            <v>Heterocera</v>
          </cell>
          <cell r="C1344" t="str">
            <v>NOTODONTIDAE</v>
          </cell>
          <cell r="D1344" t="str">
            <v>Thaumetopoea processionea (Linnaeus, 1758)</v>
          </cell>
          <cell r="E1344" t="str">
            <v>Thaumetopoea processionea</v>
          </cell>
          <cell r="F1344" t="str">
            <v>La processionnaire du chêne</v>
          </cell>
          <cell r="G1344" t="str">
            <v>AC</v>
          </cell>
          <cell r="I1344">
            <v>0</v>
          </cell>
          <cell r="R1344" t="str">
            <v>Espèces des boisements et des lisières mésophiles</v>
          </cell>
          <cell r="S1344">
            <v>0</v>
          </cell>
          <cell r="T1344" t="str">
            <v>faible</v>
          </cell>
          <cell r="U1344">
            <v>0</v>
          </cell>
        </row>
        <row r="1345">
          <cell r="A1345" t="str">
            <v>Thera britannica</v>
          </cell>
          <cell r="B1345" t="str">
            <v>Heterocera</v>
          </cell>
          <cell r="C1345" t="str">
            <v>GEOMETRIDAE</v>
          </cell>
          <cell r="D1345" t="str">
            <v>Thera britannica (Turner, 1925)</v>
          </cell>
          <cell r="E1345" t="str">
            <v>Thera britannica</v>
          </cell>
          <cell r="F1345" t="str">
            <v>La Corythée anglaise</v>
          </cell>
          <cell r="G1345" t="str">
            <v>PC</v>
          </cell>
          <cell r="I1345">
            <v>0</v>
          </cell>
          <cell r="R1345" t="str">
            <v>Espèces des boisements et des lisières mésophiles</v>
          </cell>
          <cell r="S1345">
            <v>0</v>
          </cell>
          <cell r="T1345" t="str">
            <v>faible</v>
          </cell>
          <cell r="U1345">
            <v>0</v>
          </cell>
        </row>
        <row r="1346">
          <cell r="A1346" t="str">
            <v>Thera britannica (Turner, 1925)</v>
          </cell>
          <cell r="B1346" t="str">
            <v>Heterocera</v>
          </cell>
          <cell r="C1346" t="str">
            <v>GEOMETRIDAE</v>
          </cell>
          <cell r="D1346" t="str">
            <v>Thera britannica (Turner, 1925)</v>
          </cell>
          <cell r="E1346" t="str">
            <v>Thera britannica</v>
          </cell>
          <cell r="F1346" t="str">
            <v>La Corythée anglaise</v>
          </cell>
          <cell r="G1346" t="str">
            <v>PC</v>
          </cell>
          <cell r="I1346">
            <v>0</v>
          </cell>
          <cell r="R1346" t="str">
            <v>Espèces des boisements et des lisières mésophiles</v>
          </cell>
          <cell r="S1346">
            <v>0</v>
          </cell>
          <cell r="T1346" t="str">
            <v>faible</v>
          </cell>
          <cell r="U1346">
            <v>0</v>
          </cell>
        </row>
        <row r="1347">
          <cell r="A1347" t="str">
            <v>Thera firmata</v>
          </cell>
          <cell r="B1347" t="str">
            <v>Heterocera</v>
          </cell>
          <cell r="C1347" t="str">
            <v>GEOMETRIDAE</v>
          </cell>
          <cell r="D1347" t="str">
            <v>Pennithera firmata (Hübner, 1822)</v>
          </cell>
          <cell r="E1347" t="str">
            <v>Thera firmata</v>
          </cell>
          <cell r="F1347" t="str">
            <v>La Corythée pectinée</v>
          </cell>
          <cell r="G1347" t="str">
            <v>R</v>
          </cell>
          <cell r="I1347" t="str">
            <v>X</v>
          </cell>
          <cell r="Q1347" t="str">
            <v>P</v>
          </cell>
          <cell r="R1347" t="str">
            <v>Espèces des boisements et des lisières mésophiles</v>
          </cell>
          <cell r="S1347">
            <v>0</v>
          </cell>
          <cell r="T1347" t="str">
            <v>faible</v>
          </cell>
          <cell r="U1347">
            <v>0</v>
          </cell>
        </row>
        <row r="1348">
          <cell r="A1348" t="str">
            <v>Thera juniperata</v>
          </cell>
          <cell r="B1348" t="str">
            <v>Heterocera</v>
          </cell>
          <cell r="C1348" t="str">
            <v>GEOMETRIDAE</v>
          </cell>
          <cell r="D1348" t="str">
            <v>Thera juniperata (Linnaeus, 1758)</v>
          </cell>
          <cell r="E1348" t="str">
            <v>Thera juniperata</v>
          </cell>
          <cell r="F1348" t="str">
            <v>La Corythée du Genévrier</v>
          </cell>
          <cell r="G1348" t="str">
            <v>PC</v>
          </cell>
          <cell r="I1348" t="str">
            <v>X</v>
          </cell>
          <cell r="R1348" t="str">
            <v>Espèces des pelouses ouvertes xéro-thermophiles</v>
          </cell>
          <cell r="S1348">
            <v>0</v>
          </cell>
          <cell r="T1348" t="str">
            <v>faible</v>
          </cell>
          <cell r="U1348">
            <v>0</v>
          </cell>
        </row>
        <row r="1349">
          <cell r="A1349" t="str">
            <v>Thera juniperata (Linnaeus, 1758)</v>
          </cell>
          <cell r="B1349" t="str">
            <v>Heterocera</v>
          </cell>
          <cell r="C1349" t="str">
            <v>GEOMETRIDAE</v>
          </cell>
          <cell r="D1349" t="str">
            <v>Thera juniperata (Linnaeus, 1758)</v>
          </cell>
          <cell r="E1349" t="str">
            <v>Thera juniperata</v>
          </cell>
          <cell r="F1349" t="str">
            <v>La Corythée du Genévrier</v>
          </cell>
          <cell r="G1349" t="str">
            <v>PC</v>
          </cell>
          <cell r="I1349" t="str">
            <v>X</v>
          </cell>
          <cell r="R1349" t="str">
            <v>Espèces des pelouses ouvertes xéro-thermophiles</v>
          </cell>
          <cell r="S1349">
            <v>0</v>
          </cell>
          <cell r="T1349" t="str">
            <v>faible</v>
          </cell>
          <cell r="U1349">
            <v>0</v>
          </cell>
        </row>
        <row r="1350">
          <cell r="A1350" t="str">
            <v>Thera obeliscata</v>
          </cell>
          <cell r="B1350" t="str">
            <v>Heterocera</v>
          </cell>
          <cell r="C1350" t="str">
            <v>GEOMETRIDAE</v>
          </cell>
          <cell r="D1350" t="str">
            <v>Thera obeliscata (Hübner, 1787)</v>
          </cell>
          <cell r="E1350" t="str">
            <v>Thera obeliscata</v>
          </cell>
          <cell r="F1350" t="str">
            <v>La Corythée sobre</v>
          </cell>
          <cell r="G1350" t="str">
            <v>PC</v>
          </cell>
          <cell r="I1350">
            <v>0</v>
          </cell>
          <cell r="R1350" t="str">
            <v>Espèces des boisements et des lisières mésophiles</v>
          </cell>
          <cell r="S1350">
            <v>0</v>
          </cell>
          <cell r="T1350" t="str">
            <v>faible</v>
          </cell>
          <cell r="U1350">
            <v>0</v>
          </cell>
        </row>
        <row r="1351">
          <cell r="A1351" t="str">
            <v>Thera obeliscata (Hübner, 1787)</v>
          </cell>
          <cell r="B1351" t="str">
            <v>Heterocera</v>
          </cell>
          <cell r="C1351" t="str">
            <v>GEOMETRIDAE</v>
          </cell>
          <cell r="D1351" t="str">
            <v>Thera obeliscata (Hübner, 1787)</v>
          </cell>
          <cell r="E1351" t="str">
            <v>Thera obeliscata</v>
          </cell>
          <cell r="F1351" t="str">
            <v>La Corythée sobre</v>
          </cell>
          <cell r="G1351" t="str">
            <v>PC</v>
          </cell>
          <cell r="I1351">
            <v>0</v>
          </cell>
          <cell r="R1351" t="str">
            <v>Espèces des boisements et des lisières mésophiles</v>
          </cell>
          <cell r="S1351">
            <v>0</v>
          </cell>
          <cell r="T1351" t="str">
            <v>faible</v>
          </cell>
          <cell r="U1351">
            <v>0</v>
          </cell>
        </row>
        <row r="1352">
          <cell r="A1352" t="str">
            <v>Thera vetustata</v>
          </cell>
          <cell r="B1352" t="str">
            <v>Heterocera</v>
          </cell>
          <cell r="C1352" t="str">
            <v>GEOMETRIDAE</v>
          </cell>
          <cell r="D1352" t="str">
            <v>Thera vetustata (Denis &amp; Schiffermüller, 1775)</v>
          </cell>
          <cell r="E1352" t="str">
            <v>Thera vetustata</v>
          </cell>
          <cell r="F1352" t="str">
            <v>La Corythée étranglée</v>
          </cell>
          <cell r="G1352" t="str">
            <v>E</v>
          </cell>
          <cell r="I1352">
            <v>0</v>
          </cell>
          <cell r="Q1352" t="str">
            <v>HP</v>
          </cell>
          <cell r="R1352" t="str">
            <v>Espèces des boisements et des lisières mésohygrophiles</v>
          </cell>
          <cell r="S1352">
            <v>0</v>
          </cell>
          <cell r="T1352" t="str">
            <v>faible</v>
          </cell>
          <cell r="U1352">
            <v>0</v>
          </cell>
        </row>
        <row r="1353">
          <cell r="A1353" t="str">
            <v>Thera vetustata (Denis &amp; Schiffermüller, 1775)</v>
          </cell>
          <cell r="B1353" t="str">
            <v>Heterocera</v>
          </cell>
          <cell r="C1353" t="str">
            <v>GEOMETRIDAE</v>
          </cell>
          <cell r="D1353" t="str">
            <v>Thera vetustata (Denis &amp; Schiffermüller, 1775)</v>
          </cell>
          <cell r="E1353" t="str">
            <v>Thera vetustata</v>
          </cell>
          <cell r="F1353" t="str">
            <v>La Corythée étranglée</v>
          </cell>
          <cell r="G1353" t="str">
            <v>E</v>
          </cell>
          <cell r="I1353">
            <v>0</v>
          </cell>
          <cell r="Q1353" t="str">
            <v>HP</v>
          </cell>
          <cell r="R1353" t="str">
            <v>Espèces des boisements et des lisières mésohygrophiles</v>
          </cell>
          <cell r="S1353">
            <v>0</v>
          </cell>
          <cell r="T1353" t="str">
            <v>faible</v>
          </cell>
          <cell r="U1353">
            <v>0</v>
          </cell>
        </row>
        <row r="1354">
          <cell r="A1354" t="str">
            <v>Theria primaria</v>
          </cell>
          <cell r="B1354" t="str">
            <v>Heterocera</v>
          </cell>
          <cell r="C1354" t="str">
            <v>GEOMETRIDAE</v>
          </cell>
          <cell r="D1354" t="str">
            <v>Theria primaria (Haworth, 1809)</v>
          </cell>
          <cell r="E1354" t="str">
            <v>Theria primaria</v>
          </cell>
          <cell r="F1354" t="str">
            <v>La phalène précoce</v>
          </cell>
          <cell r="G1354" t="str">
            <v>RR</v>
          </cell>
          <cell r="I1354" t="str">
            <v>X</v>
          </cell>
          <cell r="Q1354" t="str">
            <v>HP</v>
          </cell>
          <cell r="R1354" t="str">
            <v>Espèces des boisements et des lisières mésophiles</v>
          </cell>
          <cell r="S1354">
            <v>0</v>
          </cell>
          <cell r="T1354" t="str">
            <v>faible</v>
          </cell>
          <cell r="U1354">
            <v>0</v>
          </cell>
        </row>
        <row r="1355">
          <cell r="A1355" t="str">
            <v>Theria primaria (Haworth, 1809)</v>
          </cell>
          <cell r="B1355" t="str">
            <v>Heterocera</v>
          </cell>
          <cell r="C1355" t="str">
            <v>GEOMETRIDAE</v>
          </cell>
          <cell r="D1355" t="str">
            <v>Theria primaria (Haworth, 1809)</v>
          </cell>
          <cell r="E1355" t="str">
            <v>Theria primaria</v>
          </cell>
          <cell r="F1355" t="str">
            <v>La phalène précoce</v>
          </cell>
          <cell r="G1355" t="str">
            <v>RR</v>
          </cell>
          <cell r="I1355" t="str">
            <v>X</v>
          </cell>
          <cell r="Q1355" t="str">
            <v>HP</v>
          </cell>
          <cell r="R1355" t="str">
            <v>Espèces des boisements et des lisières mésophiles</v>
          </cell>
          <cell r="S1355">
            <v>0</v>
          </cell>
          <cell r="T1355" t="str">
            <v>faible</v>
          </cell>
          <cell r="U1355">
            <v>0</v>
          </cell>
        </row>
        <row r="1356">
          <cell r="A1356" t="str">
            <v>Theria rupicapraria</v>
          </cell>
          <cell r="B1356" t="str">
            <v>Heterocera</v>
          </cell>
          <cell r="C1356" t="str">
            <v>GEOMETRIDAE</v>
          </cell>
          <cell r="D1356" t="str">
            <v>Theria rupicapraria (Denis &amp; Schiffermüller, 1775)</v>
          </cell>
          <cell r="E1356" t="str">
            <v>Theria rupicapraria</v>
          </cell>
          <cell r="F1356" t="str">
            <v>La phalène chamoisée</v>
          </cell>
          <cell r="G1356" t="str">
            <v>E</v>
          </cell>
          <cell r="I1356" t="str">
            <v>X</v>
          </cell>
          <cell r="Q1356" t="str">
            <v>HP</v>
          </cell>
          <cell r="R1356" t="str">
            <v>Espèces des boisements et des lisières mésophiles</v>
          </cell>
          <cell r="S1356">
            <v>0</v>
          </cell>
          <cell r="T1356" t="str">
            <v>faible</v>
          </cell>
          <cell r="U1356">
            <v>0</v>
          </cell>
        </row>
        <row r="1357">
          <cell r="A1357" t="str">
            <v>Theria rupicapraria (Denis &amp; Schiffermüller, 1775)</v>
          </cell>
          <cell r="B1357" t="str">
            <v>Heterocera</v>
          </cell>
          <cell r="C1357" t="str">
            <v>GEOMETRIDAE</v>
          </cell>
          <cell r="D1357" t="str">
            <v>Theria rupicapraria (Denis &amp; Schiffermüller, 1775)</v>
          </cell>
          <cell r="E1357" t="str">
            <v>Theria rupicapraria</v>
          </cell>
          <cell r="F1357" t="str">
            <v>La phalène chamoisée</v>
          </cell>
          <cell r="G1357" t="str">
            <v>E</v>
          </cell>
          <cell r="I1357" t="str">
            <v>X</v>
          </cell>
          <cell r="Q1357" t="str">
            <v>HP</v>
          </cell>
          <cell r="R1357" t="str">
            <v>Espèces des boisements et des lisières mésophiles</v>
          </cell>
          <cell r="S1357">
            <v>0</v>
          </cell>
          <cell r="T1357" t="str">
            <v>faible</v>
          </cell>
          <cell r="U1357">
            <v>0</v>
          </cell>
        </row>
        <row r="1358">
          <cell r="A1358" t="str">
            <v>Tholera cespitis</v>
          </cell>
          <cell r="B1358" t="str">
            <v>Heterocera</v>
          </cell>
          <cell r="C1358" t="str">
            <v>NOCTUIDAE</v>
          </cell>
          <cell r="D1358" t="str">
            <v>Tholera cespitis (Denis &amp; Schiffermüller, 1775)</v>
          </cell>
          <cell r="E1358" t="str">
            <v>Tholera cespitis</v>
          </cell>
          <cell r="F1358" t="str">
            <v>La Noctuelle du Gazon</v>
          </cell>
          <cell r="G1358" t="str">
            <v>AR</v>
          </cell>
          <cell r="I1358" t="str">
            <v>X</v>
          </cell>
          <cell r="Q1358" t="str">
            <v>P</v>
          </cell>
          <cell r="R1358" t="str">
            <v>Espèces des pelouses ouvertes xéro-thermophiles</v>
          </cell>
          <cell r="S1358">
            <v>0</v>
          </cell>
          <cell r="T1358" t="str">
            <v>faible</v>
          </cell>
          <cell r="U1358">
            <v>0</v>
          </cell>
        </row>
        <row r="1359">
          <cell r="A1359" t="str">
            <v>Tholera cespitis (Denis &amp; Schiffermüller, 1775)</v>
          </cell>
          <cell r="B1359" t="str">
            <v>Heterocera</v>
          </cell>
          <cell r="C1359" t="str">
            <v>NOCTUIDAE</v>
          </cell>
          <cell r="D1359" t="str">
            <v>Tholera cespitis (Denis &amp; Schiffermüller, 1775)</v>
          </cell>
          <cell r="E1359" t="str">
            <v>Tholera cespitis</v>
          </cell>
          <cell r="F1359" t="str">
            <v>La Noctuelle du Gazon</v>
          </cell>
          <cell r="G1359" t="str">
            <v>AR</v>
          </cell>
          <cell r="I1359" t="str">
            <v>X</v>
          </cell>
          <cell r="Q1359" t="str">
            <v>P</v>
          </cell>
          <cell r="R1359" t="str">
            <v>Espèces des pelouses ouvertes xéro-thermophiles</v>
          </cell>
          <cell r="S1359">
            <v>0</v>
          </cell>
          <cell r="T1359" t="str">
            <v>faible</v>
          </cell>
          <cell r="U1359">
            <v>0</v>
          </cell>
        </row>
        <row r="1360">
          <cell r="A1360" t="str">
            <v>Tholera decimalis</v>
          </cell>
          <cell r="B1360" t="str">
            <v>Heterocera</v>
          </cell>
          <cell r="C1360" t="str">
            <v>NOCTUIDAE</v>
          </cell>
          <cell r="D1360" t="str">
            <v>Tholera decimalis (Poda, 1761)</v>
          </cell>
          <cell r="E1360" t="str">
            <v>Tholera decimalis</v>
          </cell>
          <cell r="F1360" t="str">
            <v>La nasse</v>
          </cell>
          <cell r="G1360" t="str">
            <v>PC</v>
          </cell>
          <cell r="I1360">
            <v>0</v>
          </cell>
          <cell r="R1360" t="str">
            <v>Espèces des pelouses et/ou prairies méso-xérophiles</v>
          </cell>
          <cell r="S1360">
            <v>0</v>
          </cell>
          <cell r="T1360" t="str">
            <v>faible</v>
          </cell>
          <cell r="U1360">
            <v>0</v>
          </cell>
        </row>
        <row r="1361">
          <cell r="A1361" t="str">
            <v>Tholera decimalis (Poda, 1761)</v>
          </cell>
          <cell r="B1361" t="str">
            <v>Heterocera</v>
          </cell>
          <cell r="C1361" t="str">
            <v>NOCTUIDAE</v>
          </cell>
          <cell r="D1361" t="str">
            <v>Tholera decimalis (Poda, 1761)</v>
          </cell>
          <cell r="E1361" t="str">
            <v>Tholera decimalis</v>
          </cell>
          <cell r="F1361" t="str">
            <v>La nasse</v>
          </cell>
          <cell r="G1361" t="str">
            <v>PC</v>
          </cell>
          <cell r="I1361">
            <v>0</v>
          </cell>
          <cell r="R1361" t="str">
            <v>Espèces des pelouses et/ou prairies méso-xérophiles</v>
          </cell>
          <cell r="S1361">
            <v>0</v>
          </cell>
          <cell r="T1361" t="str">
            <v>faible</v>
          </cell>
          <cell r="U1361">
            <v>0</v>
          </cell>
        </row>
        <row r="1362">
          <cell r="A1362" t="str">
            <v>Thumatha senex</v>
          </cell>
          <cell r="B1362" t="str">
            <v>Heterocera</v>
          </cell>
          <cell r="C1362" t="str">
            <v>ARCTIIDAE</v>
          </cell>
          <cell r="D1362" t="str">
            <v>Thumatha senex (Hübner, 1808)</v>
          </cell>
          <cell r="E1362" t="str">
            <v>Thumatha senex</v>
          </cell>
          <cell r="F1362" t="str">
            <v>La nudarie vieille</v>
          </cell>
          <cell r="G1362" t="str">
            <v>R</v>
          </cell>
          <cell r="I1362" t="str">
            <v>X</v>
          </cell>
          <cell r="Q1362" t="str">
            <v>P</v>
          </cell>
          <cell r="R1362" t="str">
            <v>Espèces des prairies et ourlets méso-hygrophiles</v>
          </cell>
          <cell r="S1362">
            <v>0</v>
          </cell>
          <cell r="T1362" t="str">
            <v>faible</v>
          </cell>
          <cell r="U1362">
            <v>0</v>
          </cell>
        </row>
        <row r="1363">
          <cell r="A1363" t="str">
            <v>Thumatha senex (Hübner, 1808)</v>
          </cell>
          <cell r="B1363" t="str">
            <v>Heterocera</v>
          </cell>
          <cell r="C1363" t="str">
            <v>ARCTIIDAE</v>
          </cell>
          <cell r="D1363" t="str">
            <v>Thumatha senex (Hübner, 1808)</v>
          </cell>
          <cell r="E1363" t="str">
            <v>Thumatha senex</v>
          </cell>
          <cell r="F1363" t="str">
            <v>La nudarie vieille</v>
          </cell>
          <cell r="G1363" t="str">
            <v>R</v>
          </cell>
          <cell r="I1363" t="str">
            <v>X</v>
          </cell>
          <cell r="Q1363" t="str">
            <v>P</v>
          </cell>
          <cell r="R1363" t="str">
            <v>Espèces des prairies et ourlets méso-hygrophiles</v>
          </cell>
          <cell r="S1363">
            <v>0</v>
          </cell>
          <cell r="T1363" t="str">
            <v>faible</v>
          </cell>
          <cell r="U1363">
            <v>0</v>
          </cell>
        </row>
        <row r="1364">
          <cell r="A1364" t="str">
            <v>Thyatira batis</v>
          </cell>
          <cell r="B1364" t="str">
            <v>Heterocera</v>
          </cell>
          <cell r="C1364" t="str">
            <v>DREPANIDAE</v>
          </cell>
          <cell r="D1364" t="str">
            <v>Thyatira batis (Linnaeus, 1758)</v>
          </cell>
          <cell r="E1364" t="str">
            <v>Thyatira batis</v>
          </cell>
          <cell r="F1364" t="str">
            <v>Le batis</v>
          </cell>
          <cell r="G1364" t="str">
            <v>AC</v>
          </cell>
          <cell r="I1364">
            <v>0</v>
          </cell>
          <cell r="R1364" t="str">
            <v>Espèces ubiquistes</v>
          </cell>
          <cell r="S1364">
            <v>0</v>
          </cell>
          <cell r="T1364" t="str">
            <v>faible</v>
          </cell>
          <cell r="U1364">
            <v>0</v>
          </cell>
        </row>
        <row r="1365">
          <cell r="A1365" t="str">
            <v>Thyatira batis (Linnaeus, 1758)</v>
          </cell>
          <cell r="B1365" t="str">
            <v>Heterocera</v>
          </cell>
          <cell r="C1365" t="str">
            <v>DREPANIDAE</v>
          </cell>
          <cell r="D1365" t="str">
            <v>Thyatira batis (Linnaeus, 1758)</v>
          </cell>
          <cell r="E1365" t="str">
            <v>Thyatira batis</v>
          </cell>
          <cell r="F1365" t="str">
            <v>Le batis</v>
          </cell>
          <cell r="G1365" t="str">
            <v>AC</v>
          </cell>
          <cell r="I1365">
            <v>0</v>
          </cell>
          <cell r="R1365" t="str">
            <v>Espèces ubiquistes</v>
          </cell>
          <cell r="S1365">
            <v>0</v>
          </cell>
          <cell r="T1365" t="str">
            <v>faible</v>
          </cell>
          <cell r="U1365">
            <v>0</v>
          </cell>
        </row>
        <row r="1366">
          <cell r="A1366" t="str">
            <v>Tiliacea aurago (Denis &amp; Schiffermüller, 1775)</v>
          </cell>
          <cell r="B1366" t="str">
            <v>Heterocera</v>
          </cell>
          <cell r="C1366" t="str">
            <v>NOCTUIDAE</v>
          </cell>
          <cell r="D1366" t="str">
            <v>Tiliacea aurago (Denis &amp; Schiffermüller, 1775)</v>
          </cell>
          <cell r="E1366" t="str">
            <v>Tiliacea aurago</v>
          </cell>
          <cell r="F1366" t="str">
            <v>La fardée</v>
          </cell>
          <cell r="G1366" t="str">
            <v>PC</v>
          </cell>
          <cell r="I1366">
            <v>0</v>
          </cell>
          <cell r="R1366" t="str">
            <v>Espèces des boisements et des lisières mésophiles</v>
          </cell>
          <cell r="S1366">
            <v>0</v>
          </cell>
          <cell r="T1366" t="str">
            <v>faible</v>
          </cell>
          <cell r="U1366">
            <v>0</v>
          </cell>
        </row>
        <row r="1367">
          <cell r="A1367" t="str">
            <v>Tiliacea citrago (Linnaeus, 1758)</v>
          </cell>
          <cell r="B1367" t="str">
            <v>Heterocera</v>
          </cell>
          <cell r="C1367" t="str">
            <v>NOCTUIDAE</v>
          </cell>
          <cell r="D1367" t="str">
            <v>Tiliacea citrago (Linnaeus, 1758)</v>
          </cell>
          <cell r="E1367" t="str">
            <v>Tiliacea citrago</v>
          </cell>
          <cell r="F1367" t="str">
            <v>La citronnelle</v>
          </cell>
          <cell r="G1367" t="str">
            <v>R</v>
          </cell>
          <cell r="I1367" t="str">
            <v>X</v>
          </cell>
          <cell r="Q1367" t="str">
            <v>P</v>
          </cell>
          <cell r="R1367" t="str">
            <v>Espèces des boisements et des lisières mésophiles</v>
          </cell>
          <cell r="S1367">
            <v>0</v>
          </cell>
          <cell r="T1367" t="str">
            <v>faible</v>
          </cell>
          <cell r="U1367">
            <v>0</v>
          </cell>
        </row>
        <row r="1368">
          <cell r="A1368" t="str">
            <v>Timandra comae</v>
          </cell>
          <cell r="B1368" t="str">
            <v>Heterocera</v>
          </cell>
          <cell r="C1368" t="str">
            <v>GEOMETRIDAE</v>
          </cell>
          <cell r="D1368" t="str">
            <v>Timandra comae Schmidt, 1931</v>
          </cell>
          <cell r="E1368" t="str">
            <v>Timandra comae</v>
          </cell>
          <cell r="F1368" t="str">
            <v>La timandre aimée</v>
          </cell>
          <cell r="G1368" t="str">
            <v>AC</v>
          </cell>
          <cell r="I1368">
            <v>0</v>
          </cell>
          <cell r="R1368" t="str">
            <v>Espèces des prairies et ourlets mésophiles</v>
          </cell>
          <cell r="S1368">
            <v>0</v>
          </cell>
          <cell r="T1368" t="str">
            <v>faible</v>
          </cell>
          <cell r="U1368">
            <v>0</v>
          </cell>
        </row>
        <row r="1369">
          <cell r="A1369" t="str">
            <v>Timandra comae Schmidt, 1931</v>
          </cell>
          <cell r="B1369" t="str">
            <v>Heterocera</v>
          </cell>
          <cell r="C1369" t="str">
            <v>GEOMETRIDAE</v>
          </cell>
          <cell r="D1369" t="str">
            <v>Timandra comae Schmidt, 1931</v>
          </cell>
          <cell r="E1369" t="str">
            <v>Timandra comae</v>
          </cell>
          <cell r="F1369" t="str">
            <v>La timandre aimée</v>
          </cell>
          <cell r="G1369" t="str">
            <v>AC</v>
          </cell>
          <cell r="I1369">
            <v>0</v>
          </cell>
          <cell r="R1369" t="str">
            <v>Espèces des prairies et ourlets mésophiles</v>
          </cell>
          <cell r="S1369">
            <v>0</v>
          </cell>
          <cell r="T1369" t="str">
            <v>faible</v>
          </cell>
          <cell r="U1369">
            <v>0</v>
          </cell>
        </row>
        <row r="1370">
          <cell r="A1370" t="str">
            <v>Trachea atriplicis</v>
          </cell>
          <cell r="B1370" t="str">
            <v>Heterocera</v>
          </cell>
          <cell r="C1370" t="str">
            <v>NOCTUIDAE</v>
          </cell>
          <cell r="D1370" t="str">
            <v>Trachea atriplicis (Linnaeus, 1758)</v>
          </cell>
          <cell r="E1370" t="str">
            <v>Trachea atriplicis</v>
          </cell>
          <cell r="F1370" t="str">
            <v>Le volant doré</v>
          </cell>
          <cell r="G1370" t="str">
            <v>AC</v>
          </cell>
          <cell r="I1370">
            <v>0</v>
          </cell>
          <cell r="R1370" t="str">
            <v>Espèces des prairies et ourlets mésophiles</v>
          </cell>
          <cell r="S1370">
            <v>0</v>
          </cell>
          <cell r="T1370" t="str">
            <v>faible</v>
          </cell>
          <cell r="U1370">
            <v>0</v>
          </cell>
        </row>
        <row r="1371">
          <cell r="A1371" t="str">
            <v>Trachea atriplicis (Linnaeus, 1758)</v>
          </cell>
          <cell r="B1371" t="str">
            <v>Heterocera</v>
          </cell>
          <cell r="C1371" t="str">
            <v>NOCTUIDAE</v>
          </cell>
          <cell r="D1371" t="str">
            <v>Trachea atriplicis (Linnaeus, 1758)</v>
          </cell>
          <cell r="E1371" t="str">
            <v>Trachea atriplicis</v>
          </cell>
          <cell r="F1371" t="str">
            <v>Le volant doré</v>
          </cell>
          <cell r="G1371" t="str">
            <v>AC</v>
          </cell>
          <cell r="I1371">
            <v>0</v>
          </cell>
          <cell r="R1371" t="str">
            <v>Espèces des prairies et ourlets mésophiles</v>
          </cell>
          <cell r="S1371">
            <v>0</v>
          </cell>
          <cell r="T1371" t="str">
            <v>faible</v>
          </cell>
          <cell r="U1371">
            <v>0</v>
          </cell>
        </row>
        <row r="1372">
          <cell r="A1372" t="str">
            <v>Triaena cuspis</v>
          </cell>
          <cell r="B1372" t="str">
            <v>Heterocera</v>
          </cell>
          <cell r="C1372" t="str">
            <v>NOCTUIDAE</v>
          </cell>
          <cell r="D1372" t="str">
            <v>Acronicta cuspis (Hübner, 1813)</v>
          </cell>
          <cell r="E1372" t="str">
            <v>Triaena cuspis</v>
          </cell>
          <cell r="F1372" t="str">
            <v>La Cuspide</v>
          </cell>
          <cell r="G1372" t="str">
            <v>E</v>
          </cell>
          <cell r="I1372" t="str">
            <v>X</v>
          </cell>
          <cell r="Q1372" t="str">
            <v>HP</v>
          </cell>
          <cell r="R1372" t="str">
            <v>Espèces des boisements et des lisières mésophiles</v>
          </cell>
          <cell r="S1372">
            <v>0</v>
          </cell>
          <cell r="T1372" t="str">
            <v>faible</v>
          </cell>
          <cell r="U1372">
            <v>0</v>
          </cell>
        </row>
        <row r="1373">
          <cell r="A1373" t="str">
            <v>Triaena psi</v>
          </cell>
          <cell r="B1373" t="str">
            <v>Heterocera</v>
          </cell>
          <cell r="C1373" t="str">
            <v>NOCTUIDAE</v>
          </cell>
          <cell r="D1373" t="str">
            <v>Acronicta psi (Linnaeus, 1758)</v>
          </cell>
          <cell r="E1373" t="str">
            <v>Triaena psi</v>
          </cell>
          <cell r="F1373" t="str">
            <v>Le psi</v>
          </cell>
          <cell r="G1373" t="str">
            <v>C</v>
          </cell>
          <cell r="I1373">
            <v>0</v>
          </cell>
          <cell r="R1373" t="str">
            <v>Espèces des boisements et des lisières mésophiles</v>
          </cell>
          <cell r="S1373">
            <v>0</v>
          </cell>
          <cell r="T1373" t="str">
            <v>faible</v>
          </cell>
          <cell r="U1373">
            <v>0</v>
          </cell>
        </row>
        <row r="1374">
          <cell r="A1374" t="str">
            <v>Triaena tridens</v>
          </cell>
          <cell r="B1374" t="str">
            <v>Heterocera</v>
          </cell>
          <cell r="C1374" t="str">
            <v>NOCTUIDAE</v>
          </cell>
          <cell r="D1374" t="str">
            <v>Acronicta tridens (Denis &amp; Schiffermüller, 1775)</v>
          </cell>
          <cell r="E1374" t="str">
            <v>Triaena tridens</v>
          </cell>
          <cell r="F1374" t="str">
            <v>Le Trident</v>
          </cell>
          <cell r="G1374" t="str">
            <v>R</v>
          </cell>
          <cell r="I1374" t="str">
            <v>X</v>
          </cell>
          <cell r="Q1374" t="str">
            <v>P</v>
          </cell>
          <cell r="R1374" t="str">
            <v>Espèces des boisements et des lisières mésophiles</v>
          </cell>
          <cell r="S1374">
            <v>0</v>
          </cell>
          <cell r="T1374" t="str">
            <v>faible</v>
          </cell>
          <cell r="U1374">
            <v>0</v>
          </cell>
        </row>
        <row r="1375">
          <cell r="A1375" t="str">
            <v>Trichiura crataegi</v>
          </cell>
          <cell r="B1375" t="str">
            <v>Heterocera</v>
          </cell>
          <cell r="C1375" t="str">
            <v>LASIOCAMPIDAE</v>
          </cell>
          <cell r="D1375" t="str">
            <v>Trichiura crataegi (Linnaeus, 1758)</v>
          </cell>
          <cell r="E1375" t="str">
            <v>Trichiura crataegi</v>
          </cell>
          <cell r="F1375" t="str">
            <v>Le bombyx de l'aubépine</v>
          </cell>
          <cell r="G1375" t="str">
            <v>AR</v>
          </cell>
          <cell r="I1375" t="str">
            <v>X</v>
          </cell>
          <cell r="Q1375" t="str">
            <v>P</v>
          </cell>
          <cell r="R1375" t="str">
            <v>Espèces des boisements et des lisières mésophiles</v>
          </cell>
          <cell r="S1375">
            <v>0</v>
          </cell>
          <cell r="T1375" t="str">
            <v>faible</v>
          </cell>
          <cell r="U1375">
            <v>0</v>
          </cell>
        </row>
        <row r="1376">
          <cell r="A1376" t="str">
            <v>Trichiura crataegi (Linnaeus, 1758)</v>
          </cell>
          <cell r="B1376" t="str">
            <v>Heterocera</v>
          </cell>
          <cell r="C1376" t="str">
            <v>LASIOCAMPIDAE</v>
          </cell>
          <cell r="D1376" t="str">
            <v>Trichiura crataegi (Linnaeus, 1758)</v>
          </cell>
          <cell r="E1376" t="str">
            <v>Trichiura crataegi</v>
          </cell>
          <cell r="F1376" t="str">
            <v>Le bombyx de l'aubépine</v>
          </cell>
          <cell r="G1376" t="str">
            <v>AR</v>
          </cell>
          <cell r="I1376" t="str">
            <v>X</v>
          </cell>
          <cell r="Q1376" t="str">
            <v>P</v>
          </cell>
          <cell r="R1376" t="str">
            <v>Espèces des boisements et des lisières mésophiles</v>
          </cell>
          <cell r="S1376">
            <v>0</v>
          </cell>
          <cell r="T1376" t="str">
            <v>faible</v>
          </cell>
          <cell r="U1376">
            <v>0</v>
          </cell>
        </row>
        <row r="1377">
          <cell r="A1377" t="str">
            <v>Trichopteryx carpinata</v>
          </cell>
          <cell r="B1377" t="str">
            <v>Heterocera</v>
          </cell>
          <cell r="C1377" t="str">
            <v>GEOMETRIDAE</v>
          </cell>
          <cell r="D1377" t="str">
            <v>Trichopteryx carpinata (Borkhausen, 1794)</v>
          </cell>
          <cell r="E1377" t="str">
            <v>Trichopteryx carpinata</v>
          </cell>
          <cell r="F1377" t="str">
            <v>La Phalène du Charme</v>
          </cell>
          <cell r="G1377" t="str">
            <v>PC</v>
          </cell>
          <cell r="I1377">
            <v>0</v>
          </cell>
          <cell r="R1377" t="str">
            <v>Espèces des boisements et des lisières mésophiles</v>
          </cell>
          <cell r="S1377">
            <v>0</v>
          </cell>
          <cell r="T1377" t="str">
            <v>faible</v>
          </cell>
          <cell r="U1377">
            <v>0</v>
          </cell>
        </row>
        <row r="1378">
          <cell r="A1378" t="str">
            <v>Trichopteryx carpinata (Borkhausen, 1794)</v>
          </cell>
          <cell r="B1378" t="str">
            <v>Heterocera</v>
          </cell>
          <cell r="C1378" t="str">
            <v>GEOMETRIDAE</v>
          </cell>
          <cell r="D1378" t="str">
            <v>Trichopteryx carpinata (Borkhausen, 1794)</v>
          </cell>
          <cell r="E1378" t="str">
            <v>Trichopteryx carpinata</v>
          </cell>
          <cell r="F1378" t="str">
            <v>La Phalène du Charme</v>
          </cell>
          <cell r="G1378" t="str">
            <v>PC</v>
          </cell>
          <cell r="I1378">
            <v>0</v>
          </cell>
          <cell r="R1378" t="str">
            <v>Espèces des boisements et des lisières mésophiles</v>
          </cell>
          <cell r="S1378">
            <v>0</v>
          </cell>
          <cell r="T1378" t="str">
            <v>faible</v>
          </cell>
          <cell r="U1378">
            <v>0</v>
          </cell>
        </row>
        <row r="1379">
          <cell r="A1379" t="str">
            <v>Trichopteryx polycommata</v>
          </cell>
          <cell r="B1379" t="str">
            <v>Heterocera</v>
          </cell>
          <cell r="C1379" t="str">
            <v>GEOMETRIDAE</v>
          </cell>
          <cell r="D1379" t="str">
            <v>Trichopteryx polycommata (Denis &amp; Schiffermüller, 1775)</v>
          </cell>
          <cell r="E1379" t="str">
            <v>Trichopteryx polycommata</v>
          </cell>
          <cell r="F1379" t="str">
            <v>La Phalène du Troène</v>
          </cell>
          <cell r="G1379" t="str">
            <v>E</v>
          </cell>
          <cell r="I1379" t="str">
            <v>X</v>
          </cell>
          <cell r="Q1379" t="str">
            <v>HP</v>
          </cell>
          <cell r="R1379" t="str">
            <v>Espèces des boisements et des lisières mésophiles</v>
          </cell>
          <cell r="S1379">
            <v>0</v>
          </cell>
          <cell r="T1379" t="str">
            <v>faible</v>
          </cell>
          <cell r="U1379">
            <v>0</v>
          </cell>
        </row>
        <row r="1380">
          <cell r="A1380" t="str">
            <v>Trichopteryx polycommata (Denis &amp; Schiffermüller, 1775)</v>
          </cell>
          <cell r="B1380" t="str">
            <v>Heterocera</v>
          </cell>
          <cell r="C1380" t="str">
            <v>GEOMETRIDAE</v>
          </cell>
          <cell r="D1380" t="str">
            <v>Trichopteryx polycommata (Denis &amp; Schiffermüller, 1775)</v>
          </cell>
          <cell r="E1380" t="str">
            <v>Trichopteryx polycommata</v>
          </cell>
          <cell r="F1380" t="str">
            <v>La Phalène du Troène</v>
          </cell>
          <cell r="G1380" t="str">
            <v>E</v>
          </cell>
          <cell r="I1380" t="str">
            <v>X</v>
          </cell>
          <cell r="Q1380" t="str">
            <v>HP</v>
          </cell>
          <cell r="R1380" t="str">
            <v>Espèces des boisements et des lisières mésophiles</v>
          </cell>
          <cell r="S1380">
            <v>0</v>
          </cell>
          <cell r="T1380" t="str">
            <v>faible</v>
          </cell>
          <cell r="U1380">
            <v>0</v>
          </cell>
        </row>
        <row r="1381">
          <cell r="A1381" t="str">
            <v>Trigonophora flammea</v>
          </cell>
          <cell r="B1381" t="str">
            <v>Heterocera</v>
          </cell>
          <cell r="C1381" t="str">
            <v>NOCTUIDAE</v>
          </cell>
          <cell r="D1381" t="str">
            <v>Trigonophora flammea (Esper, 1785)</v>
          </cell>
          <cell r="E1381" t="str">
            <v>Trigonophora flammea</v>
          </cell>
          <cell r="F1381" t="str">
            <v>La noctuelle embrasée</v>
          </cell>
          <cell r="G1381" t="str">
            <v>R</v>
          </cell>
          <cell r="I1381" t="str">
            <v>X</v>
          </cell>
          <cell r="Q1381" t="str">
            <v>P</v>
          </cell>
          <cell r="R1381" t="str">
            <v>Espèces des pelouses et/ou prairies méso-xérophiles</v>
          </cell>
          <cell r="S1381">
            <v>0</v>
          </cell>
          <cell r="T1381" t="str">
            <v>faible</v>
          </cell>
          <cell r="U1381">
            <v>0</v>
          </cell>
        </row>
        <row r="1382">
          <cell r="A1382" t="str">
            <v>Trigonophora flammea (Esper, 1785)</v>
          </cell>
          <cell r="B1382" t="str">
            <v>Heterocera</v>
          </cell>
          <cell r="C1382" t="str">
            <v>NOCTUIDAE</v>
          </cell>
          <cell r="D1382" t="str">
            <v>Trigonophora flammea (Esper, 1785)</v>
          </cell>
          <cell r="E1382" t="str">
            <v>Trigonophora flammea</v>
          </cell>
          <cell r="F1382" t="str">
            <v>La noctuelle embrasée</v>
          </cell>
          <cell r="G1382" t="str">
            <v>R</v>
          </cell>
          <cell r="I1382" t="str">
            <v>X</v>
          </cell>
          <cell r="Q1382" t="str">
            <v>P</v>
          </cell>
          <cell r="R1382" t="str">
            <v>Espèces des pelouses et/ou prairies méso-xérophiles</v>
          </cell>
          <cell r="S1382">
            <v>0</v>
          </cell>
          <cell r="T1382" t="str">
            <v>faible</v>
          </cell>
          <cell r="U1382">
            <v>0</v>
          </cell>
        </row>
        <row r="1383">
          <cell r="A1383" t="str">
            <v>Triodia sylvina</v>
          </cell>
          <cell r="B1383" t="str">
            <v>Heterocera</v>
          </cell>
          <cell r="C1383" t="str">
            <v>HEPIALIDAE</v>
          </cell>
          <cell r="D1383" t="str">
            <v>Triodia sylvina (Linnaeus, 1761)</v>
          </cell>
          <cell r="E1383" t="str">
            <v>Triodia sylvina</v>
          </cell>
          <cell r="F1383" t="str">
            <v>La sylvine</v>
          </cell>
          <cell r="G1383" t="str">
            <v>PC</v>
          </cell>
          <cell r="I1383">
            <v>0</v>
          </cell>
          <cell r="R1383" t="str">
            <v>Espèces des prairies et ourlets mésophiles</v>
          </cell>
          <cell r="S1383">
            <v>0</v>
          </cell>
          <cell r="T1383" t="str">
            <v>faible</v>
          </cell>
          <cell r="U1383">
            <v>0</v>
          </cell>
        </row>
        <row r="1384">
          <cell r="A1384" t="str">
            <v>Triodia sylvina (Linnaeus, 1761)</v>
          </cell>
          <cell r="B1384" t="str">
            <v>Heterocera</v>
          </cell>
          <cell r="C1384" t="str">
            <v>HEPIALIDAE</v>
          </cell>
          <cell r="D1384" t="str">
            <v>Triodia sylvina (Linnaeus, 1761)</v>
          </cell>
          <cell r="E1384" t="str">
            <v>Triodia sylvina</v>
          </cell>
          <cell r="F1384" t="str">
            <v>La sylvine</v>
          </cell>
          <cell r="G1384" t="str">
            <v>PC</v>
          </cell>
          <cell r="I1384">
            <v>0</v>
          </cell>
          <cell r="R1384" t="str">
            <v>Espèces des prairies et ourlets mésophiles</v>
          </cell>
          <cell r="S1384">
            <v>0</v>
          </cell>
          <cell r="T1384" t="str">
            <v>faible</v>
          </cell>
          <cell r="U1384">
            <v>0</v>
          </cell>
        </row>
        <row r="1385">
          <cell r="A1385" t="str">
            <v>Triphosa dubitata</v>
          </cell>
          <cell r="B1385" t="str">
            <v>Heterocera</v>
          </cell>
          <cell r="C1385" t="str">
            <v>GEOMETRIDAE</v>
          </cell>
          <cell r="D1385" t="str">
            <v>Triphosa dubitata (Linnaeus, 1758)</v>
          </cell>
          <cell r="E1385" t="str">
            <v>Triphosa dubitata</v>
          </cell>
          <cell r="F1385" t="str">
            <v>La Douteuse</v>
          </cell>
          <cell r="G1385" t="str">
            <v>R</v>
          </cell>
          <cell r="I1385" t="str">
            <v>X</v>
          </cell>
          <cell r="Q1385" t="str">
            <v>P</v>
          </cell>
          <cell r="R1385" t="str">
            <v>Espèces des boisements et des lisières mésophiles</v>
          </cell>
          <cell r="S1385">
            <v>0</v>
          </cell>
          <cell r="T1385" t="str">
            <v>faible</v>
          </cell>
          <cell r="U1385">
            <v>0</v>
          </cell>
        </row>
        <row r="1386">
          <cell r="A1386" t="str">
            <v>Triphosa dubitata (Linnaeus, 1758)</v>
          </cell>
          <cell r="B1386" t="str">
            <v>Heterocera</v>
          </cell>
          <cell r="C1386" t="str">
            <v>GEOMETRIDAE</v>
          </cell>
          <cell r="D1386" t="str">
            <v>Triphosa dubitata (Linnaeus, 1758)</v>
          </cell>
          <cell r="E1386" t="str">
            <v>Triphosa dubitata</v>
          </cell>
          <cell r="F1386" t="str">
            <v>La Douteuse</v>
          </cell>
          <cell r="G1386" t="str">
            <v>R</v>
          </cell>
          <cell r="I1386" t="str">
            <v>X</v>
          </cell>
          <cell r="Q1386" t="str">
            <v>P</v>
          </cell>
          <cell r="R1386" t="str">
            <v>Espèces des boisements et des lisières mésophiles</v>
          </cell>
          <cell r="S1386">
            <v>0</v>
          </cell>
          <cell r="T1386" t="str">
            <v>faible</v>
          </cell>
          <cell r="U1386">
            <v>0</v>
          </cell>
        </row>
        <row r="1387">
          <cell r="A1387" t="str">
            <v>Trisateles emortualis</v>
          </cell>
          <cell r="B1387" t="str">
            <v>Heterocera</v>
          </cell>
          <cell r="C1387" t="str">
            <v>NOCTUIDAE</v>
          </cell>
          <cell r="D1387" t="str">
            <v>Trisateles emortualis (Denis &amp; Schiffermüller, 1775)</v>
          </cell>
          <cell r="E1387" t="str">
            <v>Trisateles emortualis</v>
          </cell>
          <cell r="F1387" t="str">
            <v>L'Herminie olivâtre</v>
          </cell>
          <cell r="G1387" t="str">
            <v>RR</v>
          </cell>
          <cell r="I1387" t="str">
            <v>X</v>
          </cell>
          <cell r="Q1387" t="str">
            <v>HP</v>
          </cell>
          <cell r="R1387" t="str">
            <v>Espèces des boisements et des lisières mésophiles</v>
          </cell>
          <cell r="S1387">
            <v>0</v>
          </cell>
          <cell r="T1387" t="str">
            <v>faible</v>
          </cell>
          <cell r="U1387">
            <v>0</v>
          </cell>
        </row>
        <row r="1388">
          <cell r="A1388" t="str">
            <v>Trisateles emortualis (Denis &amp; Schiffermüller, 1775)</v>
          </cell>
          <cell r="B1388" t="str">
            <v>Heterocera</v>
          </cell>
          <cell r="C1388" t="str">
            <v>NOCTUIDAE</v>
          </cell>
          <cell r="D1388" t="str">
            <v>Trisateles emortualis (Denis &amp; Schiffermüller, 1775)</v>
          </cell>
          <cell r="E1388" t="str">
            <v>Trisateles emortualis</v>
          </cell>
          <cell r="F1388" t="str">
            <v>L'Herminie olivâtre</v>
          </cell>
          <cell r="G1388" t="str">
            <v>RR</v>
          </cell>
          <cell r="I1388" t="str">
            <v>X</v>
          </cell>
          <cell r="Q1388" t="str">
            <v>HP</v>
          </cell>
          <cell r="R1388" t="str">
            <v>Espèces des boisements et des lisières mésophiles</v>
          </cell>
          <cell r="S1388">
            <v>0</v>
          </cell>
          <cell r="T1388" t="str">
            <v>faible</v>
          </cell>
          <cell r="U1388">
            <v>0</v>
          </cell>
        </row>
        <row r="1389">
          <cell r="A1389" t="str">
            <v>Tyria jacobaeae</v>
          </cell>
          <cell r="B1389" t="str">
            <v>Heterocera</v>
          </cell>
          <cell r="C1389" t="str">
            <v>ARCTIIDAE</v>
          </cell>
          <cell r="D1389" t="str">
            <v>Tyria jacobaeae (Linnaeus, 1758)</v>
          </cell>
          <cell r="E1389" t="str">
            <v>Tyria jacobaeae</v>
          </cell>
          <cell r="F1389" t="str">
            <v>La gouttedesang</v>
          </cell>
          <cell r="G1389" t="str">
            <v>AC</v>
          </cell>
          <cell r="I1389">
            <v>0</v>
          </cell>
          <cell r="R1389" t="str">
            <v>Espèces des pelouses et/ou prairies méso-xérophiles</v>
          </cell>
          <cell r="S1389">
            <v>0</v>
          </cell>
          <cell r="T1389" t="str">
            <v>faible</v>
          </cell>
          <cell r="U1389">
            <v>0</v>
          </cell>
        </row>
        <row r="1390">
          <cell r="A1390" t="str">
            <v>Tyria jacobaeae (Linnaeus, 1758)</v>
          </cell>
          <cell r="B1390" t="str">
            <v>Heterocera</v>
          </cell>
          <cell r="C1390" t="str">
            <v>ARCTIIDAE</v>
          </cell>
          <cell r="D1390" t="str">
            <v>Tyria jacobaeae (Linnaeus, 1758)</v>
          </cell>
          <cell r="E1390" t="str">
            <v>Tyria jacobaeae</v>
          </cell>
          <cell r="F1390" t="str">
            <v>La gouttedesang</v>
          </cell>
          <cell r="G1390" t="str">
            <v>AC</v>
          </cell>
          <cell r="I1390">
            <v>0</v>
          </cell>
          <cell r="R1390" t="str">
            <v>Espèces des pelouses et/ou prairies méso-xérophiles</v>
          </cell>
          <cell r="S1390">
            <v>0</v>
          </cell>
          <cell r="T1390" t="str">
            <v>faible</v>
          </cell>
          <cell r="U1390">
            <v>0</v>
          </cell>
        </row>
        <row r="1391">
          <cell r="A1391" t="str">
            <v>Tyta luctuosa</v>
          </cell>
          <cell r="B1391" t="str">
            <v>Heterocera</v>
          </cell>
          <cell r="C1391" t="str">
            <v>NOCTUIDAE</v>
          </cell>
          <cell r="D1391" t="str">
            <v>Tyta luctuosa (Denis &amp; Schiffermüller, 1775)</v>
          </cell>
          <cell r="E1391" t="str">
            <v>Tyta luctuosa</v>
          </cell>
          <cell r="F1391" t="str">
            <v>La funèbre</v>
          </cell>
          <cell r="G1391" t="str">
            <v>AC</v>
          </cell>
          <cell r="I1391">
            <v>0</v>
          </cell>
          <cell r="R1391" t="str">
            <v>Espèces des pelouses et/ou prairies méso-xérophiles</v>
          </cell>
          <cell r="S1391">
            <v>0</v>
          </cell>
          <cell r="T1391" t="str">
            <v>faible</v>
          </cell>
          <cell r="U1391">
            <v>0</v>
          </cell>
        </row>
        <row r="1392">
          <cell r="A1392" t="str">
            <v>Tyta luctuosa (Denis &amp; Schiffermüller, 1775)</v>
          </cell>
          <cell r="B1392" t="str">
            <v>Heterocera</v>
          </cell>
          <cell r="C1392" t="str">
            <v>NOCTUIDAE</v>
          </cell>
          <cell r="D1392" t="str">
            <v>Tyta luctuosa (Denis &amp; Schiffermüller, 1775)</v>
          </cell>
          <cell r="E1392" t="str">
            <v>Tyta luctuosa</v>
          </cell>
          <cell r="F1392" t="str">
            <v>La funèbre</v>
          </cell>
          <cell r="G1392" t="str">
            <v>AC</v>
          </cell>
          <cell r="I1392">
            <v>0</v>
          </cell>
          <cell r="R1392" t="str">
            <v>Espèces des pelouses et/ou prairies méso-xérophiles</v>
          </cell>
          <cell r="S1392">
            <v>0</v>
          </cell>
          <cell r="T1392" t="str">
            <v>faible</v>
          </cell>
          <cell r="U1392">
            <v>0</v>
          </cell>
        </row>
        <row r="1393">
          <cell r="A1393" t="str">
            <v>Utetheisa pulchella</v>
          </cell>
          <cell r="B1393" t="str">
            <v>Heterocera</v>
          </cell>
          <cell r="C1393" t="str">
            <v>ARCTIIDAE</v>
          </cell>
          <cell r="D1393" t="str">
            <v>Utetheisa pulchella (Linnaeus, 1758)</v>
          </cell>
          <cell r="E1393" t="str">
            <v>Utetheisa pulchella</v>
          </cell>
          <cell r="F1393" t="str">
            <v>La gentille</v>
          </cell>
          <cell r="G1393" t="str">
            <v>E</v>
          </cell>
          <cell r="I1393">
            <v>0</v>
          </cell>
          <cell r="Q1393" t="str">
            <v>HP</v>
          </cell>
          <cell r="R1393" t="str">
            <v>Espèces des pelouses et/ou prairies méso-xérophiles</v>
          </cell>
          <cell r="S1393">
            <v>0</v>
          </cell>
          <cell r="T1393" t="str">
            <v>faible</v>
          </cell>
          <cell r="U1393">
            <v>0</v>
          </cell>
        </row>
        <row r="1394">
          <cell r="A1394" t="str">
            <v>Utetheisa pulchella (Linnaeus, 1758)</v>
          </cell>
          <cell r="B1394" t="str">
            <v>Heterocera</v>
          </cell>
          <cell r="C1394" t="str">
            <v>ARCTIIDAE</v>
          </cell>
          <cell r="D1394" t="str">
            <v>Utetheisa pulchella (Linnaeus, 1758)</v>
          </cell>
          <cell r="E1394" t="str">
            <v>Utetheisa pulchella</v>
          </cell>
          <cell r="F1394" t="str">
            <v>La gentille</v>
          </cell>
          <cell r="G1394" t="str">
            <v>E</v>
          </cell>
          <cell r="I1394">
            <v>0</v>
          </cell>
          <cell r="Q1394" t="str">
            <v>HP</v>
          </cell>
          <cell r="R1394" t="str">
            <v>Espèces des pelouses et/ou prairies méso-xérophiles</v>
          </cell>
          <cell r="S1394">
            <v>0</v>
          </cell>
          <cell r="T1394" t="str">
            <v>faible</v>
          </cell>
          <cell r="U1394">
            <v>0</v>
          </cell>
        </row>
        <row r="1395">
          <cell r="A1395" t="str">
            <v>Viminia auricoma</v>
          </cell>
          <cell r="B1395" t="str">
            <v>Heterocera</v>
          </cell>
          <cell r="C1395" t="str">
            <v>NOCTUIDAE</v>
          </cell>
          <cell r="D1395" t="str">
            <v>Acronicta auricoma (Denis &amp; Schiffermüller, 1775)</v>
          </cell>
          <cell r="E1395" t="str">
            <v>Viminia auricoma</v>
          </cell>
          <cell r="F1395" t="str">
            <v>La Chevelure dorée</v>
          </cell>
          <cell r="G1395" t="str">
            <v>PC</v>
          </cell>
          <cell r="I1395">
            <v>0</v>
          </cell>
          <cell r="R1395" t="str">
            <v>Espèces des pelouses et/ou prairies méso-xérophiles</v>
          </cell>
          <cell r="S1395">
            <v>0</v>
          </cell>
          <cell r="T1395" t="str">
            <v>faible</v>
          </cell>
          <cell r="U1395">
            <v>0</v>
          </cell>
        </row>
        <row r="1396">
          <cell r="A1396" t="str">
            <v>Viminia euphorbiae</v>
          </cell>
          <cell r="B1396" t="str">
            <v>Heterocera</v>
          </cell>
          <cell r="C1396" t="str">
            <v>NOCTUIDAE</v>
          </cell>
          <cell r="D1396" t="str">
            <v>Acronicta euphorbiae (Denis &amp; Schiffermüller, 1775)</v>
          </cell>
          <cell r="E1396" t="str">
            <v>Viminia euphorbiae</v>
          </cell>
          <cell r="F1396" t="str">
            <v>La Noctuelle de l'Euphorbe</v>
          </cell>
          <cell r="G1396" t="str">
            <v>E</v>
          </cell>
          <cell r="I1396">
            <v>0</v>
          </cell>
          <cell r="Q1396" t="str">
            <v>HP</v>
          </cell>
          <cell r="R1396" t="str">
            <v>Espèces des pelouses et/ou prairies méso-xérophiles</v>
          </cell>
          <cell r="S1396">
            <v>0</v>
          </cell>
          <cell r="T1396" t="str">
            <v>faible</v>
          </cell>
          <cell r="U1396">
            <v>0</v>
          </cell>
        </row>
        <row r="1397">
          <cell r="A1397" t="str">
            <v>Viminia rumicis</v>
          </cell>
          <cell r="B1397" t="str">
            <v>Heterocera</v>
          </cell>
          <cell r="C1397" t="str">
            <v>NOCTUIDAE</v>
          </cell>
          <cell r="D1397" t="str">
            <v>Acronicta rumicis (Linnaeus, 1758)</v>
          </cell>
          <cell r="E1397" t="str">
            <v>Viminia rumicis</v>
          </cell>
          <cell r="F1397" t="str">
            <v>La cendrée noirâtre</v>
          </cell>
          <cell r="G1397" t="str">
            <v>AC</v>
          </cell>
          <cell r="I1397">
            <v>0</v>
          </cell>
          <cell r="R1397" t="str">
            <v>Espèces ubiquistes</v>
          </cell>
          <cell r="S1397">
            <v>0</v>
          </cell>
          <cell r="T1397" t="str">
            <v>faible</v>
          </cell>
          <cell r="U1397">
            <v>0</v>
          </cell>
        </row>
        <row r="1398">
          <cell r="A1398" t="str">
            <v>Watsonalla binaria</v>
          </cell>
          <cell r="B1398" t="str">
            <v>Heterocera</v>
          </cell>
          <cell r="C1398" t="str">
            <v>DREPANIDAE</v>
          </cell>
          <cell r="D1398" t="str">
            <v>Watsonalla binaria (Hufnagel, 1767)</v>
          </cell>
          <cell r="E1398" t="str">
            <v>Watsonalla binaria</v>
          </cell>
          <cell r="F1398" t="str">
            <v>Le hameçon</v>
          </cell>
          <cell r="G1398" t="str">
            <v>PC</v>
          </cell>
          <cell r="I1398">
            <v>0</v>
          </cell>
          <cell r="R1398" t="str">
            <v>Espèces des ourlets, lisières et fourrés thermophiles</v>
          </cell>
          <cell r="S1398">
            <v>0</v>
          </cell>
          <cell r="T1398" t="str">
            <v>faible</v>
          </cell>
          <cell r="U1398">
            <v>0</v>
          </cell>
        </row>
        <row r="1399">
          <cell r="A1399" t="str">
            <v>Watsonalla binaria (Hufnagel, 1767)</v>
          </cell>
          <cell r="B1399" t="str">
            <v>Heterocera</v>
          </cell>
          <cell r="C1399" t="str">
            <v>DREPANIDAE</v>
          </cell>
          <cell r="D1399" t="str">
            <v>Watsonalla binaria (Hufnagel, 1767)</v>
          </cell>
          <cell r="E1399" t="str">
            <v>Watsonalla binaria</v>
          </cell>
          <cell r="F1399" t="str">
            <v>Le hameçon</v>
          </cell>
          <cell r="G1399" t="str">
            <v>PC</v>
          </cell>
          <cell r="I1399">
            <v>0</v>
          </cell>
          <cell r="R1399" t="str">
            <v>Espèces des ourlets, lisières et fourrés thermophiles</v>
          </cell>
          <cell r="S1399">
            <v>0</v>
          </cell>
          <cell r="T1399" t="str">
            <v>faible</v>
          </cell>
          <cell r="U1399">
            <v>0</v>
          </cell>
        </row>
        <row r="1400">
          <cell r="A1400" t="str">
            <v>Watsonalla cultraria</v>
          </cell>
          <cell r="B1400" t="str">
            <v>Heterocera</v>
          </cell>
          <cell r="C1400" t="str">
            <v>DREPANIDAE</v>
          </cell>
          <cell r="D1400" t="str">
            <v>Watsonalla cultraria (Fabricius, 1775)</v>
          </cell>
          <cell r="E1400" t="str">
            <v>Watsonalla cultraria</v>
          </cell>
          <cell r="F1400" t="str">
            <v>La serpette</v>
          </cell>
          <cell r="G1400" t="str">
            <v>PC</v>
          </cell>
          <cell r="I1400">
            <v>0</v>
          </cell>
          <cell r="R1400" t="str">
            <v>Espèces des boisements et des lisières mésophiles</v>
          </cell>
          <cell r="S1400">
            <v>0</v>
          </cell>
          <cell r="T1400" t="str">
            <v>faible</v>
          </cell>
          <cell r="U1400">
            <v>0</v>
          </cell>
        </row>
        <row r="1401">
          <cell r="A1401" t="str">
            <v>Watsonalla cultraria (Fabricius, 1775)</v>
          </cell>
          <cell r="B1401" t="str">
            <v>Heterocera</v>
          </cell>
          <cell r="C1401" t="str">
            <v>DREPANIDAE</v>
          </cell>
          <cell r="D1401" t="str">
            <v>Watsonalla cultraria (Fabricius, 1775)</v>
          </cell>
          <cell r="E1401" t="str">
            <v>Watsonalla cultraria</v>
          </cell>
          <cell r="F1401" t="str">
            <v>La serpette</v>
          </cell>
          <cell r="G1401" t="str">
            <v>PC</v>
          </cell>
          <cell r="I1401">
            <v>0</v>
          </cell>
          <cell r="R1401" t="str">
            <v>Espèces des boisements et des lisières mésophiles</v>
          </cell>
          <cell r="S1401">
            <v>0</v>
          </cell>
          <cell r="T1401" t="str">
            <v>faible</v>
          </cell>
          <cell r="U1401">
            <v>0</v>
          </cell>
        </row>
        <row r="1402">
          <cell r="A1402" t="str">
            <v>Wittia sororcula</v>
          </cell>
          <cell r="B1402" t="str">
            <v>Heterocera</v>
          </cell>
          <cell r="C1402" t="str">
            <v>ARCTIIDAE</v>
          </cell>
          <cell r="D1402" t="str">
            <v>Eilema sororcula (Hufnagel, 1766)</v>
          </cell>
          <cell r="E1402" t="str">
            <v>Wittia sororcula</v>
          </cell>
          <cell r="F1402" t="str">
            <v>Le manteau jaune</v>
          </cell>
          <cell r="G1402" t="str">
            <v>PC</v>
          </cell>
          <cell r="I1402">
            <v>0</v>
          </cell>
          <cell r="R1402" t="str">
            <v>Espèces des boisements et des lisières mésophiles</v>
          </cell>
          <cell r="S1402">
            <v>0</v>
          </cell>
          <cell r="T1402" t="str">
            <v>faible</v>
          </cell>
          <cell r="U1402">
            <v>0</v>
          </cell>
        </row>
        <row r="1403">
          <cell r="A1403" t="str">
            <v>Xanthia aurago</v>
          </cell>
          <cell r="B1403" t="str">
            <v>Heterocera</v>
          </cell>
          <cell r="C1403" t="str">
            <v>NOCTUIDAE</v>
          </cell>
          <cell r="D1403" t="str">
            <v>Tiliacea aurago (Denis &amp; Schiffermüller, 1775)</v>
          </cell>
          <cell r="E1403" t="str">
            <v>Xanthia aurago</v>
          </cell>
          <cell r="F1403" t="str">
            <v>La fardée</v>
          </cell>
          <cell r="G1403" t="str">
            <v>PC</v>
          </cell>
          <cell r="I1403">
            <v>0</v>
          </cell>
          <cell r="R1403" t="str">
            <v>Espèces des boisements et des lisières mésophiles</v>
          </cell>
          <cell r="S1403">
            <v>0</v>
          </cell>
          <cell r="T1403" t="str">
            <v>faible</v>
          </cell>
          <cell r="U1403">
            <v>0</v>
          </cell>
        </row>
        <row r="1404">
          <cell r="A1404" t="str">
            <v>Xanthia citrago</v>
          </cell>
          <cell r="B1404" t="str">
            <v>Heterocera</v>
          </cell>
          <cell r="C1404" t="str">
            <v>NOCTUIDAE</v>
          </cell>
          <cell r="D1404" t="str">
            <v>Tiliacea citrago (Linnaeus, 1758)</v>
          </cell>
          <cell r="E1404" t="str">
            <v>Xanthia citrago</v>
          </cell>
          <cell r="F1404" t="str">
            <v>La citronnelle</v>
          </cell>
          <cell r="G1404" t="str">
            <v>R</v>
          </cell>
          <cell r="I1404" t="str">
            <v>X</v>
          </cell>
          <cell r="Q1404" t="str">
            <v>P</v>
          </cell>
          <cell r="R1404" t="str">
            <v>Espèces des boisements et des lisières mésophiles</v>
          </cell>
          <cell r="S1404">
            <v>0</v>
          </cell>
          <cell r="T1404" t="str">
            <v>faible</v>
          </cell>
          <cell r="U1404">
            <v>0</v>
          </cell>
        </row>
        <row r="1405">
          <cell r="A1405" t="str">
            <v>Xanthia gilvago</v>
          </cell>
          <cell r="B1405" t="str">
            <v>Heterocera</v>
          </cell>
          <cell r="C1405" t="str">
            <v>NOCTUIDAE</v>
          </cell>
          <cell r="D1405" t="str">
            <v>Xanthia gilvago (Denis &amp; Schiffermüller, 1775)</v>
          </cell>
          <cell r="E1405" t="str">
            <v>Xanthia gilvago</v>
          </cell>
          <cell r="F1405" t="str">
            <v>La xanthie cendrée</v>
          </cell>
          <cell r="G1405" t="str">
            <v>E</v>
          </cell>
          <cell r="I1405" t="str">
            <v>X</v>
          </cell>
          <cell r="Q1405" t="str">
            <v>HP</v>
          </cell>
          <cell r="R1405" t="str">
            <v>Espèces des boisements et des lisières mésophiles</v>
          </cell>
          <cell r="S1405">
            <v>0</v>
          </cell>
          <cell r="T1405" t="str">
            <v>faible</v>
          </cell>
          <cell r="U1405">
            <v>0</v>
          </cell>
        </row>
        <row r="1406">
          <cell r="A1406" t="str">
            <v>Xanthia gilvago (Denis &amp; Schiffermüller, 1775)</v>
          </cell>
          <cell r="B1406" t="str">
            <v>Heterocera</v>
          </cell>
          <cell r="C1406" t="str">
            <v>NOCTUIDAE</v>
          </cell>
          <cell r="D1406" t="str">
            <v>Xanthia gilvago (Denis &amp; Schiffermüller, 1775)</v>
          </cell>
          <cell r="E1406" t="str">
            <v>Xanthia gilvago</v>
          </cell>
          <cell r="F1406" t="str">
            <v>La xanthie cendrée</v>
          </cell>
          <cell r="G1406" t="str">
            <v>E</v>
          </cell>
          <cell r="I1406" t="str">
            <v>X</v>
          </cell>
          <cell r="Q1406" t="str">
            <v>HP</v>
          </cell>
          <cell r="R1406" t="str">
            <v>Espèces des boisements et des lisières mésophiles</v>
          </cell>
          <cell r="S1406">
            <v>0</v>
          </cell>
          <cell r="T1406" t="str">
            <v>faible</v>
          </cell>
          <cell r="U1406">
            <v>0</v>
          </cell>
        </row>
        <row r="1407">
          <cell r="A1407" t="str">
            <v>Xanthia icteritia</v>
          </cell>
          <cell r="B1407" t="str">
            <v>Heterocera</v>
          </cell>
          <cell r="C1407" t="str">
            <v>NOCTUIDAE</v>
          </cell>
          <cell r="D1407" t="str">
            <v>Xanthia icteritia (Hufnagel, 1766)</v>
          </cell>
          <cell r="E1407" t="str">
            <v>Xanthia icteritia</v>
          </cell>
          <cell r="F1407" t="str">
            <v>La xanthie cirée</v>
          </cell>
          <cell r="G1407" t="str">
            <v>PC</v>
          </cell>
          <cell r="I1407">
            <v>0</v>
          </cell>
          <cell r="R1407" t="str">
            <v>Espèces des boisements et des lisières mésohygrophiles</v>
          </cell>
          <cell r="S1407">
            <v>0</v>
          </cell>
          <cell r="T1407" t="str">
            <v>faible</v>
          </cell>
          <cell r="U1407">
            <v>0</v>
          </cell>
        </row>
        <row r="1408">
          <cell r="A1408" t="str">
            <v>Xanthia icteritia (Hufnagel, 1766)</v>
          </cell>
          <cell r="B1408" t="str">
            <v>Heterocera</v>
          </cell>
          <cell r="C1408" t="str">
            <v>NOCTUIDAE</v>
          </cell>
          <cell r="D1408" t="str">
            <v>Xanthia icteritia (Hufnagel, 1766)</v>
          </cell>
          <cell r="E1408" t="str">
            <v>Xanthia icteritia</v>
          </cell>
          <cell r="F1408" t="str">
            <v>La xanthie cirée</v>
          </cell>
          <cell r="G1408" t="str">
            <v>PC</v>
          </cell>
          <cell r="I1408">
            <v>0</v>
          </cell>
          <cell r="R1408" t="str">
            <v>Espèces des boisements et des lisières mésohygrophiles</v>
          </cell>
          <cell r="S1408">
            <v>0</v>
          </cell>
          <cell r="T1408" t="str">
            <v>faible</v>
          </cell>
          <cell r="U1408">
            <v>0</v>
          </cell>
        </row>
        <row r="1409">
          <cell r="A1409" t="str">
            <v>Xanthia ocellaris</v>
          </cell>
          <cell r="B1409" t="str">
            <v>Heterocera</v>
          </cell>
          <cell r="C1409" t="str">
            <v>NOCTUIDAE</v>
          </cell>
          <cell r="D1409" t="str">
            <v>Xanthia ocellaris (Borkhausen, 1792)</v>
          </cell>
          <cell r="E1409" t="str">
            <v>Xanthia ocellaris</v>
          </cell>
          <cell r="F1409" t="str">
            <v>La Xanthie paillée</v>
          </cell>
          <cell r="G1409" t="str">
            <v>RR</v>
          </cell>
          <cell r="I1409" t="str">
            <v>X</v>
          </cell>
          <cell r="Q1409" t="str">
            <v>HP</v>
          </cell>
          <cell r="R1409" t="str">
            <v>Espèces des boisements et des lisières mésophiles</v>
          </cell>
          <cell r="S1409">
            <v>0</v>
          </cell>
          <cell r="T1409" t="str">
            <v>faible</v>
          </cell>
          <cell r="U1409">
            <v>0</v>
          </cell>
        </row>
        <row r="1410">
          <cell r="A1410" t="str">
            <v>Xanthia ocellaris (Borkhausen, 1792)</v>
          </cell>
          <cell r="B1410" t="str">
            <v>Heterocera</v>
          </cell>
          <cell r="C1410" t="str">
            <v>NOCTUIDAE</v>
          </cell>
          <cell r="D1410" t="str">
            <v>Xanthia ocellaris (Borkhausen, 1792)</v>
          </cell>
          <cell r="E1410" t="str">
            <v>Xanthia ocellaris</v>
          </cell>
          <cell r="F1410" t="str">
            <v>La Xanthie paillée</v>
          </cell>
          <cell r="G1410" t="str">
            <v>RR</v>
          </cell>
          <cell r="I1410" t="str">
            <v>X</v>
          </cell>
          <cell r="Q1410" t="str">
            <v>HP</v>
          </cell>
          <cell r="R1410" t="str">
            <v>Espèces des boisements et des lisières mésophiles</v>
          </cell>
          <cell r="S1410">
            <v>0</v>
          </cell>
          <cell r="T1410" t="str">
            <v>faible</v>
          </cell>
          <cell r="U1410">
            <v>0</v>
          </cell>
        </row>
        <row r="1411">
          <cell r="A1411" t="str">
            <v>Xanthia togata</v>
          </cell>
          <cell r="B1411" t="str">
            <v>Heterocera</v>
          </cell>
          <cell r="C1411" t="str">
            <v>NOCTUIDAE</v>
          </cell>
          <cell r="D1411" t="str">
            <v>Xanthia togata (Esper, 1788)</v>
          </cell>
          <cell r="E1411" t="str">
            <v>Xanthia togata</v>
          </cell>
          <cell r="F1411" t="str">
            <v>La mantelée</v>
          </cell>
          <cell r="G1411" t="str">
            <v>AR</v>
          </cell>
          <cell r="I1411">
            <v>0</v>
          </cell>
          <cell r="Q1411" t="str">
            <v>P</v>
          </cell>
          <cell r="R1411" t="str">
            <v>Espèces des boisements et des lisières mésohygrophiles</v>
          </cell>
          <cell r="S1411">
            <v>0</v>
          </cell>
          <cell r="T1411" t="str">
            <v>faible</v>
          </cell>
          <cell r="U1411">
            <v>0</v>
          </cell>
        </row>
        <row r="1412">
          <cell r="A1412" t="str">
            <v>Xanthia togata (Esper, 1788)</v>
          </cell>
          <cell r="B1412" t="str">
            <v>Heterocera</v>
          </cell>
          <cell r="C1412" t="str">
            <v>NOCTUIDAE</v>
          </cell>
          <cell r="D1412" t="str">
            <v>Xanthia togata (Esper, 1788)</v>
          </cell>
          <cell r="E1412" t="str">
            <v>Xanthia togata</v>
          </cell>
          <cell r="F1412" t="str">
            <v>La mantelée</v>
          </cell>
          <cell r="G1412" t="str">
            <v>AR</v>
          </cell>
          <cell r="I1412">
            <v>0</v>
          </cell>
          <cell r="Q1412" t="str">
            <v>P</v>
          </cell>
          <cell r="R1412" t="str">
            <v>Espèces des boisements et des lisières mésohygrophiles</v>
          </cell>
          <cell r="S1412">
            <v>0</v>
          </cell>
          <cell r="T1412" t="str">
            <v>faible</v>
          </cell>
          <cell r="U1412">
            <v>0</v>
          </cell>
        </row>
        <row r="1413">
          <cell r="A1413" t="str">
            <v>Xanthorhoe biriviata</v>
          </cell>
          <cell r="B1413" t="str">
            <v>Heterocera</v>
          </cell>
          <cell r="C1413" t="str">
            <v>GEOMETRIDAE</v>
          </cell>
          <cell r="D1413" t="str">
            <v>Xanthorhoe biriviata (Borkhausen, 1794)</v>
          </cell>
          <cell r="E1413" t="str">
            <v>Xanthorhoe biriviata</v>
          </cell>
          <cell r="F1413" t="str">
            <v>La Larentie des Impatientes</v>
          </cell>
          <cell r="G1413" t="str">
            <v>E</v>
          </cell>
          <cell r="I1413" t="str">
            <v>X</v>
          </cell>
          <cell r="Q1413" t="str">
            <v>HP</v>
          </cell>
          <cell r="R1413" t="str">
            <v>Espèces des boisements et des lisières mésohygrophiles</v>
          </cell>
          <cell r="S1413">
            <v>0</v>
          </cell>
          <cell r="T1413" t="str">
            <v>faible</v>
          </cell>
          <cell r="U1413">
            <v>0</v>
          </cell>
        </row>
        <row r="1414">
          <cell r="A1414" t="str">
            <v>Xanthorhoe biriviata (Borkhausen, 1794)</v>
          </cell>
          <cell r="B1414" t="str">
            <v>Heterocera</v>
          </cell>
          <cell r="C1414" t="str">
            <v>GEOMETRIDAE</v>
          </cell>
          <cell r="D1414" t="str">
            <v>Xanthorhoe biriviata (Borkhausen, 1794)</v>
          </cell>
          <cell r="E1414" t="str">
            <v>Xanthorhoe biriviata</v>
          </cell>
          <cell r="F1414" t="str">
            <v>La Larentie des Impatientes</v>
          </cell>
          <cell r="G1414" t="str">
            <v>E</v>
          </cell>
          <cell r="I1414" t="str">
            <v>X</v>
          </cell>
          <cell r="Q1414" t="str">
            <v>HP</v>
          </cell>
          <cell r="R1414" t="str">
            <v>Espèces des boisements et des lisières mésohygrophiles</v>
          </cell>
          <cell r="S1414">
            <v>0</v>
          </cell>
          <cell r="T1414" t="str">
            <v>faible</v>
          </cell>
          <cell r="U1414">
            <v>0</v>
          </cell>
        </row>
        <row r="1415">
          <cell r="A1415" t="str">
            <v>Xanthorhoe designata</v>
          </cell>
          <cell r="B1415" t="str">
            <v>Heterocera</v>
          </cell>
          <cell r="C1415" t="str">
            <v>GEOMETRIDAE</v>
          </cell>
          <cell r="D1415" t="str">
            <v>Xanthorhoe designata (Hufnagel, 1767)</v>
          </cell>
          <cell r="E1415" t="str">
            <v>Xanthorhoe designata</v>
          </cell>
          <cell r="F1415" t="str">
            <v>La Désignée</v>
          </cell>
          <cell r="G1415" t="str">
            <v>RR</v>
          </cell>
          <cell r="I1415" t="str">
            <v>X</v>
          </cell>
          <cell r="Q1415" t="str">
            <v>HP</v>
          </cell>
          <cell r="R1415" t="str">
            <v>Espèces des boisements et des lisières mésohygrophiles</v>
          </cell>
          <cell r="S1415">
            <v>0</v>
          </cell>
          <cell r="T1415" t="str">
            <v>faible</v>
          </cell>
          <cell r="U1415">
            <v>0</v>
          </cell>
        </row>
        <row r="1416">
          <cell r="A1416" t="str">
            <v>Xanthorhoe designata (Hufnagel, 1767)</v>
          </cell>
          <cell r="B1416" t="str">
            <v>Heterocera</v>
          </cell>
          <cell r="C1416" t="str">
            <v>GEOMETRIDAE</v>
          </cell>
          <cell r="D1416" t="str">
            <v>Xanthorhoe designata (Hufnagel, 1767)</v>
          </cell>
          <cell r="E1416" t="str">
            <v>Xanthorhoe designata</v>
          </cell>
          <cell r="F1416" t="str">
            <v>La Désignée</v>
          </cell>
          <cell r="G1416" t="str">
            <v>RR</v>
          </cell>
          <cell r="I1416" t="str">
            <v>X</v>
          </cell>
          <cell r="Q1416" t="str">
            <v>HP</v>
          </cell>
          <cell r="R1416" t="str">
            <v>Espèces des boisements et des lisières mésohygrophiles</v>
          </cell>
          <cell r="S1416">
            <v>0</v>
          </cell>
          <cell r="T1416" t="str">
            <v>faible</v>
          </cell>
          <cell r="U1416">
            <v>0</v>
          </cell>
        </row>
        <row r="1417">
          <cell r="A1417" t="str">
            <v>Xanthorhoe ferrugata</v>
          </cell>
          <cell r="B1417" t="str">
            <v>Heterocera</v>
          </cell>
          <cell r="C1417" t="str">
            <v>GEOMETRIDAE</v>
          </cell>
          <cell r="D1417" t="str">
            <v>Xanthorhoe ferrugata (Clerck, 1759)</v>
          </cell>
          <cell r="E1417" t="str">
            <v>Xanthorhoe ferrugata</v>
          </cell>
          <cell r="F1417" t="str">
            <v>La rouillée</v>
          </cell>
          <cell r="G1417" t="str">
            <v>AC</v>
          </cell>
          <cell r="I1417">
            <v>0</v>
          </cell>
          <cell r="R1417" t="str">
            <v>Espèces des boisements et des lisières mésophiles</v>
          </cell>
          <cell r="S1417">
            <v>0</v>
          </cell>
          <cell r="T1417" t="str">
            <v>faible</v>
          </cell>
          <cell r="U1417">
            <v>0</v>
          </cell>
        </row>
        <row r="1418">
          <cell r="A1418" t="str">
            <v>Xanthorhoe ferrugata (Clerck, 1759)</v>
          </cell>
          <cell r="B1418" t="str">
            <v>Heterocera</v>
          </cell>
          <cell r="C1418" t="str">
            <v>GEOMETRIDAE</v>
          </cell>
          <cell r="D1418" t="str">
            <v>Xanthorhoe ferrugata (Clerck, 1759)</v>
          </cell>
          <cell r="E1418" t="str">
            <v>Xanthorhoe ferrugata</v>
          </cell>
          <cell r="F1418" t="str">
            <v>La rouillée</v>
          </cell>
          <cell r="G1418" t="str">
            <v>AC</v>
          </cell>
          <cell r="I1418">
            <v>0</v>
          </cell>
          <cell r="R1418" t="str">
            <v>Espèces des boisements et des lisières mésophiles</v>
          </cell>
          <cell r="S1418">
            <v>0</v>
          </cell>
          <cell r="T1418" t="str">
            <v>faible</v>
          </cell>
          <cell r="U1418">
            <v>0</v>
          </cell>
        </row>
        <row r="1419">
          <cell r="A1419" t="str">
            <v>Xanthorhoe fluctuata</v>
          </cell>
          <cell r="B1419" t="str">
            <v>Heterocera</v>
          </cell>
          <cell r="C1419" t="str">
            <v>GEOMETRIDAE</v>
          </cell>
          <cell r="D1419" t="str">
            <v>Xanthorhoe fluctuata (Linnaeus, 1758)</v>
          </cell>
          <cell r="E1419" t="str">
            <v>Xanthorhoe fluctuata</v>
          </cell>
          <cell r="F1419" t="str">
            <v>La phalène ondée ; l'incertaine</v>
          </cell>
          <cell r="G1419" t="str">
            <v>PC</v>
          </cell>
          <cell r="I1419">
            <v>0</v>
          </cell>
          <cell r="R1419" t="str">
            <v>Espèces ubiquistes</v>
          </cell>
          <cell r="S1419">
            <v>0</v>
          </cell>
          <cell r="T1419" t="str">
            <v>faible</v>
          </cell>
          <cell r="U1419">
            <v>0</v>
          </cell>
        </row>
        <row r="1420">
          <cell r="A1420" t="str">
            <v>Xanthorhoe fluctuata (Linnaeus, 1758)</v>
          </cell>
          <cell r="B1420" t="str">
            <v>Heterocera</v>
          </cell>
          <cell r="C1420" t="str">
            <v>GEOMETRIDAE</v>
          </cell>
          <cell r="D1420" t="str">
            <v>Xanthorhoe fluctuata (Linnaeus, 1758)</v>
          </cell>
          <cell r="E1420" t="str">
            <v>Xanthorhoe fluctuata</v>
          </cell>
          <cell r="F1420" t="str">
            <v>La phalène ondée ; l'incertaine</v>
          </cell>
          <cell r="G1420" t="str">
            <v>PC</v>
          </cell>
          <cell r="I1420">
            <v>0</v>
          </cell>
          <cell r="R1420" t="str">
            <v>Espèces ubiquistes</v>
          </cell>
          <cell r="S1420">
            <v>0</v>
          </cell>
          <cell r="T1420" t="str">
            <v>faible</v>
          </cell>
          <cell r="U1420">
            <v>0</v>
          </cell>
        </row>
        <row r="1421">
          <cell r="A1421" t="str">
            <v>Xanthorhoe montanata</v>
          </cell>
          <cell r="B1421" t="str">
            <v>Heterocera</v>
          </cell>
          <cell r="C1421" t="str">
            <v>GEOMETRIDAE</v>
          </cell>
          <cell r="D1421" t="str">
            <v>Xanthorhoe montanata (Denis &amp; Schiffermüller, 1775)</v>
          </cell>
          <cell r="E1421" t="str">
            <v>Xanthorhoe montanata</v>
          </cell>
          <cell r="F1421" t="str">
            <v>La mélanthie montagnarde</v>
          </cell>
          <cell r="G1421" t="str">
            <v>PC</v>
          </cell>
          <cell r="I1421">
            <v>0</v>
          </cell>
          <cell r="R1421" t="str">
            <v>Espèces des boisements et des lisières mésohygrophiles</v>
          </cell>
          <cell r="S1421">
            <v>0</v>
          </cell>
          <cell r="T1421" t="str">
            <v>faible</v>
          </cell>
          <cell r="U1421">
            <v>0</v>
          </cell>
        </row>
        <row r="1422">
          <cell r="A1422" t="str">
            <v>Xanthorhoe montanata (Denis &amp; Schiffermüller, 1775)</v>
          </cell>
          <cell r="B1422" t="str">
            <v>Heterocera</v>
          </cell>
          <cell r="C1422" t="str">
            <v>GEOMETRIDAE</v>
          </cell>
          <cell r="D1422" t="str">
            <v>Xanthorhoe montanata (Denis &amp; Schiffermüller, 1775)</v>
          </cell>
          <cell r="E1422" t="str">
            <v>Xanthorhoe montanata</v>
          </cell>
          <cell r="F1422" t="str">
            <v>La mélanthie montagnarde</v>
          </cell>
          <cell r="G1422" t="str">
            <v>PC</v>
          </cell>
          <cell r="I1422">
            <v>0</v>
          </cell>
          <cell r="R1422" t="str">
            <v>Espèces des boisements et des lisières mésohygrophiles</v>
          </cell>
          <cell r="S1422">
            <v>0</v>
          </cell>
          <cell r="T1422" t="str">
            <v>faible</v>
          </cell>
          <cell r="U1422">
            <v>0</v>
          </cell>
        </row>
        <row r="1423">
          <cell r="A1423" t="str">
            <v>Xanthorhoe quadrifasiata</v>
          </cell>
          <cell r="B1423" t="str">
            <v>Heterocera</v>
          </cell>
          <cell r="C1423" t="str">
            <v>GEOMETRIDAE</v>
          </cell>
          <cell r="D1423" t="str">
            <v>Xanthorhoe quadrifasiata (Clerck, 1759)</v>
          </cell>
          <cell r="E1423" t="str">
            <v>Xanthorhoe quadrifasiata</v>
          </cell>
          <cell r="F1423" t="str">
            <v>La Phalène quadrifasciée</v>
          </cell>
          <cell r="G1423" t="str">
            <v>RR</v>
          </cell>
          <cell r="I1423" t="str">
            <v>X</v>
          </cell>
          <cell r="Q1423" t="str">
            <v>HP</v>
          </cell>
          <cell r="R1423" t="str">
            <v>Espèces des boisements et des lisières mésohygrophiles</v>
          </cell>
          <cell r="S1423">
            <v>0</v>
          </cell>
          <cell r="T1423" t="str">
            <v>faible</v>
          </cell>
          <cell r="U1423">
            <v>0</v>
          </cell>
        </row>
        <row r="1424">
          <cell r="A1424" t="str">
            <v>Xanthorhoe quadrifasiata (Clerck, 1759)</v>
          </cell>
          <cell r="B1424" t="str">
            <v>Heterocera</v>
          </cell>
          <cell r="C1424" t="str">
            <v>GEOMETRIDAE</v>
          </cell>
          <cell r="D1424" t="str">
            <v>Xanthorhoe quadrifasiata (Clerck, 1759)</v>
          </cell>
          <cell r="E1424" t="str">
            <v>Xanthorhoe quadrifasiata</v>
          </cell>
          <cell r="F1424" t="str">
            <v>La Phalène quadrifasciée</v>
          </cell>
          <cell r="G1424" t="str">
            <v>RR</v>
          </cell>
          <cell r="I1424" t="str">
            <v>X</v>
          </cell>
          <cell r="Q1424" t="str">
            <v>HP</v>
          </cell>
          <cell r="R1424" t="str">
            <v>Espèces des boisements et des lisières mésohygrophiles</v>
          </cell>
          <cell r="S1424">
            <v>0</v>
          </cell>
          <cell r="T1424" t="str">
            <v>faible</v>
          </cell>
          <cell r="U1424">
            <v>0</v>
          </cell>
        </row>
        <row r="1425">
          <cell r="A1425" t="str">
            <v>Xanthorhoe spadicearia</v>
          </cell>
          <cell r="B1425" t="str">
            <v>Heterocera</v>
          </cell>
          <cell r="C1425" t="str">
            <v>GEOMETRIDAE</v>
          </cell>
          <cell r="D1425" t="str">
            <v>Xanthorhoe spadicearia (Denis &amp; Schiffermüller, 1775)</v>
          </cell>
          <cell r="E1425" t="str">
            <v>Xanthorhoe spadicearia</v>
          </cell>
          <cell r="F1425" t="str">
            <v>L'Oxydée</v>
          </cell>
          <cell r="G1425" t="str">
            <v>PC</v>
          </cell>
          <cell r="I1425">
            <v>0</v>
          </cell>
          <cell r="R1425" t="str">
            <v>Espèces des boisements et des lisières mésophiles</v>
          </cell>
          <cell r="S1425">
            <v>0</v>
          </cell>
          <cell r="T1425" t="str">
            <v>faible</v>
          </cell>
          <cell r="U1425">
            <v>0</v>
          </cell>
        </row>
        <row r="1426">
          <cell r="A1426" t="str">
            <v>Xanthorhoe spadicearia (Denis &amp; Schiffermüller, 1775)</v>
          </cell>
          <cell r="B1426" t="str">
            <v>Heterocera</v>
          </cell>
          <cell r="C1426" t="str">
            <v>GEOMETRIDAE</v>
          </cell>
          <cell r="D1426" t="str">
            <v>Xanthorhoe spadicearia (Denis &amp; Schiffermüller, 1775)</v>
          </cell>
          <cell r="E1426" t="str">
            <v>Xanthorhoe spadicearia</v>
          </cell>
          <cell r="F1426" t="str">
            <v>L'Oxydée</v>
          </cell>
          <cell r="G1426" t="str">
            <v>PC</v>
          </cell>
          <cell r="I1426">
            <v>0</v>
          </cell>
          <cell r="R1426" t="str">
            <v>Espèces des boisements et des lisières mésophiles</v>
          </cell>
          <cell r="S1426">
            <v>0</v>
          </cell>
          <cell r="T1426" t="str">
            <v>faible</v>
          </cell>
          <cell r="U1426">
            <v>0</v>
          </cell>
        </row>
        <row r="1427">
          <cell r="A1427" t="str">
            <v>Xestia agathina</v>
          </cell>
          <cell r="B1427" t="str">
            <v>Heterocera</v>
          </cell>
          <cell r="C1427" t="str">
            <v>NOCTUIDAE</v>
          </cell>
          <cell r="D1427" t="str">
            <v>Xestia agathina (Duponchel, 1827)</v>
          </cell>
          <cell r="E1427" t="str">
            <v>Xestia agathina</v>
          </cell>
          <cell r="F1427" t="str">
            <v>La Noctuelle agathine</v>
          </cell>
          <cell r="G1427" t="str">
            <v>AR</v>
          </cell>
          <cell r="I1427">
            <v>0</v>
          </cell>
          <cell r="Q1427" t="str">
            <v>P</v>
          </cell>
          <cell r="R1427" t="str">
            <v>Espèce des landes</v>
          </cell>
          <cell r="S1427">
            <v>0</v>
          </cell>
          <cell r="T1427" t="str">
            <v>faible</v>
          </cell>
          <cell r="U1427">
            <v>0</v>
          </cell>
        </row>
        <row r="1428">
          <cell r="A1428" t="str">
            <v>Xestia agathina (Duponchel, 1827)</v>
          </cell>
          <cell r="B1428" t="str">
            <v>Heterocera</v>
          </cell>
          <cell r="C1428" t="str">
            <v>NOCTUIDAE</v>
          </cell>
          <cell r="D1428" t="str">
            <v>Xestia agathina (Duponchel, 1827)</v>
          </cell>
          <cell r="E1428" t="str">
            <v>Xestia agathina</v>
          </cell>
          <cell r="F1428" t="str">
            <v>La Noctuelle agathine</v>
          </cell>
          <cell r="G1428" t="str">
            <v>AR</v>
          </cell>
          <cell r="I1428">
            <v>0</v>
          </cell>
          <cell r="Q1428" t="str">
            <v>P</v>
          </cell>
          <cell r="R1428" t="str">
            <v>Espèce des landes</v>
          </cell>
          <cell r="S1428">
            <v>0</v>
          </cell>
          <cell r="T1428" t="str">
            <v>faible</v>
          </cell>
          <cell r="U1428">
            <v>0</v>
          </cell>
        </row>
        <row r="1429">
          <cell r="A1429" t="str">
            <v>Xestia baja</v>
          </cell>
          <cell r="B1429" t="str">
            <v>Heterocera</v>
          </cell>
          <cell r="C1429" t="str">
            <v>NOCTUIDAE</v>
          </cell>
          <cell r="D1429" t="str">
            <v>Xestia baja (Denis &amp; Schiffermüller, 1775)</v>
          </cell>
          <cell r="E1429" t="str">
            <v>Xestia baja</v>
          </cell>
          <cell r="F1429" t="str">
            <v>La noctuelle baie</v>
          </cell>
          <cell r="G1429" t="str">
            <v>E</v>
          </cell>
          <cell r="I1429" t="str">
            <v>X</v>
          </cell>
          <cell r="Q1429" t="str">
            <v>HP</v>
          </cell>
          <cell r="R1429" t="str">
            <v>Espèces des prairies et ourlets méso-hygrophiles</v>
          </cell>
          <cell r="S1429">
            <v>0</v>
          </cell>
          <cell r="T1429" t="str">
            <v>faible</v>
          </cell>
          <cell r="U1429">
            <v>0</v>
          </cell>
        </row>
        <row r="1430">
          <cell r="A1430" t="str">
            <v>Xestia baja (Denis &amp; Schiffermüller, 1775)</v>
          </cell>
          <cell r="B1430" t="str">
            <v>Heterocera</v>
          </cell>
          <cell r="C1430" t="str">
            <v>NOCTUIDAE</v>
          </cell>
          <cell r="D1430" t="str">
            <v>Xestia baja (Denis &amp; Schiffermüller, 1775)</v>
          </cell>
          <cell r="E1430" t="str">
            <v>Xestia baja</v>
          </cell>
          <cell r="F1430" t="str">
            <v>La noctuelle baie</v>
          </cell>
          <cell r="G1430" t="str">
            <v>E</v>
          </cell>
          <cell r="I1430" t="str">
            <v>X</v>
          </cell>
          <cell r="Q1430" t="str">
            <v>HP</v>
          </cell>
          <cell r="R1430" t="str">
            <v>Espèces des prairies et ourlets méso-hygrophiles</v>
          </cell>
          <cell r="S1430">
            <v>0</v>
          </cell>
          <cell r="T1430" t="str">
            <v>faible</v>
          </cell>
          <cell r="U1430">
            <v>0</v>
          </cell>
        </row>
        <row r="1431">
          <cell r="A1431" t="str">
            <v>Xestia castanea</v>
          </cell>
          <cell r="B1431" t="str">
            <v>Heterocera</v>
          </cell>
          <cell r="C1431" t="str">
            <v>NOCTUIDAE</v>
          </cell>
          <cell r="D1431" t="str">
            <v>Xestia castanea (Esper, 1798)</v>
          </cell>
          <cell r="E1431" t="str">
            <v>Xestia castanea</v>
          </cell>
          <cell r="F1431" t="str">
            <v>La Noctuelle négligée</v>
          </cell>
          <cell r="G1431" t="str">
            <v>E</v>
          </cell>
          <cell r="I1431" t="str">
            <v>X</v>
          </cell>
          <cell r="Q1431" t="str">
            <v>HP</v>
          </cell>
          <cell r="R1431" t="str">
            <v>Espèce des landes</v>
          </cell>
          <cell r="S1431">
            <v>0</v>
          </cell>
          <cell r="T1431" t="str">
            <v>faible</v>
          </cell>
          <cell r="U1431">
            <v>0</v>
          </cell>
        </row>
        <row r="1432">
          <cell r="A1432" t="str">
            <v>Xestia castanea (Esper, 1798)</v>
          </cell>
          <cell r="B1432" t="str">
            <v>Heterocera</v>
          </cell>
          <cell r="C1432" t="str">
            <v>NOCTUIDAE</v>
          </cell>
          <cell r="D1432" t="str">
            <v>Xestia castanea (Esper, 1798)</v>
          </cell>
          <cell r="E1432" t="str">
            <v>Xestia castanea</v>
          </cell>
          <cell r="F1432" t="str">
            <v>La Noctuelle négligée</v>
          </cell>
          <cell r="G1432" t="str">
            <v>E</v>
          </cell>
          <cell r="I1432" t="str">
            <v>X</v>
          </cell>
          <cell r="Q1432" t="str">
            <v>HP</v>
          </cell>
          <cell r="R1432" t="str">
            <v>Espèce des landes</v>
          </cell>
          <cell r="S1432">
            <v>0</v>
          </cell>
          <cell r="T1432" t="str">
            <v>faible</v>
          </cell>
          <cell r="U1432">
            <v>0</v>
          </cell>
        </row>
        <row r="1433">
          <cell r="A1433" t="str">
            <v>Xestia c-nigrum</v>
          </cell>
          <cell r="B1433" t="str">
            <v>Heterocera</v>
          </cell>
          <cell r="C1433" t="str">
            <v>NOCTUIDAE</v>
          </cell>
          <cell r="D1433" t="str">
            <v>Xestia c-nigrum (Linnaeus, 1758)</v>
          </cell>
          <cell r="E1433" t="str">
            <v>Xestia c-nigrum</v>
          </cell>
          <cell r="F1433" t="str">
            <v>Le c noir</v>
          </cell>
          <cell r="G1433" t="str">
            <v>C</v>
          </cell>
          <cell r="I1433">
            <v>0</v>
          </cell>
          <cell r="R1433" t="str">
            <v>Espèces ubiquistes</v>
          </cell>
          <cell r="S1433">
            <v>0</v>
          </cell>
          <cell r="T1433" t="str">
            <v>faible</v>
          </cell>
          <cell r="U1433">
            <v>0</v>
          </cell>
        </row>
        <row r="1434">
          <cell r="A1434" t="str">
            <v>Xestia c-nigrum (Linnaeus, 1758)</v>
          </cell>
          <cell r="B1434" t="str">
            <v>Heterocera</v>
          </cell>
          <cell r="C1434" t="str">
            <v>NOCTUIDAE</v>
          </cell>
          <cell r="D1434" t="str">
            <v>Xestia c-nigrum (Linnaeus, 1758)</v>
          </cell>
          <cell r="E1434" t="str">
            <v>Xestia c-nigrum</v>
          </cell>
          <cell r="F1434" t="str">
            <v>Le c noir</v>
          </cell>
          <cell r="G1434" t="str">
            <v>C</v>
          </cell>
          <cell r="I1434">
            <v>0</v>
          </cell>
          <cell r="R1434" t="str">
            <v>Espèces ubiquistes</v>
          </cell>
          <cell r="S1434">
            <v>0</v>
          </cell>
          <cell r="T1434" t="str">
            <v>faible</v>
          </cell>
          <cell r="U1434">
            <v>0</v>
          </cell>
        </row>
        <row r="1435">
          <cell r="A1435" t="str">
            <v>Xestia ditrapezium</v>
          </cell>
          <cell r="B1435" t="str">
            <v>Heterocera</v>
          </cell>
          <cell r="C1435" t="str">
            <v>NOCTUIDAE</v>
          </cell>
          <cell r="D1435" t="str">
            <v>Xestia ditrapezium (Denis &amp; Schiffermüller, 1775)</v>
          </cell>
          <cell r="E1435" t="str">
            <v>Xestia ditrapezium</v>
          </cell>
          <cell r="F1435" t="str">
            <v>La sérieuse</v>
          </cell>
          <cell r="G1435" t="str">
            <v>E</v>
          </cell>
          <cell r="I1435" t="str">
            <v>X</v>
          </cell>
          <cell r="Q1435" t="str">
            <v>HP</v>
          </cell>
          <cell r="R1435" t="str">
            <v>Espèces des prairies et ourlets méso-hygrophiles</v>
          </cell>
          <cell r="S1435">
            <v>0</v>
          </cell>
          <cell r="T1435" t="str">
            <v>faible</v>
          </cell>
          <cell r="U1435">
            <v>0</v>
          </cell>
        </row>
        <row r="1436">
          <cell r="A1436" t="str">
            <v>Xestia ditrapezium (Denis &amp; Schiffermüller, 1775)</v>
          </cell>
          <cell r="B1436" t="str">
            <v>Heterocera</v>
          </cell>
          <cell r="C1436" t="str">
            <v>NOCTUIDAE</v>
          </cell>
          <cell r="D1436" t="str">
            <v>Xestia ditrapezium (Denis &amp; Schiffermüller, 1775)</v>
          </cell>
          <cell r="E1436" t="str">
            <v>Xestia ditrapezium</v>
          </cell>
          <cell r="F1436" t="str">
            <v>La sérieuse</v>
          </cell>
          <cell r="G1436" t="str">
            <v>E</v>
          </cell>
          <cell r="I1436" t="str">
            <v>X</v>
          </cell>
          <cell r="Q1436" t="str">
            <v>HP</v>
          </cell>
          <cell r="R1436" t="str">
            <v>Espèces des prairies et ourlets méso-hygrophiles</v>
          </cell>
          <cell r="S1436">
            <v>0</v>
          </cell>
          <cell r="T1436" t="str">
            <v>faible</v>
          </cell>
          <cell r="U1436">
            <v>0</v>
          </cell>
        </row>
        <row r="1437">
          <cell r="A1437" t="str">
            <v>Xestia rhomboidea</v>
          </cell>
          <cell r="B1437" t="str">
            <v>Heterocera</v>
          </cell>
          <cell r="C1437" t="str">
            <v>NOCTUIDAE</v>
          </cell>
          <cell r="D1437" t="str">
            <v>Xestia rhomboidea Esper, 1790</v>
          </cell>
          <cell r="E1437" t="str">
            <v>Xestia rhomboidea</v>
          </cell>
          <cell r="F1437" t="str">
            <v>La Noctuelle rhomboïde</v>
          </cell>
          <cell r="G1437" t="str">
            <v>E</v>
          </cell>
          <cell r="I1437" t="str">
            <v>X</v>
          </cell>
          <cell r="Q1437" t="str">
            <v>HP</v>
          </cell>
          <cell r="R1437" t="str">
            <v>Espèces des prairies et ourlets méso-hygrophiles</v>
          </cell>
          <cell r="S1437">
            <v>0</v>
          </cell>
          <cell r="T1437" t="str">
            <v>faible</v>
          </cell>
          <cell r="U1437">
            <v>0</v>
          </cell>
        </row>
        <row r="1438">
          <cell r="A1438" t="str">
            <v>Xestia rhomboidea Esper, 1790</v>
          </cell>
          <cell r="B1438" t="str">
            <v>Heterocera</v>
          </cell>
          <cell r="C1438" t="str">
            <v>NOCTUIDAE</v>
          </cell>
          <cell r="D1438" t="str">
            <v>Xestia rhomboidea Esper, 1790</v>
          </cell>
          <cell r="E1438" t="str">
            <v>Xestia rhomboidea</v>
          </cell>
          <cell r="F1438" t="str">
            <v>La Noctuelle rhomboïde</v>
          </cell>
          <cell r="G1438" t="str">
            <v>E</v>
          </cell>
          <cell r="I1438" t="str">
            <v>X</v>
          </cell>
          <cell r="Q1438" t="str">
            <v>HP</v>
          </cell>
          <cell r="R1438" t="str">
            <v>Espèces des prairies et ourlets méso-hygrophiles</v>
          </cell>
          <cell r="S1438">
            <v>0</v>
          </cell>
          <cell r="T1438" t="str">
            <v>faible</v>
          </cell>
          <cell r="U1438">
            <v>0</v>
          </cell>
        </row>
        <row r="1439">
          <cell r="A1439" t="str">
            <v>Xestia sexstrigata</v>
          </cell>
          <cell r="B1439" t="str">
            <v>Heterocera</v>
          </cell>
          <cell r="C1439" t="str">
            <v>NOCTUIDAE</v>
          </cell>
          <cell r="D1439" t="str">
            <v>Xestia sexstrigata (Haworth, 1809)</v>
          </cell>
          <cell r="E1439" t="str">
            <v>Xestia sexstrigata</v>
          </cell>
          <cell r="F1439" t="str">
            <v>La Noctuelle ombragée</v>
          </cell>
          <cell r="G1439" t="str">
            <v>RR</v>
          </cell>
          <cell r="I1439" t="str">
            <v>X</v>
          </cell>
          <cell r="Q1439" t="str">
            <v>HP</v>
          </cell>
          <cell r="R1439" t="str">
            <v>Espèces des boisements et des lisières mésohygrophiles</v>
          </cell>
          <cell r="S1439">
            <v>0</v>
          </cell>
          <cell r="T1439" t="str">
            <v>faible</v>
          </cell>
          <cell r="U1439">
            <v>0</v>
          </cell>
        </row>
        <row r="1440">
          <cell r="A1440" t="str">
            <v>Xestia sexstrigata (Haworth, 1809)</v>
          </cell>
          <cell r="B1440" t="str">
            <v>Heterocera</v>
          </cell>
          <cell r="C1440" t="str">
            <v>NOCTUIDAE</v>
          </cell>
          <cell r="D1440" t="str">
            <v>Xestia sexstrigata (Haworth, 1809)</v>
          </cell>
          <cell r="E1440" t="str">
            <v>Xestia sexstrigata</v>
          </cell>
          <cell r="F1440" t="str">
            <v>La Noctuelle ombragée</v>
          </cell>
          <cell r="G1440" t="str">
            <v>RR</v>
          </cell>
          <cell r="I1440" t="str">
            <v>X</v>
          </cell>
          <cell r="Q1440" t="str">
            <v>HP</v>
          </cell>
          <cell r="R1440" t="str">
            <v>Espèces des boisements et des lisières mésohygrophiles</v>
          </cell>
          <cell r="S1440">
            <v>0</v>
          </cell>
          <cell r="T1440" t="str">
            <v>faible</v>
          </cell>
          <cell r="U1440">
            <v>0</v>
          </cell>
        </row>
        <row r="1441">
          <cell r="A1441" t="str">
            <v>Xestia triangulum</v>
          </cell>
          <cell r="B1441" t="str">
            <v>Heterocera</v>
          </cell>
          <cell r="C1441" t="str">
            <v>NOCTUIDAE</v>
          </cell>
          <cell r="D1441" t="str">
            <v>Xestia triangulum (Hufnagel, 1766)</v>
          </cell>
          <cell r="E1441" t="str">
            <v>Xestia triangulum</v>
          </cell>
          <cell r="F1441" t="str">
            <v>La Noctuelle de la Chélidoine</v>
          </cell>
          <cell r="G1441" t="str">
            <v>AC</v>
          </cell>
          <cell r="I1441">
            <v>0</v>
          </cell>
          <cell r="R1441" t="str">
            <v>Espèces des boisements et des lisières mésophiles</v>
          </cell>
          <cell r="S1441">
            <v>0</v>
          </cell>
          <cell r="T1441" t="str">
            <v>faible</v>
          </cell>
          <cell r="U1441">
            <v>0</v>
          </cell>
        </row>
        <row r="1442">
          <cell r="A1442" t="str">
            <v>Xestia triangulum (Hufnagel, 1766)</v>
          </cell>
          <cell r="B1442" t="str">
            <v>Heterocera</v>
          </cell>
          <cell r="C1442" t="str">
            <v>NOCTUIDAE</v>
          </cell>
          <cell r="D1442" t="str">
            <v>Xestia triangulum (Hufnagel, 1766)</v>
          </cell>
          <cell r="E1442" t="str">
            <v>Xestia triangulum</v>
          </cell>
          <cell r="F1442" t="str">
            <v>La Noctuelle de la Chélidoine</v>
          </cell>
          <cell r="G1442" t="str">
            <v>AC</v>
          </cell>
          <cell r="I1442">
            <v>0</v>
          </cell>
          <cell r="R1442" t="str">
            <v>Espèces des boisements et des lisières mésophiles</v>
          </cell>
          <cell r="S1442">
            <v>0</v>
          </cell>
          <cell r="T1442" t="str">
            <v>faible</v>
          </cell>
          <cell r="U1442">
            <v>0</v>
          </cell>
        </row>
        <row r="1443">
          <cell r="A1443" t="str">
            <v>Xestia xanthographa</v>
          </cell>
          <cell r="B1443" t="str">
            <v>Heterocera</v>
          </cell>
          <cell r="C1443" t="str">
            <v>NOCTUIDAE</v>
          </cell>
          <cell r="D1443" t="str">
            <v>Xestia xanthographa (Denis &amp; Schiffermüller, 1775)</v>
          </cell>
          <cell r="E1443" t="str">
            <v>Xestia xanthographa</v>
          </cell>
          <cell r="F1443" t="str">
            <v>La trimaculée</v>
          </cell>
          <cell r="G1443" t="str">
            <v>AC</v>
          </cell>
          <cell r="I1443">
            <v>0</v>
          </cell>
          <cell r="R1443" t="str">
            <v>Espèces ubiquistes</v>
          </cell>
          <cell r="S1443">
            <v>0</v>
          </cell>
          <cell r="T1443" t="str">
            <v>faible</v>
          </cell>
          <cell r="U1443">
            <v>0</v>
          </cell>
        </row>
        <row r="1444">
          <cell r="A1444" t="str">
            <v>Xestia xanthographa (Denis &amp; Schiffermüller, 1775)</v>
          </cell>
          <cell r="B1444" t="str">
            <v>Heterocera</v>
          </cell>
          <cell r="C1444" t="str">
            <v>NOCTUIDAE</v>
          </cell>
          <cell r="D1444" t="str">
            <v>Xestia xanthographa (Denis &amp; Schiffermüller, 1775)</v>
          </cell>
          <cell r="E1444" t="str">
            <v>Xestia xanthographa</v>
          </cell>
          <cell r="F1444" t="str">
            <v>La trimaculée</v>
          </cell>
          <cell r="G1444" t="str">
            <v>AC</v>
          </cell>
          <cell r="I1444">
            <v>0</v>
          </cell>
          <cell r="R1444" t="str">
            <v>Espèces ubiquistes</v>
          </cell>
          <cell r="S1444">
            <v>0</v>
          </cell>
          <cell r="T1444" t="str">
            <v>faible</v>
          </cell>
          <cell r="U1444">
            <v>0</v>
          </cell>
        </row>
        <row r="1445">
          <cell r="A1445" t="str">
            <v>Xylena exsoleta</v>
          </cell>
          <cell r="B1445" t="str">
            <v>Heterocera</v>
          </cell>
          <cell r="C1445" t="str">
            <v>NOCTUIDAE</v>
          </cell>
          <cell r="D1445" t="str">
            <v>Xylena exsoleta (Linnaeus, 1758)</v>
          </cell>
          <cell r="E1445" t="str">
            <v>Xylena exsoleta</v>
          </cell>
          <cell r="F1445" t="str">
            <v>Le bois-sec</v>
          </cell>
          <cell r="G1445" t="str">
            <v>E</v>
          </cell>
          <cell r="I1445" t="str">
            <v>X</v>
          </cell>
          <cell r="Q1445" t="str">
            <v>HP</v>
          </cell>
          <cell r="R1445" t="str">
            <v>Espèces des boisements et des lisières mésohygrophiles</v>
          </cell>
          <cell r="S1445">
            <v>0</v>
          </cell>
          <cell r="T1445" t="str">
            <v>faible</v>
          </cell>
          <cell r="U1445">
            <v>0</v>
          </cell>
        </row>
        <row r="1446">
          <cell r="A1446" t="str">
            <v>Xylena exsoleta (Linnaeus, 1758)</v>
          </cell>
          <cell r="B1446" t="str">
            <v>Heterocera</v>
          </cell>
          <cell r="C1446" t="str">
            <v>NOCTUIDAE</v>
          </cell>
          <cell r="D1446" t="str">
            <v>Xylena exsoleta (Linnaeus, 1758)</v>
          </cell>
          <cell r="E1446" t="str">
            <v>Xylena exsoleta</v>
          </cell>
          <cell r="F1446" t="str">
            <v>Le bois-sec</v>
          </cell>
          <cell r="G1446" t="str">
            <v>E</v>
          </cell>
          <cell r="I1446" t="str">
            <v>X</v>
          </cell>
          <cell r="Q1446" t="str">
            <v>HP</v>
          </cell>
          <cell r="R1446" t="str">
            <v>Espèces des boisements et des lisières mésohygrophiles</v>
          </cell>
          <cell r="S1446">
            <v>0</v>
          </cell>
          <cell r="T1446" t="str">
            <v>faible</v>
          </cell>
          <cell r="U1446">
            <v>0</v>
          </cell>
        </row>
        <row r="1447">
          <cell r="A1447" t="str">
            <v>Xylena vetusta</v>
          </cell>
          <cell r="B1447" t="str">
            <v>Heterocera</v>
          </cell>
          <cell r="C1447" t="str">
            <v>NOCTUIDAE</v>
          </cell>
          <cell r="D1447" t="str">
            <v>Xylena vetusta (Hübner, 1813)</v>
          </cell>
          <cell r="E1447" t="str">
            <v>Xylena vetusta</v>
          </cell>
          <cell r="F1447" t="str">
            <v>L'antique</v>
          </cell>
          <cell r="G1447" t="str">
            <v>E</v>
          </cell>
          <cell r="I1447" t="str">
            <v>X</v>
          </cell>
          <cell r="Q1447" t="str">
            <v>HP</v>
          </cell>
          <cell r="R1447" t="str">
            <v>Espèces des boisements et des lisières mésohygrophiles</v>
          </cell>
          <cell r="S1447">
            <v>0</v>
          </cell>
          <cell r="T1447" t="str">
            <v>faible</v>
          </cell>
          <cell r="U1447">
            <v>0</v>
          </cell>
        </row>
        <row r="1448">
          <cell r="A1448" t="str">
            <v>Xylena vetusta (Hübner, 1813)</v>
          </cell>
          <cell r="B1448" t="str">
            <v>Heterocera</v>
          </cell>
          <cell r="C1448" t="str">
            <v>NOCTUIDAE</v>
          </cell>
          <cell r="D1448" t="str">
            <v>Xylena vetusta (Hübner, 1813)</v>
          </cell>
          <cell r="E1448" t="str">
            <v>Xylena vetusta</v>
          </cell>
          <cell r="F1448" t="str">
            <v>L'antique</v>
          </cell>
          <cell r="G1448" t="str">
            <v>E</v>
          </cell>
          <cell r="I1448" t="str">
            <v>X</v>
          </cell>
          <cell r="Q1448" t="str">
            <v>HP</v>
          </cell>
          <cell r="R1448" t="str">
            <v>Espèces des boisements et des lisières mésohygrophiles</v>
          </cell>
          <cell r="S1448">
            <v>0</v>
          </cell>
          <cell r="T1448" t="str">
            <v>faible</v>
          </cell>
          <cell r="U1448">
            <v>0</v>
          </cell>
        </row>
        <row r="1449">
          <cell r="A1449" t="str">
            <v>Xylocampa areola</v>
          </cell>
          <cell r="B1449" t="str">
            <v>Heterocera</v>
          </cell>
          <cell r="C1449" t="str">
            <v>NOCTUIDAE</v>
          </cell>
          <cell r="D1449" t="str">
            <v>Xylocampa areola (Esper, 1789)</v>
          </cell>
          <cell r="E1449" t="str">
            <v>Xylocampa areola</v>
          </cell>
          <cell r="F1449" t="str">
            <v>La Noctuelle areolée</v>
          </cell>
          <cell r="G1449" t="str">
            <v>PC</v>
          </cell>
          <cell r="I1449">
            <v>0</v>
          </cell>
          <cell r="R1449" t="str">
            <v>Espèces des boisements et des lisières mésophiles</v>
          </cell>
          <cell r="S1449">
            <v>0</v>
          </cell>
          <cell r="T1449" t="str">
            <v>faible</v>
          </cell>
          <cell r="U1449">
            <v>0</v>
          </cell>
        </row>
        <row r="1450">
          <cell r="A1450" t="str">
            <v>Xylocampa areola (Esper, 1789)</v>
          </cell>
          <cell r="B1450" t="str">
            <v>Heterocera</v>
          </cell>
          <cell r="C1450" t="str">
            <v>NOCTUIDAE</v>
          </cell>
          <cell r="D1450" t="str">
            <v>Xylocampa areola (Esper, 1789)</v>
          </cell>
          <cell r="E1450" t="str">
            <v>Xylocampa areola</v>
          </cell>
          <cell r="F1450" t="str">
            <v>La Noctuelle areolée</v>
          </cell>
          <cell r="G1450" t="str">
            <v>PC</v>
          </cell>
          <cell r="I1450">
            <v>0</v>
          </cell>
          <cell r="R1450" t="str">
            <v>Espèces des boisements et des lisières mésophiles</v>
          </cell>
          <cell r="S1450">
            <v>0</v>
          </cell>
          <cell r="T1450" t="str">
            <v>faible</v>
          </cell>
          <cell r="U1450">
            <v>0</v>
          </cell>
        </row>
        <row r="1451">
          <cell r="A1451" t="str">
            <v>Zanclognatha lunalis</v>
          </cell>
          <cell r="B1451" t="str">
            <v>Heterocera</v>
          </cell>
          <cell r="C1451" t="str">
            <v>NOCTUIDAE</v>
          </cell>
          <cell r="D1451" t="str">
            <v>Zanclognatha lunalis (Scopoli, 1763)</v>
          </cell>
          <cell r="E1451" t="str">
            <v>Zanclognatha lunalis</v>
          </cell>
          <cell r="F1451" t="str">
            <v>L'Herminie plumeuse</v>
          </cell>
          <cell r="G1451" t="str">
            <v>RR</v>
          </cell>
          <cell r="I1451" t="str">
            <v>X</v>
          </cell>
          <cell r="Q1451" t="str">
            <v>HP</v>
          </cell>
          <cell r="R1451" t="str">
            <v>Espèces des boisements et des lisières mésohygrophiles</v>
          </cell>
          <cell r="S1451">
            <v>0</v>
          </cell>
          <cell r="T1451" t="str">
            <v>faible</v>
          </cell>
          <cell r="U1451">
            <v>0</v>
          </cell>
        </row>
        <row r="1452">
          <cell r="A1452" t="str">
            <v>Zanclognatha lunalis (Scopoli, 1763)</v>
          </cell>
          <cell r="B1452" t="str">
            <v>Heterocera</v>
          </cell>
          <cell r="C1452" t="str">
            <v>NOCTUIDAE</v>
          </cell>
          <cell r="D1452" t="str">
            <v>Zanclognatha lunalis (Scopoli, 1763)</v>
          </cell>
          <cell r="E1452" t="str">
            <v>Zanclognatha lunalis</v>
          </cell>
          <cell r="F1452" t="str">
            <v>L'Herminie plumeuse</v>
          </cell>
          <cell r="G1452" t="str">
            <v>RR</v>
          </cell>
          <cell r="I1452" t="str">
            <v>X</v>
          </cell>
          <cell r="Q1452" t="str">
            <v>HP</v>
          </cell>
          <cell r="R1452" t="str">
            <v>Espèces des boisements et des lisières mésohygrophiles</v>
          </cell>
          <cell r="S1452">
            <v>0</v>
          </cell>
          <cell r="T1452" t="str">
            <v>faible</v>
          </cell>
          <cell r="U1452">
            <v>0</v>
          </cell>
        </row>
        <row r="1453">
          <cell r="A1453" t="str">
            <v>Zanclognatha tarsipennalis</v>
          </cell>
          <cell r="B1453" t="str">
            <v>Heterocera</v>
          </cell>
          <cell r="C1453" t="str">
            <v>NOCTUIDAE</v>
          </cell>
          <cell r="D1453" t="str">
            <v>Herminia tarsipennalis Treitschke, 1835</v>
          </cell>
          <cell r="E1453" t="str">
            <v>Zanclognatha tarsipennalis</v>
          </cell>
          <cell r="F1453" t="str">
            <v>L'Herminie de la Vigne-blanche</v>
          </cell>
          <cell r="G1453" t="str">
            <v>R</v>
          </cell>
          <cell r="I1453" t="str">
            <v>X</v>
          </cell>
          <cell r="Q1453" t="str">
            <v>P</v>
          </cell>
          <cell r="R1453" t="str">
            <v>Espèces des boisements et des lisières mésohygrophiles</v>
          </cell>
          <cell r="S1453">
            <v>0</v>
          </cell>
          <cell r="T1453" t="str">
            <v>faible</v>
          </cell>
          <cell r="U1453">
            <v>0</v>
          </cell>
        </row>
        <row r="1454">
          <cell r="A1454" t="str">
            <v>Zeuzera pyrina</v>
          </cell>
          <cell r="B1454" t="str">
            <v>Heterocera</v>
          </cell>
          <cell r="C1454" t="str">
            <v>COSSIDAE</v>
          </cell>
          <cell r="D1454" t="str">
            <v>Zeuzera pyrina (Linnaeus, 1761)</v>
          </cell>
          <cell r="E1454" t="str">
            <v>Zeuzera pyrina</v>
          </cell>
          <cell r="F1454" t="str">
            <v>La coquette ou zeuzère du marronier</v>
          </cell>
          <cell r="G1454" t="str">
            <v>AR</v>
          </cell>
          <cell r="I1454">
            <v>0</v>
          </cell>
          <cell r="Q1454" t="str">
            <v>P</v>
          </cell>
          <cell r="R1454" t="str">
            <v>Espèces des boisements et des lisières mésophiles</v>
          </cell>
          <cell r="S1454">
            <v>0</v>
          </cell>
          <cell r="T1454" t="str">
            <v>faible</v>
          </cell>
          <cell r="U1454">
            <v>0</v>
          </cell>
        </row>
        <row r="1455">
          <cell r="A1455" t="str">
            <v>Zeuzera pyrina (Linnaeus, 1761)</v>
          </cell>
          <cell r="B1455" t="str">
            <v>Heterocera</v>
          </cell>
          <cell r="C1455" t="str">
            <v>COSSIDAE</v>
          </cell>
          <cell r="D1455" t="str">
            <v>Zeuzera pyrina (Linnaeus, 1761)</v>
          </cell>
          <cell r="E1455" t="str">
            <v>Zeuzera pyrina</v>
          </cell>
          <cell r="F1455" t="str">
            <v>La coquette ou zeuzère du marronier</v>
          </cell>
          <cell r="G1455" t="str">
            <v>AR</v>
          </cell>
          <cell r="I1455">
            <v>0</v>
          </cell>
          <cell r="Q1455" t="str">
            <v>P</v>
          </cell>
          <cell r="R1455" t="str">
            <v>Espèces des boisements et des lisières mésophiles</v>
          </cell>
          <cell r="S1455">
            <v>0</v>
          </cell>
          <cell r="T1455" t="str">
            <v>faible</v>
          </cell>
          <cell r="U1455">
            <v>0</v>
          </cell>
        </row>
        <row r="1456">
          <cell r="A1456" t="str">
            <v>Aeshna affinis</v>
          </cell>
          <cell r="B1456" t="str">
            <v>Odonata</v>
          </cell>
          <cell r="C1456" t="str">
            <v>AESHNIDAE</v>
          </cell>
          <cell r="D1456" t="str">
            <v>Aeshna affinis Vander Linden</v>
          </cell>
          <cell r="E1456" t="str">
            <v>Aeshna affinis</v>
          </cell>
          <cell r="F1456" t="str">
            <v>Aeschne affine</v>
          </cell>
          <cell r="G1456">
            <v>0</v>
          </cell>
          <cell r="H1456" t="str">
            <v>AR</v>
          </cell>
          <cell r="I1456" t="str">
            <v>X</v>
          </cell>
          <cell r="J1456">
            <v>0</v>
          </cell>
          <cell r="K1456" t="str">
            <v>EN</v>
          </cell>
          <cell r="L1456">
            <v>0</v>
          </cell>
          <cell r="M1456">
            <v>0</v>
          </cell>
          <cell r="N1456">
            <v>0</v>
          </cell>
          <cell r="O1456">
            <v>0</v>
          </cell>
          <cell r="P1456">
            <v>0</v>
          </cell>
          <cell r="Q1456" t="str">
            <v>HP</v>
          </cell>
          <cell r="R1456">
            <v>0</v>
          </cell>
          <cell r="S1456">
            <v>0</v>
          </cell>
          <cell r="T1456" t="str">
            <v>Forte</v>
          </cell>
          <cell r="U1456" t="str">
            <v>x</v>
          </cell>
        </row>
        <row r="1457">
          <cell r="A1457" t="str">
            <v>Aeshna affinis Vander Linden</v>
          </cell>
          <cell r="B1457" t="str">
            <v>Odonata</v>
          </cell>
          <cell r="C1457" t="str">
            <v>AESHNIDAE</v>
          </cell>
          <cell r="D1457" t="str">
            <v>Aeshna affinis Vander Linden</v>
          </cell>
          <cell r="E1457" t="str">
            <v>Aeshna affinis</v>
          </cell>
          <cell r="F1457" t="str">
            <v>Aeschne affine</v>
          </cell>
          <cell r="G1457">
            <v>0</v>
          </cell>
          <cell r="H1457" t="str">
            <v>AR</v>
          </cell>
          <cell r="I1457" t="str">
            <v>X</v>
          </cell>
          <cell r="J1457">
            <v>0</v>
          </cell>
          <cell r="K1457" t="str">
            <v>EN</v>
          </cell>
          <cell r="L1457">
            <v>0</v>
          </cell>
          <cell r="M1457">
            <v>0</v>
          </cell>
          <cell r="N1457">
            <v>0</v>
          </cell>
          <cell r="O1457">
            <v>0</v>
          </cell>
          <cell r="P1457">
            <v>0</v>
          </cell>
          <cell r="Q1457" t="str">
            <v>HP</v>
          </cell>
          <cell r="R1457">
            <v>0</v>
          </cell>
          <cell r="S1457">
            <v>0</v>
          </cell>
          <cell r="T1457" t="str">
            <v>Forte</v>
          </cell>
          <cell r="U1457" t="str">
            <v>x</v>
          </cell>
        </row>
        <row r="1458">
          <cell r="A1458" t="str">
            <v>Aeshna cyanea</v>
          </cell>
          <cell r="B1458" t="str">
            <v>Odonata</v>
          </cell>
          <cell r="C1458" t="str">
            <v>AESHNIDAE</v>
          </cell>
          <cell r="D1458" t="str">
            <v>Aeshna cyanea Müller</v>
          </cell>
          <cell r="E1458" t="str">
            <v>Aeshna cyanea</v>
          </cell>
          <cell r="F1458" t="str">
            <v>Aeschne bleue</v>
          </cell>
          <cell r="G1458">
            <v>0</v>
          </cell>
          <cell r="H1458" t="str">
            <v>AC</v>
          </cell>
          <cell r="I1458">
            <v>0</v>
          </cell>
          <cell r="J1458">
            <v>0</v>
          </cell>
          <cell r="K1458" t="str">
            <v>LC</v>
          </cell>
          <cell r="L1458">
            <v>0</v>
          </cell>
          <cell r="M1458">
            <v>0</v>
          </cell>
          <cell r="N1458">
            <v>0</v>
          </cell>
          <cell r="O1458">
            <v>0</v>
          </cell>
          <cell r="P1458">
            <v>0</v>
          </cell>
          <cell r="Q1458">
            <v>0</v>
          </cell>
          <cell r="R1458" t="str">
            <v>Affinité forestière</v>
          </cell>
          <cell r="S1458">
            <v>0</v>
          </cell>
          <cell r="T1458" t="str">
            <v>faible</v>
          </cell>
          <cell r="U1458">
            <v>0</v>
          </cell>
        </row>
        <row r="1459">
          <cell r="A1459" t="str">
            <v>Aeshna cyanea Müller</v>
          </cell>
          <cell r="B1459" t="str">
            <v>Odonata</v>
          </cell>
          <cell r="C1459" t="str">
            <v>AESHNIDAE</v>
          </cell>
          <cell r="D1459" t="str">
            <v>Aeshna cyanea Müller</v>
          </cell>
          <cell r="E1459" t="str">
            <v>Aeshna cyanea</v>
          </cell>
          <cell r="F1459" t="str">
            <v>Aeschne bleue</v>
          </cell>
          <cell r="G1459">
            <v>0</v>
          </cell>
          <cell r="H1459" t="str">
            <v>AC</v>
          </cell>
          <cell r="I1459">
            <v>0</v>
          </cell>
          <cell r="J1459">
            <v>0</v>
          </cell>
          <cell r="K1459" t="str">
            <v>LC</v>
          </cell>
          <cell r="L1459">
            <v>0</v>
          </cell>
          <cell r="M1459">
            <v>0</v>
          </cell>
          <cell r="N1459">
            <v>0</v>
          </cell>
          <cell r="O1459">
            <v>0</v>
          </cell>
          <cell r="P1459">
            <v>0</v>
          </cell>
          <cell r="Q1459">
            <v>0</v>
          </cell>
          <cell r="R1459" t="str">
            <v>Affinité forestière</v>
          </cell>
          <cell r="S1459">
            <v>0</v>
          </cell>
          <cell r="T1459" t="str">
            <v>faible</v>
          </cell>
          <cell r="U1459">
            <v>0</v>
          </cell>
        </row>
        <row r="1460">
          <cell r="A1460" t="str">
            <v>Aeshna grandis</v>
          </cell>
          <cell r="B1460" t="str">
            <v>Odonata</v>
          </cell>
          <cell r="C1460" t="str">
            <v>AESHNIDAE</v>
          </cell>
          <cell r="D1460" t="str">
            <v xml:space="preserve">Aeshna grandis L. </v>
          </cell>
          <cell r="E1460" t="str">
            <v>Aeshna grandis</v>
          </cell>
          <cell r="F1460" t="str">
            <v>Grande Aeschne</v>
          </cell>
          <cell r="G1460">
            <v>0</v>
          </cell>
          <cell r="H1460" t="str">
            <v>RR</v>
          </cell>
          <cell r="I1460" t="str">
            <v>X</v>
          </cell>
          <cell r="J1460">
            <v>0</v>
          </cell>
          <cell r="K1460" t="str">
            <v>EN</v>
          </cell>
          <cell r="L1460">
            <v>0</v>
          </cell>
          <cell r="M1460">
            <v>0</v>
          </cell>
          <cell r="N1460">
            <v>0</v>
          </cell>
          <cell r="O1460">
            <v>0</v>
          </cell>
          <cell r="P1460">
            <v>0</v>
          </cell>
          <cell r="Q1460" t="str">
            <v>HP</v>
          </cell>
          <cell r="R1460">
            <v>0</v>
          </cell>
          <cell r="S1460">
            <v>0</v>
          </cell>
          <cell r="T1460" t="str">
            <v>Majeure</v>
          </cell>
          <cell r="U1460">
            <v>0</v>
          </cell>
        </row>
        <row r="1461">
          <cell r="A1461" t="str">
            <v xml:space="preserve">Aeshna grandis L. </v>
          </cell>
          <cell r="B1461" t="str">
            <v>Odonata</v>
          </cell>
          <cell r="C1461" t="str">
            <v>AESHNIDAE</v>
          </cell>
          <cell r="D1461" t="str">
            <v xml:space="preserve">Aeshna grandis L. </v>
          </cell>
          <cell r="E1461" t="str">
            <v>Aeshna grandis</v>
          </cell>
          <cell r="F1461" t="str">
            <v>Grande Aeschne</v>
          </cell>
          <cell r="G1461">
            <v>0</v>
          </cell>
          <cell r="H1461" t="str">
            <v>RR</v>
          </cell>
          <cell r="I1461" t="str">
            <v>X</v>
          </cell>
          <cell r="J1461">
            <v>0</v>
          </cell>
          <cell r="K1461" t="str">
            <v>EN</v>
          </cell>
          <cell r="L1461">
            <v>0</v>
          </cell>
          <cell r="M1461">
            <v>0</v>
          </cell>
          <cell r="N1461">
            <v>0</v>
          </cell>
          <cell r="O1461">
            <v>0</v>
          </cell>
          <cell r="P1461">
            <v>0</v>
          </cell>
          <cell r="Q1461" t="str">
            <v>HP</v>
          </cell>
          <cell r="R1461">
            <v>0</v>
          </cell>
          <cell r="S1461">
            <v>0</v>
          </cell>
          <cell r="T1461" t="str">
            <v>Majeure</v>
          </cell>
          <cell r="U1461">
            <v>0</v>
          </cell>
        </row>
        <row r="1462">
          <cell r="A1462" t="str">
            <v>Aeshna isoceles</v>
          </cell>
          <cell r="B1462" t="str">
            <v>Odonata</v>
          </cell>
          <cell r="C1462" t="str">
            <v>AESHNIDAE</v>
          </cell>
          <cell r="D1462" t="str">
            <v>Aeshna isoceles Müller</v>
          </cell>
          <cell r="E1462" t="str">
            <v>Aeshna isoceles</v>
          </cell>
          <cell r="F1462" t="str">
            <v>Aeschne isocèle</v>
          </cell>
          <cell r="G1462">
            <v>0</v>
          </cell>
          <cell r="H1462" t="str">
            <v>-</v>
          </cell>
          <cell r="I1462">
            <v>0</v>
          </cell>
          <cell r="J1462">
            <v>0</v>
          </cell>
          <cell r="K1462" t="str">
            <v>NE</v>
          </cell>
          <cell r="L1462">
            <v>0</v>
          </cell>
          <cell r="M1462">
            <v>0</v>
          </cell>
          <cell r="N1462">
            <v>0</v>
          </cell>
          <cell r="O1462">
            <v>0</v>
          </cell>
          <cell r="P1462">
            <v>0</v>
          </cell>
          <cell r="Q1462">
            <v>0</v>
          </cell>
          <cell r="R1462">
            <v>0</v>
          </cell>
          <cell r="S1462">
            <v>0</v>
          </cell>
          <cell r="T1462" t="str">
            <v>faible</v>
          </cell>
          <cell r="U1462">
            <v>0</v>
          </cell>
        </row>
        <row r="1463">
          <cell r="A1463" t="str">
            <v>Aeshna isoceles Müller</v>
          </cell>
          <cell r="B1463" t="str">
            <v>Odonata</v>
          </cell>
          <cell r="C1463" t="str">
            <v>AESHNIDAE</v>
          </cell>
          <cell r="D1463" t="str">
            <v>Aeshna isoceles Müller</v>
          </cell>
          <cell r="E1463" t="str">
            <v>Aeshna isoceles</v>
          </cell>
          <cell r="F1463" t="str">
            <v>Aeschne isocèle</v>
          </cell>
          <cell r="G1463">
            <v>0</v>
          </cell>
          <cell r="H1463" t="str">
            <v>-</v>
          </cell>
          <cell r="I1463">
            <v>0</v>
          </cell>
          <cell r="J1463">
            <v>0</v>
          </cell>
          <cell r="K1463" t="str">
            <v>NE</v>
          </cell>
          <cell r="L1463">
            <v>0</v>
          </cell>
          <cell r="M1463">
            <v>0</v>
          </cell>
          <cell r="N1463">
            <v>0</v>
          </cell>
          <cell r="O1463">
            <v>0</v>
          </cell>
          <cell r="P1463">
            <v>0</v>
          </cell>
          <cell r="Q1463">
            <v>0</v>
          </cell>
          <cell r="R1463">
            <v>0</v>
          </cell>
          <cell r="S1463">
            <v>0</v>
          </cell>
          <cell r="T1463" t="str">
            <v>faible</v>
          </cell>
          <cell r="U1463">
            <v>0</v>
          </cell>
        </row>
        <row r="1464">
          <cell r="A1464" t="str">
            <v>Aeshna mixta</v>
          </cell>
          <cell r="B1464" t="str">
            <v>Odonata</v>
          </cell>
          <cell r="C1464" t="str">
            <v>AESHNIDAE</v>
          </cell>
          <cell r="D1464" t="str">
            <v>Aeshna mixta Latreille</v>
          </cell>
          <cell r="E1464" t="str">
            <v>Aeshna mixta</v>
          </cell>
          <cell r="F1464" t="str">
            <v>Aeschne mixte</v>
          </cell>
          <cell r="G1464">
            <v>0</v>
          </cell>
          <cell r="H1464" t="str">
            <v>PC</v>
          </cell>
          <cell r="I1464">
            <v>0</v>
          </cell>
          <cell r="J1464">
            <v>0</v>
          </cell>
          <cell r="K1464" t="str">
            <v>LC</v>
          </cell>
          <cell r="L1464">
            <v>0</v>
          </cell>
          <cell r="M1464">
            <v>0</v>
          </cell>
          <cell r="N1464">
            <v>0</v>
          </cell>
          <cell r="O1464">
            <v>0</v>
          </cell>
          <cell r="P1464">
            <v>0</v>
          </cell>
          <cell r="Q1464">
            <v>0</v>
          </cell>
          <cell r="R1464">
            <v>0</v>
          </cell>
          <cell r="S1464">
            <v>0</v>
          </cell>
          <cell r="T1464" t="str">
            <v>faible</v>
          </cell>
          <cell r="U1464">
            <v>0</v>
          </cell>
        </row>
        <row r="1465">
          <cell r="A1465" t="str">
            <v>Aeshna mixta Latreille</v>
          </cell>
          <cell r="B1465" t="str">
            <v>Odonata</v>
          </cell>
          <cell r="C1465" t="str">
            <v>AESHNIDAE</v>
          </cell>
          <cell r="D1465" t="str">
            <v>Aeshna mixta Latreille</v>
          </cell>
          <cell r="E1465" t="str">
            <v>Aeshna mixta</v>
          </cell>
          <cell r="F1465" t="str">
            <v>Aeschne mixte</v>
          </cell>
          <cell r="G1465">
            <v>0</v>
          </cell>
          <cell r="H1465" t="str">
            <v>PC</v>
          </cell>
          <cell r="I1465">
            <v>0</v>
          </cell>
          <cell r="J1465">
            <v>0</v>
          </cell>
          <cell r="K1465" t="str">
            <v>LC</v>
          </cell>
          <cell r="L1465">
            <v>0</v>
          </cell>
          <cell r="M1465">
            <v>0</v>
          </cell>
          <cell r="N1465">
            <v>0</v>
          </cell>
          <cell r="O1465">
            <v>0</v>
          </cell>
          <cell r="P1465">
            <v>0</v>
          </cell>
          <cell r="Q1465">
            <v>0</v>
          </cell>
          <cell r="R1465">
            <v>0</v>
          </cell>
          <cell r="S1465">
            <v>0</v>
          </cell>
          <cell r="T1465" t="str">
            <v>faible</v>
          </cell>
          <cell r="U1465">
            <v>0</v>
          </cell>
        </row>
        <row r="1466">
          <cell r="A1466" t="str">
            <v>Anax imperator</v>
          </cell>
          <cell r="B1466" t="str">
            <v>Odonata</v>
          </cell>
          <cell r="C1466" t="str">
            <v>AESHNIDAE</v>
          </cell>
          <cell r="D1466" t="str">
            <v>Anax imperator Leach</v>
          </cell>
          <cell r="E1466" t="str">
            <v>Anax imperator</v>
          </cell>
          <cell r="F1466" t="str">
            <v>Anax empereur</v>
          </cell>
          <cell r="G1466">
            <v>0</v>
          </cell>
          <cell r="H1466" t="str">
            <v>AC</v>
          </cell>
          <cell r="I1466">
            <v>0</v>
          </cell>
          <cell r="J1466">
            <v>0</v>
          </cell>
          <cell r="K1466" t="str">
            <v>LC</v>
          </cell>
          <cell r="L1466">
            <v>0</v>
          </cell>
          <cell r="M1466">
            <v>0</v>
          </cell>
          <cell r="N1466">
            <v>0</v>
          </cell>
          <cell r="O1466">
            <v>0</v>
          </cell>
          <cell r="P1466">
            <v>0</v>
          </cell>
          <cell r="Q1466">
            <v>0</v>
          </cell>
          <cell r="R1466">
            <v>0</v>
          </cell>
          <cell r="S1466">
            <v>0</v>
          </cell>
          <cell r="T1466" t="str">
            <v>faible</v>
          </cell>
          <cell r="U1466">
            <v>0</v>
          </cell>
        </row>
        <row r="1467">
          <cell r="A1467" t="str">
            <v>Anax imperator Leach</v>
          </cell>
          <cell r="B1467" t="str">
            <v>Odonata</v>
          </cell>
          <cell r="C1467" t="str">
            <v>AESHNIDAE</v>
          </cell>
          <cell r="D1467" t="str">
            <v>Anax imperator Leach</v>
          </cell>
          <cell r="E1467" t="str">
            <v>Anax imperator</v>
          </cell>
          <cell r="F1467" t="str">
            <v>Anax empereur</v>
          </cell>
          <cell r="G1467">
            <v>0</v>
          </cell>
          <cell r="H1467" t="str">
            <v>AC</v>
          </cell>
          <cell r="I1467">
            <v>0</v>
          </cell>
          <cell r="J1467">
            <v>0</v>
          </cell>
          <cell r="K1467" t="str">
            <v>LC</v>
          </cell>
          <cell r="L1467">
            <v>0</v>
          </cell>
          <cell r="M1467">
            <v>0</v>
          </cell>
          <cell r="N1467">
            <v>0</v>
          </cell>
          <cell r="O1467">
            <v>0</v>
          </cell>
          <cell r="P1467">
            <v>0</v>
          </cell>
          <cell r="Q1467">
            <v>0</v>
          </cell>
          <cell r="R1467">
            <v>0</v>
          </cell>
          <cell r="S1467">
            <v>0</v>
          </cell>
          <cell r="T1467" t="str">
            <v>faible</v>
          </cell>
          <cell r="U1467">
            <v>0</v>
          </cell>
        </row>
        <row r="1468">
          <cell r="A1468" t="str">
            <v>Anax parthenope</v>
          </cell>
          <cell r="B1468" t="str">
            <v>Odonata</v>
          </cell>
          <cell r="C1468" t="str">
            <v>AESHNIDAE</v>
          </cell>
          <cell r="D1468" t="str">
            <v>Anax parthenope Sélys</v>
          </cell>
          <cell r="E1468" t="str">
            <v>Anax parthenope</v>
          </cell>
          <cell r="F1468" t="str">
            <v>Anax napolitain</v>
          </cell>
          <cell r="G1468">
            <v>0</v>
          </cell>
          <cell r="H1468" t="str">
            <v>RR</v>
          </cell>
          <cell r="I1468">
            <v>0</v>
          </cell>
          <cell r="J1468">
            <v>0</v>
          </cell>
          <cell r="K1468" t="str">
            <v>LC</v>
          </cell>
          <cell r="L1468">
            <v>0</v>
          </cell>
          <cell r="M1468">
            <v>0</v>
          </cell>
          <cell r="N1468">
            <v>0</v>
          </cell>
          <cell r="O1468">
            <v>0</v>
          </cell>
          <cell r="P1468">
            <v>0</v>
          </cell>
          <cell r="Q1468">
            <v>0</v>
          </cell>
          <cell r="R1468">
            <v>0</v>
          </cell>
          <cell r="S1468">
            <v>0</v>
          </cell>
          <cell r="T1468" t="str">
            <v>faible</v>
          </cell>
          <cell r="U1468" t="str">
            <v>x</v>
          </cell>
        </row>
        <row r="1469">
          <cell r="A1469" t="str">
            <v>Anax parthenope Sélys</v>
          </cell>
          <cell r="B1469" t="str">
            <v>Odonata</v>
          </cell>
          <cell r="C1469" t="str">
            <v>AESHNIDAE</v>
          </cell>
          <cell r="D1469" t="str">
            <v>Anax parthenope Sélys</v>
          </cell>
          <cell r="E1469" t="str">
            <v>Anax parthenope</v>
          </cell>
          <cell r="F1469" t="str">
            <v>Anax napolitain</v>
          </cell>
          <cell r="G1469">
            <v>0</v>
          </cell>
          <cell r="H1469" t="str">
            <v>RR</v>
          </cell>
          <cell r="I1469">
            <v>0</v>
          </cell>
          <cell r="J1469">
            <v>0</v>
          </cell>
          <cell r="K1469" t="str">
            <v>LC</v>
          </cell>
          <cell r="L1469">
            <v>0</v>
          </cell>
          <cell r="M1469">
            <v>0</v>
          </cell>
          <cell r="N1469">
            <v>0</v>
          </cell>
          <cell r="O1469">
            <v>0</v>
          </cell>
          <cell r="P1469">
            <v>0</v>
          </cell>
          <cell r="Q1469">
            <v>0</v>
          </cell>
          <cell r="R1469">
            <v>0</v>
          </cell>
          <cell r="S1469">
            <v>0</v>
          </cell>
          <cell r="T1469" t="str">
            <v>faible</v>
          </cell>
          <cell r="U1469" t="str">
            <v>x</v>
          </cell>
        </row>
        <row r="1470">
          <cell r="A1470" t="str">
            <v>Brachytron pratense</v>
          </cell>
          <cell r="B1470" t="str">
            <v>Odonata</v>
          </cell>
          <cell r="C1470" t="str">
            <v>AESHNIDAE</v>
          </cell>
          <cell r="D1470" t="str">
            <v>Brachytron pratense Müller</v>
          </cell>
          <cell r="E1470" t="str">
            <v>Brachytron pratense</v>
          </cell>
          <cell r="F1470" t="str">
            <v>Aeschne printanière</v>
          </cell>
          <cell r="G1470">
            <v>0</v>
          </cell>
          <cell r="H1470" t="str">
            <v>R</v>
          </cell>
          <cell r="I1470" t="str">
            <v>X</v>
          </cell>
          <cell r="J1470">
            <v>0</v>
          </cell>
          <cell r="K1470" t="str">
            <v>EN</v>
          </cell>
          <cell r="L1470">
            <v>0</v>
          </cell>
          <cell r="M1470">
            <v>0</v>
          </cell>
          <cell r="N1470">
            <v>0</v>
          </cell>
          <cell r="O1470">
            <v>0</v>
          </cell>
          <cell r="P1470">
            <v>0</v>
          </cell>
          <cell r="Q1470" t="str">
            <v>HP</v>
          </cell>
          <cell r="R1470">
            <v>0</v>
          </cell>
          <cell r="S1470">
            <v>0</v>
          </cell>
          <cell r="T1470" t="str">
            <v>Forte</v>
          </cell>
          <cell r="U1470">
            <v>0</v>
          </cell>
        </row>
        <row r="1471">
          <cell r="A1471" t="str">
            <v>Brachytron pratense Müller</v>
          </cell>
          <cell r="B1471" t="str">
            <v>Odonata</v>
          </cell>
          <cell r="C1471" t="str">
            <v>AESHNIDAE</v>
          </cell>
          <cell r="D1471" t="str">
            <v>Brachytron pratense Müller</v>
          </cell>
          <cell r="E1471" t="str">
            <v>Brachytron pratense</v>
          </cell>
          <cell r="F1471" t="str">
            <v>Aeschne printanière</v>
          </cell>
          <cell r="G1471">
            <v>0</v>
          </cell>
          <cell r="H1471" t="str">
            <v>R</v>
          </cell>
          <cell r="I1471" t="str">
            <v>X</v>
          </cell>
          <cell r="J1471">
            <v>0</v>
          </cell>
          <cell r="K1471" t="str">
            <v>EN</v>
          </cell>
          <cell r="L1471">
            <v>0</v>
          </cell>
          <cell r="M1471">
            <v>0</v>
          </cell>
          <cell r="N1471">
            <v>0</v>
          </cell>
          <cell r="O1471">
            <v>0</v>
          </cell>
          <cell r="P1471">
            <v>0</v>
          </cell>
          <cell r="Q1471" t="str">
            <v>HP</v>
          </cell>
          <cell r="R1471">
            <v>0</v>
          </cell>
          <cell r="S1471">
            <v>0</v>
          </cell>
          <cell r="T1471" t="str">
            <v>Forte</v>
          </cell>
          <cell r="U1471">
            <v>0</v>
          </cell>
        </row>
        <row r="1472">
          <cell r="A1472" t="str">
            <v>Boyeria irene</v>
          </cell>
          <cell r="B1472" t="str">
            <v>Odonata</v>
          </cell>
          <cell r="C1472" t="str">
            <v>AESHNIDAE</v>
          </cell>
          <cell r="D1472" t="str">
            <v>Boyeria irene (Boyer de Fonscolombe, 1838)</v>
          </cell>
          <cell r="E1472" t="str">
            <v>Boyeria irene</v>
          </cell>
          <cell r="F1472" t="str">
            <v>Aeschne paisible</v>
          </cell>
          <cell r="G1472">
            <v>0</v>
          </cell>
          <cell r="H1472" t="str">
            <v>E</v>
          </cell>
          <cell r="I1472">
            <v>0</v>
          </cell>
          <cell r="J1472">
            <v>0</v>
          </cell>
          <cell r="K1472" t="str">
            <v>NE</v>
          </cell>
          <cell r="L1472">
            <v>0</v>
          </cell>
          <cell r="M1472">
            <v>0</v>
          </cell>
          <cell r="N1472">
            <v>0</v>
          </cell>
          <cell r="O1472">
            <v>0</v>
          </cell>
          <cell r="P1472">
            <v>0</v>
          </cell>
          <cell r="Q1472">
            <v>0</v>
          </cell>
          <cell r="R1472">
            <v>0</v>
          </cell>
          <cell r="S1472">
            <v>0</v>
          </cell>
          <cell r="T1472" t="str">
            <v>faible</v>
          </cell>
          <cell r="U1472">
            <v>0</v>
          </cell>
        </row>
        <row r="1473">
          <cell r="A1473" t="str">
            <v>Boyeria irene (Boyer de Fonscolombe, 1838)</v>
          </cell>
          <cell r="B1473" t="str">
            <v>Odonata</v>
          </cell>
          <cell r="C1473" t="str">
            <v>AESHNIDAE</v>
          </cell>
          <cell r="D1473" t="str">
            <v>Boyeria irene (Boyer de Fonscolombe, 1838)</v>
          </cell>
          <cell r="E1473" t="str">
            <v>Boyeria irene</v>
          </cell>
          <cell r="F1473" t="str">
            <v>Aeschne paisible</v>
          </cell>
          <cell r="G1473">
            <v>0</v>
          </cell>
          <cell r="H1473" t="str">
            <v>E</v>
          </cell>
          <cell r="I1473">
            <v>0</v>
          </cell>
          <cell r="J1473">
            <v>0</v>
          </cell>
          <cell r="K1473" t="str">
            <v>NE</v>
          </cell>
          <cell r="L1473">
            <v>0</v>
          </cell>
          <cell r="M1473">
            <v>0</v>
          </cell>
          <cell r="N1473">
            <v>0</v>
          </cell>
          <cell r="O1473">
            <v>0</v>
          </cell>
          <cell r="P1473">
            <v>0</v>
          </cell>
          <cell r="Q1473">
            <v>0</v>
          </cell>
          <cell r="R1473">
            <v>0</v>
          </cell>
          <cell r="S1473">
            <v>0</v>
          </cell>
          <cell r="T1473" t="str">
            <v>faible</v>
          </cell>
          <cell r="U1473">
            <v>0</v>
          </cell>
        </row>
        <row r="1474">
          <cell r="A1474" t="str">
            <v>Calopteryx splendens</v>
          </cell>
          <cell r="B1474" t="str">
            <v>Odonata</v>
          </cell>
          <cell r="C1474" t="str">
            <v>CALOPTERYGIDAE</v>
          </cell>
          <cell r="D1474" t="str">
            <v>Calopteryx splendens Harris</v>
          </cell>
          <cell r="E1474" t="str">
            <v>Calopteryx splendens</v>
          </cell>
          <cell r="F1474" t="str">
            <v>Calopteryx éclatant</v>
          </cell>
          <cell r="G1474">
            <v>0</v>
          </cell>
          <cell r="H1474" t="str">
            <v>AC</v>
          </cell>
          <cell r="I1474">
            <v>0</v>
          </cell>
          <cell r="J1474">
            <v>0</v>
          </cell>
          <cell r="K1474" t="str">
            <v>LC</v>
          </cell>
          <cell r="L1474">
            <v>0</v>
          </cell>
          <cell r="M1474">
            <v>0</v>
          </cell>
          <cell r="N1474">
            <v>0</v>
          </cell>
          <cell r="O1474">
            <v>0</v>
          </cell>
          <cell r="P1474">
            <v>0</v>
          </cell>
          <cell r="Q1474">
            <v>0</v>
          </cell>
          <cell r="R1474">
            <v>0</v>
          </cell>
          <cell r="S1474">
            <v>0</v>
          </cell>
          <cell r="T1474" t="str">
            <v>faible</v>
          </cell>
          <cell r="U1474">
            <v>0</v>
          </cell>
        </row>
        <row r="1475">
          <cell r="A1475" t="str">
            <v>Calopteryx splendens Harris</v>
          </cell>
          <cell r="B1475" t="str">
            <v>Odonata</v>
          </cell>
          <cell r="C1475" t="str">
            <v>CALOPTERYGIDAE</v>
          </cell>
          <cell r="D1475" t="str">
            <v>Calopteryx splendens Harris</v>
          </cell>
          <cell r="E1475" t="str">
            <v>Calopteryx splendens</v>
          </cell>
          <cell r="F1475" t="str">
            <v>Calopteryx éclatant</v>
          </cell>
          <cell r="G1475">
            <v>0</v>
          </cell>
          <cell r="H1475" t="str">
            <v>AC</v>
          </cell>
          <cell r="I1475">
            <v>0</v>
          </cell>
          <cell r="J1475">
            <v>0</v>
          </cell>
          <cell r="K1475" t="str">
            <v>LC</v>
          </cell>
          <cell r="L1475">
            <v>0</v>
          </cell>
          <cell r="M1475">
            <v>0</v>
          </cell>
          <cell r="N1475">
            <v>0</v>
          </cell>
          <cell r="O1475">
            <v>0</v>
          </cell>
          <cell r="P1475">
            <v>0</v>
          </cell>
          <cell r="Q1475">
            <v>0</v>
          </cell>
          <cell r="R1475">
            <v>0</v>
          </cell>
          <cell r="S1475">
            <v>0</v>
          </cell>
          <cell r="T1475" t="str">
            <v>faible</v>
          </cell>
          <cell r="U1475">
            <v>0</v>
          </cell>
        </row>
        <row r="1476">
          <cell r="A1476" t="str">
            <v>Calopteryx virgo meridionalis</v>
          </cell>
          <cell r="B1476" t="str">
            <v>Odonata</v>
          </cell>
          <cell r="C1476" t="str">
            <v>CALOPTERYGIDAE</v>
          </cell>
          <cell r="D1476" t="str">
            <v xml:space="preserve">Calopteryx virgo meriodionalis L. </v>
          </cell>
          <cell r="E1476" t="str">
            <v>Calopteryx virgo meriodionalis</v>
          </cell>
          <cell r="F1476" t="str">
            <v>Calopteryx vierge méridional</v>
          </cell>
          <cell r="G1476">
            <v>0</v>
          </cell>
          <cell r="H1476" t="str">
            <v>PC</v>
          </cell>
          <cell r="I1476" t="str">
            <v>X</v>
          </cell>
          <cell r="J1476">
            <v>0</v>
          </cell>
          <cell r="K1476" t="str">
            <v>LC</v>
          </cell>
          <cell r="L1476">
            <v>0</v>
          </cell>
          <cell r="M1476">
            <v>0</v>
          </cell>
          <cell r="N1476">
            <v>0</v>
          </cell>
          <cell r="O1476">
            <v>0</v>
          </cell>
          <cell r="P1476">
            <v>0</v>
          </cell>
          <cell r="Q1476">
            <v>0</v>
          </cell>
          <cell r="R1476">
            <v>0</v>
          </cell>
          <cell r="S1476">
            <v>0</v>
          </cell>
          <cell r="T1476" t="str">
            <v>faible</v>
          </cell>
          <cell r="U1476" t="str">
            <v>x</v>
          </cell>
        </row>
        <row r="1477">
          <cell r="A1477" t="str">
            <v>Calopteryx virgo</v>
          </cell>
          <cell r="B1477" t="str">
            <v>Odonata</v>
          </cell>
          <cell r="C1477" t="str">
            <v>CALOPTERYGIDAE</v>
          </cell>
          <cell r="D1477" t="str">
            <v xml:space="preserve">Calopteryx virgo L. </v>
          </cell>
          <cell r="E1477" t="str">
            <v>Calopteryx virgo</v>
          </cell>
          <cell r="F1477" t="str">
            <v>Calopteryx vierge</v>
          </cell>
          <cell r="G1477">
            <v>0</v>
          </cell>
          <cell r="H1477" t="str">
            <v>PC</v>
          </cell>
          <cell r="I1477" t="str">
            <v>X</v>
          </cell>
          <cell r="J1477">
            <v>0</v>
          </cell>
          <cell r="K1477" t="str">
            <v>LC</v>
          </cell>
          <cell r="L1477">
            <v>0</v>
          </cell>
          <cell r="M1477">
            <v>0</v>
          </cell>
          <cell r="N1477">
            <v>0</v>
          </cell>
          <cell r="O1477">
            <v>0</v>
          </cell>
          <cell r="P1477">
            <v>0</v>
          </cell>
          <cell r="Q1477">
            <v>0</v>
          </cell>
          <cell r="R1477">
            <v>0</v>
          </cell>
          <cell r="S1477">
            <v>0</v>
          </cell>
          <cell r="T1477" t="str">
            <v>faible</v>
          </cell>
          <cell r="U1477">
            <v>0</v>
          </cell>
        </row>
        <row r="1478">
          <cell r="A1478" t="str">
            <v xml:space="preserve">Calopteryx virgo L. </v>
          </cell>
          <cell r="B1478" t="str">
            <v>Odonata</v>
          </cell>
          <cell r="C1478" t="str">
            <v>CALOPTERYGIDAE</v>
          </cell>
          <cell r="D1478" t="str">
            <v xml:space="preserve">Calopteryx virgo L. </v>
          </cell>
          <cell r="E1478" t="str">
            <v>Calopteryx virgo</v>
          </cell>
          <cell r="F1478" t="str">
            <v>Calopteryx vierge</v>
          </cell>
          <cell r="G1478">
            <v>0</v>
          </cell>
          <cell r="H1478" t="str">
            <v>PC</v>
          </cell>
          <cell r="I1478" t="str">
            <v>X</v>
          </cell>
          <cell r="J1478">
            <v>0</v>
          </cell>
          <cell r="K1478" t="str">
            <v>LC</v>
          </cell>
          <cell r="L1478">
            <v>0</v>
          </cell>
          <cell r="M1478">
            <v>0</v>
          </cell>
          <cell r="N1478">
            <v>0</v>
          </cell>
          <cell r="O1478">
            <v>0</v>
          </cell>
          <cell r="P1478">
            <v>0</v>
          </cell>
          <cell r="Q1478">
            <v>0</v>
          </cell>
          <cell r="R1478">
            <v>0</v>
          </cell>
          <cell r="S1478">
            <v>0</v>
          </cell>
          <cell r="T1478" t="str">
            <v>faible</v>
          </cell>
          <cell r="U1478">
            <v>0</v>
          </cell>
        </row>
        <row r="1479">
          <cell r="A1479" t="str">
            <v>Ceriagrion tenellum</v>
          </cell>
          <cell r="B1479" t="str">
            <v>Odonata</v>
          </cell>
          <cell r="C1479" t="str">
            <v>COENAGRIONIDAE</v>
          </cell>
          <cell r="D1479" t="str">
            <v>Ceriagrion tenellum Villers</v>
          </cell>
          <cell r="E1479" t="str">
            <v>Ceriagrion tenellum</v>
          </cell>
          <cell r="F1479" t="str">
            <v>Agrion délicat</v>
          </cell>
          <cell r="G1479">
            <v>0</v>
          </cell>
          <cell r="H1479" t="str">
            <v>R</v>
          </cell>
          <cell r="I1479" t="str">
            <v>X</v>
          </cell>
          <cell r="J1479">
            <v>0</v>
          </cell>
          <cell r="K1479" t="str">
            <v>EN</v>
          </cell>
          <cell r="L1479">
            <v>0</v>
          </cell>
          <cell r="M1479">
            <v>0</v>
          </cell>
          <cell r="N1479">
            <v>0</v>
          </cell>
          <cell r="O1479">
            <v>0</v>
          </cell>
          <cell r="P1479">
            <v>0</v>
          </cell>
          <cell r="Q1479" t="str">
            <v>HP</v>
          </cell>
          <cell r="R1479" t="str">
            <v>Affinité forestière</v>
          </cell>
          <cell r="S1479">
            <v>0</v>
          </cell>
          <cell r="T1479" t="str">
            <v>Forte</v>
          </cell>
          <cell r="U1479">
            <v>0</v>
          </cell>
        </row>
        <row r="1480">
          <cell r="A1480" t="str">
            <v>Ceriagrion tenellum Villers</v>
          </cell>
          <cell r="B1480" t="str">
            <v>Odonata</v>
          </cell>
          <cell r="C1480" t="str">
            <v>COENAGRIONIDAE</v>
          </cell>
          <cell r="D1480" t="str">
            <v>Ceriagrion tenellum Villers</v>
          </cell>
          <cell r="E1480" t="str">
            <v>Ceriagrion tenellum</v>
          </cell>
          <cell r="F1480" t="str">
            <v>Agrion délicat</v>
          </cell>
          <cell r="G1480">
            <v>0</v>
          </cell>
          <cell r="H1480" t="str">
            <v>R</v>
          </cell>
          <cell r="I1480" t="str">
            <v>X</v>
          </cell>
          <cell r="J1480">
            <v>0</v>
          </cell>
          <cell r="K1480" t="str">
            <v>EN</v>
          </cell>
          <cell r="L1480">
            <v>0</v>
          </cell>
          <cell r="M1480">
            <v>0</v>
          </cell>
          <cell r="N1480">
            <v>0</v>
          </cell>
          <cell r="O1480">
            <v>0</v>
          </cell>
          <cell r="P1480">
            <v>0</v>
          </cell>
          <cell r="Q1480" t="str">
            <v>HP</v>
          </cell>
          <cell r="R1480" t="str">
            <v>Affinité forestière</v>
          </cell>
          <cell r="S1480">
            <v>0</v>
          </cell>
          <cell r="T1480" t="str">
            <v>Forte</v>
          </cell>
          <cell r="U1480">
            <v>0</v>
          </cell>
        </row>
        <row r="1481">
          <cell r="A1481" t="str">
            <v>Chalcolestes viridis</v>
          </cell>
          <cell r="B1481" t="str">
            <v>Odonata</v>
          </cell>
          <cell r="C1481" t="str">
            <v>LESTIDAE</v>
          </cell>
          <cell r="D1481" t="str">
            <v>Chalcolestes viridis Vander Linden</v>
          </cell>
          <cell r="E1481" t="str">
            <v>Chalcolestes viridis</v>
          </cell>
          <cell r="F1481" t="str">
            <v>Leste vert</v>
          </cell>
          <cell r="G1481">
            <v>0</v>
          </cell>
          <cell r="H1481" t="str">
            <v>AC</v>
          </cell>
          <cell r="I1481">
            <v>0</v>
          </cell>
          <cell r="J1481">
            <v>0</v>
          </cell>
          <cell r="K1481" t="str">
            <v>LC</v>
          </cell>
          <cell r="L1481">
            <v>0</v>
          </cell>
          <cell r="M1481">
            <v>0</v>
          </cell>
          <cell r="N1481">
            <v>0</v>
          </cell>
          <cell r="O1481">
            <v>0</v>
          </cell>
          <cell r="P1481">
            <v>0</v>
          </cell>
          <cell r="Q1481">
            <v>0</v>
          </cell>
          <cell r="R1481">
            <v>0</v>
          </cell>
          <cell r="S1481">
            <v>0</v>
          </cell>
          <cell r="T1481" t="str">
            <v>faible</v>
          </cell>
          <cell r="U1481">
            <v>0</v>
          </cell>
        </row>
        <row r="1482">
          <cell r="A1482" t="str">
            <v>Chalcolestes viridis Vander Linden</v>
          </cell>
          <cell r="B1482" t="str">
            <v>Odonata</v>
          </cell>
          <cell r="C1482" t="str">
            <v>LESTIDAE</v>
          </cell>
          <cell r="D1482" t="str">
            <v>Chalcolestes viridis Vander Linden</v>
          </cell>
          <cell r="E1482" t="str">
            <v>Chalcolestes viridis</v>
          </cell>
          <cell r="F1482" t="str">
            <v>Leste vert</v>
          </cell>
          <cell r="G1482">
            <v>0</v>
          </cell>
          <cell r="H1482" t="str">
            <v>AC</v>
          </cell>
          <cell r="I1482">
            <v>0</v>
          </cell>
          <cell r="J1482">
            <v>0</v>
          </cell>
          <cell r="K1482" t="str">
            <v>LC</v>
          </cell>
          <cell r="L1482">
            <v>0</v>
          </cell>
          <cell r="M1482">
            <v>0</v>
          </cell>
          <cell r="N1482">
            <v>0</v>
          </cell>
          <cell r="O1482">
            <v>0</v>
          </cell>
          <cell r="P1482">
            <v>0</v>
          </cell>
          <cell r="Q1482">
            <v>0</v>
          </cell>
          <cell r="R1482">
            <v>0</v>
          </cell>
          <cell r="S1482">
            <v>0</v>
          </cell>
          <cell r="T1482" t="str">
            <v>faible</v>
          </cell>
          <cell r="U1482">
            <v>0</v>
          </cell>
        </row>
        <row r="1483">
          <cell r="A1483" t="str">
            <v>Coenagrion mercuriale</v>
          </cell>
          <cell r="B1483" t="str">
            <v>Odonata</v>
          </cell>
          <cell r="C1483" t="str">
            <v>COENAGRIONIDAE</v>
          </cell>
          <cell r="D1483" t="str">
            <v>Coenagrion mercuriale Charpentier</v>
          </cell>
          <cell r="E1483" t="str">
            <v>Coenagrion mercuriale</v>
          </cell>
          <cell r="F1483" t="str">
            <v>Agrion de Mercure</v>
          </cell>
          <cell r="G1483">
            <v>0</v>
          </cell>
          <cell r="H1483" t="str">
            <v>AR</v>
          </cell>
          <cell r="I1483" t="str">
            <v>X</v>
          </cell>
          <cell r="J1483">
            <v>0</v>
          </cell>
          <cell r="K1483" t="str">
            <v>VU</v>
          </cell>
          <cell r="L1483" t="str">
            <v>N</v>
          </cell>
          <cell r="M1483">
            <v>0</v>
          </cell>
          <cell r="N1483" t="str">
            <v>X</v>
          </cell>
          <cell r="O1483">
            <v>0</v>
          </cell>
          <cell r="P1483">
            <v>0</v>
          </cell>
          <cell r="Q1483" t="str">
            <v>HP</v>
          </cell>
          <cell r="R1483">
            <v>0</v>
          </cell>
          <cell r="S1483">
            <v>0</v>
          </cell>
          <cell r="T1483" t="str">
            <v>Forte</v>
          </cell>
          <cell r="U1483">
            <v>0</v>
          </cell>
        </row>
        <row r="1484">
          <cell r="A1484" t="str">
            <v>Coenagrion mercuriale Charpentier</v>
          </cell>
          <cell r="B1484" t="str">
            <v>Odonata</v>
          </cell>
          <cell r="C1484" t="str">
            <v>COENAGRIONIDAE</v>
          </cell>
          <cell r="D1484" t="str">
            <v>Coenagrion mercuriale Charpentier</v>
          </cell>
          <cell r="E1484" t="str">
            <v>Coenagrion mercuriale</v>
          </cell>
          <cell r="F1484" t="str">
            <v>Agrion de Mercure</v>
          </cell>
          <cell r="G1484">
            <v>0</v>
          </cell>
          <cell r="H1484" t="str">
            <v>AR</v>
          </cell>
          <cell r="I1484" t="str">
            <v>X</v>
          </cell>
          <cell r="J1484">
            <v>0</v>
          </cell>
          <cell r="K1484" t="str">
            <v>VU</v>
          </cell>
          <cell r="L1484" t="str">
            <v>N</v>
          </cell>
          <cell r="M1484">
            <v>0</v>
          </cell>
          <cell r="N1484" t="str">
            <v>X</v>
          </cell>
          <cell r="O1484">
            <v>0</v>
          </cell>
          <cell r="P1484">
            <v>0</v>
          </cell>
          <cell r="Q1484" t="str">
            <v>HP</v>
          </cell>
          <cell r="R1484">
            <v>0</v>
          </cell>
          <cell r="S1484">
            <v>0</v>
          </cell>
          <cell r="T1484" t="str">
            <v>Forte</v>
          </cell>
          <cell r="U1484">
            <v>0</v>
          </cell>
        </row>
        <row r="1485">
          <cell r="A1485" t="str">
            <v>Coenagrion puella</v>
          </cell>
          <cell r="B1485" t="str">
            <v>Odonata</v>
          </cell>
          <cell r="C1485" t="str">
            <v>COENAGRIONIDAE</v>
          </cell>
          <cell r="D1485" t="str">
            <v xml:space="preserve">Coenagrion puella L. </v>
          </cell>
          <cell r="E1485" t="str">
            <v>Coenagrion puella</v>
          </cell>
          <cell r="F1485" t="str">
            <v>Agrion jouvencelle</v>
          </cell>
          <cell r="G1485">
            <v>0</v>
          </cell>
          <cell r="H1485" t="str">
            <v>AC</v>
          </cell>
          <cell r="I1485">
            <v>0</v>
          </cell>
          <cell r="J1485">
            <v>0</v>
          </cell>
          <cell r="K1485" t="str">
            <v>LC</v>
          </cell>
          <cell r="L1485">
            <v>0</v>
          </cell>
          <cell r="M1485">
            <v>0</v>
          </cell>
          <cell r="N1485">
            <v>0</v>
          </cell>
          <cell r="O1485">
            <v>0</v>
          </cell>
          <cell r="P1485">
            <v>0</v>
          </cell>
          <cell r="Q1485">
            <v>0</v>
          </cell>
          <cell r="R1485">
            <v>0</v>
          </cell>
          <cell r="S1485">
            <v>0</v>
          </cell>
          <cell r="T1485" t="str">
            <v>faible</v>
          </cell>
          <cell r="U1485">
            <v>0</v>
          </cell>
        </row>
        <row r="1486">
          <cell r="A1486" t="str">
            <v xml:space="preserve">Coenagrion puella L. </v>
          </cell>
          <cell r="B1486" t="str">
            <v>Odonata</v>
          </cell>
          <cell r="C1486" t="str">
            <v>COENAGRIONIDAE</v>
          </cell>
          <cell r="D1486" t="str">
            <v xml:space="preserve">Coenagrion puella L. </v>
          </cell>
          <cell r="E1486" t="str">
            <v>Coenagrion puella</v>
          </cell>
          <cell r="F1486" t="str">
            <v>Agrion jouvencelle</v>
          </cell>
          <cell r="G1486">
            <v>0</v>
          </cell>
          <cell r="H1486" t="str">
            <v>AC</v>
          </cell>
          <cell r="I1486">
            <v>0</v>
          </cell>
          <cell r="J1486">
            <v>0</v>
          </cell>
          <cell r="K1486" t="str">
            <v>LC</v>
          </cell>
          <cell r="L1486">
            <v>0</v>
          </cell>
          <cell r="M1486">
            <v>0</v>
          </cell>
          <cell r="N1486">
            <v>0</v>
          </cell>
          <cell r="O1486">
            <v>0</v>
          </cell>
          <cell r="P1486">
            <v>0</v>
          </cell>
          <cell r="Q1486">
            <v>0</v>
          </cell>
          <cell r="R1486">
            <v>0</v>
          </cell>
          <cell r="S1486">
            <v>0</v>
          </cell>
          <cell r="T1486" t="str">
            <v>faible</v>
          </cell>
          <cell r="U1486">
            <v>0</v>
          </cell>
        </row>
        <row r="1487">
          <cell r="A1487" t="str">
            <v>Coenagrion pulchellum</v>
          </cell>
          <cell r="B1487" t="str">
            <v>Odonata</v>
          </cell>
          <cell r="C1487" t="str">
            <v>COENAGRIONIDAE</v>
          </cell>
          <cell r="D1487" t="str">
            <v>Coenagrion pulchellum Vander Linden</v>
          </cell>
          <cell r="E1487" t="str">
            <v>Coenagrion pulchellum</v>
          </cell>
          <cell r="F1487" t="str">
            <v>Agrion joli</v>
          </cell>
          <cell r="G1487">
            <v>0</v>
          </cell>
          <cell r="H1487" t="str">
            <v>RR</v>
          </cell>
          <cell r="I1487" t="str">
            <v>X</v>
          </cell>
          <cell r="J1487">
            <v>0</v>
          </cell>
          <cell r="K1487" t="str">
            <v>EN</v>
          </cell>
          <cell r="L1487">
            <v>0</v>
          </cell>
          <cell r="M1487">
            <v>0</v>
          </cell>
          <cell r="N1487">
            <v>0</v>
          </cell>
          <cell r="O1487">
            <v>0</v>
          </cell>
          <cell r="P1487">
            <v>0</v>
          </cell>
          <cell r="Q1487" t="str">
            <v>HP</v>
          </cell>
          <cell r="R1487">
            <v>0</v>
          </cell>
          <cell r="S1487">
            <v>0</v>
          </cell>
          <cell r="T1487" t="str">
            <v>Majeure</v>
          </cell>
          <cell r="U1487">
            <v>0</v>
          </cell>
        </row>
        <row r="1488">
          <cell r="A1488" t="str">
            <v>Coenagrion pulchellum Vander Linden</v>
          </cell>
          <cell r="B1488" t="str">
            <v>Odonata</v>
          </cell>
          <cell r="C1488" t="str">
            <v>COENAGRIONIDAE</v>
          </cell>
          <cell r="D1488" t="str">
            <v>Coenagrion pulchellum Vander Linden</v>
          </cell>
          <cell r="E1488" t="str">
            <v>Coenagrion pulchellum</v>
          </cell>
          <cell r="F1488" t="str">
            <v>Agrion joli</v>
          </cell>
          <cell r="G1488">
            <v>0</v>
          </cell>
          <cell r="H1488" t="str">
            <v>RR</v>
          </cell>
          <cell r="I1488" t="str">
            <v>X</v>
          </cell>
          <cell r="J1488">
            <v>0</v>
          </cell>
          <cell r="K1488" t="str">
            <v>EN</v>
          </cell>
          <cell r="L1488">
            <v>0</v>
          </cell>
          <cell r="M1488">
            <v>0</v>
          </cell>
          <cell r="N1488">
            <v>0</v>
          </cell>
          <cell r="O1488">
            <v>0</v>
          </cell>
          <cell r="P1488">
            <v>0</v>
          </cell>
          <cell r="Q1488" t="str">
            <v>HP</v>
          </cell>
          <cell r="R1488">
            <v>0</v>
          </cell>
          <cell r="S1488">
            <v>0</v>
          </cell>
          <cell r="T1488" t="str">
            <v>Majeure</v>
          </cell>
          <cell r="U1488">
            <v>0</v>
          </cell>
        </row>
        <row r="1489">
          <cell r="A1489" t="str">
            <v>Coenagrion scitulum</v>
          </cell>
          <cell r="B1489" t="str">
            <v>Odonata</v>
          </cell>
          <cell r="C1489" t="str">
            <v>COENAGRIONIDAE</v>
          </cell>
          <cell r="D1489" t="str">
            <v>Coenagrion scitulum Ramburg</v>
          </cell>
          <cell r="E1489" t="str">
            <v>Coenagrion scitulum</v>
          </cell>
          <cell r="F1489" t="str">
            <v>Agrion mignon</v>
          </cell>
          <cell r="G1489">
            <v>0</v>
          </cell>
          <cell r="H1489" t="str">
            <v>PC</v>
          </cell>
          <cell r="I1489">
            <v>0</v>
          </cell>
          <cell r="J1489">
            <v>0</v>
          </cell>
          <cell r="K1489" t="str">
            <v>LC</v>
          </cell>
          <cell r="L1489">
            <v>0</v>
          </cell>
          <cell r="M1489">
            <v>0</v>
          </cell>
          <cell r="N1489">
            <v>0</v>
          </cell>
          <cell r="O1489">
            <v>0</v>
          </cell>
          <cell r="P1489">
            <v>0</v>
          </cell>
          <cell r="Q1489">
            <v>0</v>
          </cell>
          <cell r="R1489">
            <v>0</v>
          </cell>
          <cell r="S1489">
            <v>0</v>
          </cell>
          <cell r="T1489" t="str">
            <v>faible</v>
          </cell>
          <cell r="U1489">
            <v>0</v>
          </cell>
        </row>
        <row r="1490">
          <cell r="A1490" t="str">
            <v>Coenagrion scitulum Ramburg</v>
          </cell>
          <cell r="B1490" t="str">
            <v>Odonata</v>
          </cell>
          <cell r="C1490" t="str">
            <v>COENAGRIONIDAE</v>
          </cell>
          <cell r="D1490" t="str">
            <v>Coenagrion scitulum Ramburg</v>
          </cell>
          <cell r="E1490" t="str">
            <v>Coenagrion scitulum</v>
          </cell>
          <cell r="F1490" t="str">
            <v>Agrion mignon</v>
          </cell>
          <cell r="G1490">
            <v>0</v>
          </cell>
          <cell r="H1490" t="str">
            <v>PC</v>
          </cell>
          <cell r="I1490">
            <v>0</v>
          </cell>
          <cell r="J1490">
            <v>0</v>
          </cell>
          <cell r="K1490" t="str">
            <v>LC</v>
          </cell>
          <cell r="L1490">
            <v>0</v>
          </cell>
          <cell r="M1490">
            <v>0</v>
          </cell>
          <cell r="N1490">
            <v>0</v>
          </cell>
          <cell r="O1490">
            <v>0</v>
          </cell>
          <cell r="P1490">
            <v>0</v>
          </cell>
          <cell r="Q1490">
            <v>0</v>
          </cell>
          <cell r="R1490">
            <v>0</v>
          </cell>
          <cell r="S1490">
            <v>0</v>
          </cell>
          <cell r="T1490" t="str">
            <v>faible</v>
          </cell>
          <cell r="U1490">
            <v>0</v>
          </cell>
        </row>
        <row r="1491">
          <cell r="A1491" t="str">
            <v>Cordulegaster boltonii</v>
          </cell>
          <cell r="B1491" t="str">
            <v>Odonata</v>
          </cell>
          <cell r="C1491" t="str">
            <v>CORDULESGASTRIDAE</v>
          </cell>
          <cell r="D1491" t="str">
            <v>Cordulegaster boltonii Donovan</v>
          </cell>
          <cell r="E1491" t="str">
            <v>Cordulegaster boltonii</v>
          </cell>
          <cell r="F1491" t="str">
            <v>Cordulégastre annelé</v>
          </cell>
          <cell r="G1491">
            <v>0</v>
          </cell>
          <cell r="H1491" t="str">
            <v>R</v>
          </cell>
          <cell r="I1491" t="str">
            <v>X</v>
          </cell>
          <cell r="J1491">
            <v>0</v>
          </cell>
          <cell r="K1491" t="str">
            <v>EN</v>
          </cell>
          <cell r="L1491">
            <v>0</v>
          </cell>
          <cell r="M1491">
            <v>0</v>
          </cell>
          <cell r="N1491">
            <v>0</v>
          </cell>
          <cell r="O1491">
            <v>0</v>
          </cell>
          <cell r="P1491">
            <v>0</v>
          </cell>
          <cell r="Q1491" t="str">
            <v>HP</v>
          </cell>
          <cell r="R1491">
            <v>0</v>
          </cell>
          <cell r="S1491">
            <v>0</v>
          </cell>
          <cell r="T1491" t="str">
            <v>Forte</v>
          </cell>
          <cell r="U1491">
            <v>0</v>
          </cell>
        </row>
        <row r="1492">
          <cell r="A1492" t="str">
            <v>Cordulegaster boltonii Donovan</v>
          </cell>
          <cell r="B1492" t="str">
            <v>Odonata</v>
          </cell>
          <cell r="C1492" t="str">
            <v>CORDULESGASTRIDAE</v>
          </cell>
          <cell r="D1492" t="str">
            <v>Cordulegaster boltonii Donovan</v>
          </cell>
          <cell r="E1492" t="str">
            <v>Cordulegaster boltonii</v>
          </cell>
          <cell r="F1492" t="str">
            <v>Cordulégastre annelé</v>
          </cell>
          <cell r="G1492">
            <v>0</v>
          </cell>
          <cell r="H1492" t="str">
            <v>R</v>
          </cell>
          <cell r="I1492" t="str">
            <v>X</v>
          </cell>
          <cell r="J1492">
            <v>0</v>
          </cell>
          <cell r="K1492" t="str">
            <v>EN</v>
          </cell>
          <cell r="L1492">
            <v>0</v>
          </cell>
          <cell r="M1492">
            <v>0</v>
          </cell>
          <cell r="N1492">
            <v>0</v>
          </cell>
          <cell r="O1492">
            <v>0</v>
          </cell>
          <cell r="P1492">
            <v>0</v>
          </cell>
          <cell r="Q1492" t="str">
            <v>HP</v>
          </cell>
          <cell r="R1492">
            <v>0</v>
          </cell>
          <cell r="S1492">
            <v>0</v>
          </cell>
          <cell r="T1492" t="str">
            <v>Forte</v>
          </cell>
          <cell r="U1492">
            <v>0</v>
          </cell>
        </row>
        <row r="1493">
          <cell r="A1493" t="str">
            <v>Cordulia aenea</v>
          </cell>
          <cell r="B1493" t="str">
            <v>Odonata</v>
          </cell>
          <cell r="C1493" t="str">
            <v>CORDULIDAE</v>
          </cell>
          <cell r="D1493" t="str">
            <v>Cordulia aenea  L.</v>
          </cell>
          <cell r="E1493" t="str">
            <v>Cordulia aenea</v>
          </cell>
          <cell r="F1493" t="str">
            <v>Cordulie bronzée</v>
          </cell>
          <cell r="G1493">
            <v>0</v>
          </cell>
          <cell r="H1493" t="str">
            <v>PC</v>
          </cell>
          <cell r="I1493">
            <v>0</v>
          </cell>
          <cell r="J1493">
            <v>0</v>
          </cell>
          <cell r="K1493" t="str">
            <v>LC</v>
          </cell>
          <cell r="L1493">
            <v>0</v>
          </cell>
          <cell r="M1493">
            <v>0</v>
          </cell>
          <cell r="N1493">
            <v>0</v>
          </cell>
          <cell r="O1493">
            <v>0</v>
          </cell>
          <cell r="P1493">
            <v>0</v>
          </cell>
          <cell r="Q1493">
            <v>0</v>
          </cell>
          <cell r="R1493" t="str">
            <v>Affinité forestière</v>
          </cell>
          <cell r="S1493">
            <v>0</v>
          </cell>
          <cell r="T1493" t="str">
            <v>faible</v>
          </cell>
          <cell r="U1493">
            <v>0</v>
          </cell>
        </row>
        <row r="1494">
          <cell r="A1494" t="str">
            <v>Cordulia aenea  L.</v>
          </cell>
          <cell r="B1494" t="str">
            <v>Odonata</v>
          </cell>
          <cell r="C1494" t="str">
            <v>CORDULIDAE</v>
          </cell>
          <cell r="D1494" t="str">
            <v>Cordulia aenea  L.</v>
          </cell>
          <cell r="E1494" t="str">
            <v>Cordulia aenea</v>
          </cell>
          <cell r="F1494" t="str">
            <v>Cordulie bronzée</v>
          </cell>
          <cell r="G1494">
            <v>0</v>
          </cell>
          <cell r="H1494" t="str">
            <v>PC</v>
          </cell>
          <cell r="I1494">
            <v>0</v>
          </cell>
          <cell r="J1494">
            <v>0</v>
          </cell>
          <cell r="K1494" t="str">
            <v>LC</v>
          </cell>
          <cell r="L1494">
            <v>0</v>
          </cell>
          <cell r="M1494">
            <v>0</v>
          </cell>
          <cell r="N1494">
            <v>0</v>
          </cell>
          <cell r="O1494">
            <v>0</v>
          </cell>
          <cell r="P1494">
            <v>0</v>
          </cell>
          <cell r="Q1494">
            <v>0</v>
          </cell>
          <cell r="R1494" t="str">
            <v>Affinité forestière</v>
          </cell>
          <cell r="S1494">
            <v>0</v>
          </cell>
          <cell r="T1494" t="str">
            <v>faible</v>
          </cell>
          <cell r="U1494">
            <v>0</v>
          </cell>
        </row>
        <row r="1495">
          <cell r="A1495" t="str">
            <v>Crocothemis erythraea</v>
          </cell>
          <cell r="B1495" t="str">
            <v>Odonata</v>
          </cell>
          <cell r="C1495" t="str">
            <v>LIBELLULIDAE</v>
          </cell>
          <cell r="D1495" t="str">
            <v>Crocothemis erythraea Brullé</v>
          </cell>
          <cell r="E1495" t="str">
            <v>Crocothemis erythraea</v>
          </cell>
          <cell r="F1495" t="str">
            <v>Crocothème écarlate</v>
          </cell>
          <cell r="G1495">
            <v>0</v>
          </cell>
          <cell r="H1495" t="str">
            <v>PC</v>
          </cell>
          <cell r="I1495">
            <v>0</v>
          </cell>
          <cell r="J1495">
            <v>0</v>
          </cell>
          <cell r="K1495" t="str">
            <v>LC</v>
          </cell>
          <cell r="L1495">
            <v>0</v>
          </cell>
          <cell r="M1495">
            <v>0</v>
          </cell>
          <cell r="N1495">
            <v>0</v>
          </cell>
          <cell r="O1495">
            <v>0</v>
          </cell>
          <cell r="P1495">
            <v>0</v>
          </cell>
          <cell r="Q1495">
            <v>0</v>
          </cell>
          <cell r="R1495">
            <v>0</v>
          </cell>
          <cell r="S1495">
            <v>0</v>
          </cell>
          <cell r="T1495" t="str">
            <v>faible</v>
          </cell>
          <cell r="U1495" t="str">
            <v>x</v>
          </cell>
        </row>
        <row r="1496">
          <cell r="A1496" t="str">
            <v>Crocothemis erythraea Brullé</v>
          </cell>
          <cell r="B1496" t="str">
            <v>Odonata</v>
          </cell>
          <cell r="C1496" t="str">
            <v>LIBELLULIDAE</v>
          </cell>
          <cell r="D1496" t="str">
            <v>Crocothemis erythraea Brullé</v>
          </cell>
          <cell r="E1496" t="str">
            <v>Crocothemis erythraea</v>
          </cell>
          <cell r="F1496" t="str">
            <v>Crocothème écarlate</v>
          </cell>
          <cell r="G1496">
            <v>0</v>
          </cell>
          <cell r="H1496" t="str">
            <v>PC</v>
          </cell>
          <cell r="I1496">
            <v>0</v>
          </cell>
          <cell r="J1496">
            <v>0</v>
          </cell>
          <cell r="K1496" t="str">
            <v>LC</v>
          </cell>
          <cell r="L1496">
            <v>0</v>
          </cell>
          <cell r="M1496">
            <v>0</v>
          </cell>
          <cell r="N1496">
            <v>0</v>
          </cell>
          <cell r="O1496">
            <v>0</v>
          </cell>
          <cell r="P1496">
            <v>0</v>
          </cell>
          <cell r="Q1496">
            <v>0</v>
          </cell>
          <cell r="R1496">
            <v>0</v>
          </cell>
          <cell r="S1496">
            <v>0</v>
          </cell>
          <cell r="T1496" t="str">
            <v>faible</v>
          </cell>
          <cell r="U1496" t="str">
            <v>x</v>
          </cell>
        </row>
        <row r="1497">
          <cell r="A1497" t="str">
            <v>Enallagma cyathigerum</v>
          </cell>
          <cell r="B1497" t="str">
            <v>Odonata</v>
          </cell>
          <cell r="C1497" t="str">
            <v>COENAGRIONIDAE</v>
          </cell>
          <cell r="D1497" t="str">
            <v>Enallagma cyathigerum Charpentier</v>
          </cell>
          <cell r="E1497" t="str">
            <v>Enallagma cyathigerum</v>
          </cell>
          <cell r="F1497" t="str">
            <v>Agrion porte coupe</v>
          </cell>
          <cell r="G1497">
            <v>0</v>
          </cell>
          <cell r="H1497" t="str">
            <v>AC</v>
          </cell>
          <cell r="I1497">
            <v>0</v>
          </cell>
          <cell r="J1497">
            <v>0</v>
          </cell>
          <cell r="K1497" t="str">
            <v>LC</v>
          </cell>
          <cell r="L1497">
            <v>0</v>
          </cell>
          <cell r="M1497">
            <v>0</v>
          </cell>
          <cell r="N1497">
            <v>0</v>
          </cell>
          <cell r="O1497">
            <v>0</v>
          </cell>
          <cell r="P1497">
            <v>0</v>
          </cell>
          <cell r="Q1497">
            <v>0</v>
          </cell>
          <cell r="R1497">
            <v>0</v>
          </cell>
          <cell r="S1497">
            <v>0</v>
          </cell>
          <cell r="T1497" t="str">
            <v>faible</v>
          </cell>
          <cell r="U1497">
            <v>0</v>
          </cell>
        </row>
        <row r="1498">
          <cell r="A1498" t="str">
            <v>Enallagma cyathigerum Charpentier</v>
          </cell>
          <cell r="B1498" t="str">
            <v>Odonata</v>
          </cell>
          <cell r="C1498" t="str">
            <v>COENAGRIONIDAE</v>
          </cell>
          <cell r="D1498" t="str">
            <v>Enallagma cyathigerum Charpentier</v>
          </cell>
          <cell r="E1498" t="str">
            <v>Enallagma cyathigerum</v>
          </cell>
          <cell r="F1498" t="str">
            <v>Agrion porte coupe</v>
          </cell>
          <cell r="G1498">
            <v>0</v>
          </cell>
          <cell r="H1498" t="str">
            <v>AC</v>
          </cell>
          <cell r="I1498">
            <v>0</v>
          </cell>
          <cell r="J1498">
            <v>0</v>
          </cell>
          <cell r="K1498" t="str">
            <v>LC</v>
          </cell>
          <cell r="L1498">
            <v>0</v>
          </cell>
          <cell r="M1498">
            <v>0</v>
          </cell>
          <cell r="N1498">
            <v>0</v>
          </cell>
          <cell r="O1498">
            <v>0</v>
          </cell>
          <cell r="P1498">
            <v>0</v>
          </cell>
          <cell r="Q1498">
            <v>0</v>
          </cell>
          <cell r="R1498">
            <v>0</v>
          </cell>
          <cell r="S1498">
            <v>0</v>
          </cell>
          <cell r="T1498" t="str">
            <v>faible</v>
          </cell>
          <cell r="U1498">
            <v>0</v>
          </cell>
        </row>
        <row r="1499">
          <cell r="A1499" t="str">
            <v>Erythromma lindenii</v>
          </cell>
          <cell r="B1499" t="str">
            <v>Odonata</v>
          </cell>
          <cell r="C1499" t="str">
            <v>COENAGRIONIDAE</v>
          </cell>
          <cell r="D1499" t="str">
            <v>Erythromma lindenii Sélys</v>
          </cell>
          <cell r="E1499" t="str">
            <v>Erythromma lindenii</v>
          </cell>
          <cell r="F1499" t="str">
            <v>Naïade de Vander Linden</v>
          </cell>
          <cell r="G1499">
            <v>0</v>
          </cell>
          <cell r="H1499" t="str">
            <v>AC</v>
          </cell>
          <cell r="I1499">
            <v>0</v>
          </cell>
          <cell r="J1499">
            <v>0</v>
          </cell>
          <cell r="K1499" t="str">
            <v>LC</v>
          </cell>
          <cell r="L1499">
            <v>0</v>
          </cell>
          <cell r="M1499">
            <v>0</v>
          </cell>
          <cell r="N1499">
            <v>0</v>
          </cell>
          <cell r="O1499">
            <v>0</v>
          </cell>
          <cell r="P1499">
            <v>0</v>
          </cell>
          <cell r="Q1499">
            <v>0</v>
          </cell>
          <cell r="R1499">
            <v>0</v>
          </cell>
          <cell r="S1499">
            <v>0</v>
          </cell>
          <cell r="T1499" t="str">
            <v>faible</v>
          </cell>
          <cell r="U1499">
            <v>0</v>
          </cell>
        </row>
        <row r="1500">
          <cell r="A1500" t="str">
            <v>Erythromma lindenii Sélys</v>
          </cell>
          <cell r="B1500" t="str">
            <v>Odonata</v>
          </cell>
          <cell r="C1500" t="str">
            <v>COENAGRIONIDAE</v>
          </cell>
          <cell r="D1500" t="str">
            <v>Erythromma lindenii Sélys</v>
          </cell>
          <cell r="E1500" t="str">
            <v>Erythromma lindenii</v>
          </cell>
          <cell r="F1500" t="str">
            <v>Naïade de Vander Linden</v>
          </cell>
          <cell r="G1500">
            <v>0</v>
          </cell>
          <cell r="H1500" t="str">
            <v>AC</v>
          </cell>
          <cell r="I1500">
            <v>0</v>
          </cell>
          <cell r="J1500">
            <v>0</v>
          </cell>
          <cell r="K1500" t="str">
            <v>LC</v>
          </cell>
          <cell r="L1500">
            <v>0</v>
          </cell>
          <cell r="M1500">
            <v>0</v>
          </cell>
          <cell r="N1500">
            <v>0</v>
          </cell>
          <cell r="O1500">
            <v>0</v>
          </cell>
          <cell r="P1500">
            <v>0</v>
          </cell>
          <cell r="Q1500">
            <v>0</v>
          </cell>
          <cell r="R1500">
            <v>0</v>
          </cell>
          <cell r="S1500">
            <v>0</v>
          </cell>
          <cell r="T1500" t="str">
            <v>faible</v>
          </cell>
          <cell r="U1500">
            <v>0</v>
          </cell>
        </row>
        <row r="1501">
          <cell r="A1501" t="str">
            <v>Erythromma najas</v>
          </cell>
          <cell r="B1501" t="str">
            <v>Odonata</v>
          </cell>
          <cell r="C1501" t="str">
            <v>COENAGRIONIDAE</v>
          </cell>
          <cell r="D1501" t="str">
            <v>Erythromma najas Hansemann</v>
          </cell>
          <cell r="E1501" t="str">
            <v>Erythromma najas</v>
          </cell>
          <cell r="F1501" t="str">
            <v>Naîade aux yeux rouges</v>
          </cell>
          <cell r="G1501">
            <v>0</v>
          </cell>
          <cell r="H1501" t="str">
            <v>E</v>
          </cell>
          <cell r="I1501" t="str">
            <v>X</v>
          </cell>
          <cell r="J1501">
            <v>0</v>
          </cell>
          <cell r="K1501" t="str">
            <v>CR</v>
          </cell>
          <cell r="L1501">
            <v>0</v>
          </cell>
          <cell r="M1501">
            <v>0</v>
          </cell>
          <cell r="N1501">
            <v>0</v>
          </cell>
          <cell r="O1501">
            <v>0</v>
          </cell>
          <cell r="P1501">
            <v>0</v>
          </cell>
          <cell r="Q1501" t="str">
            <v>HP</v>
          </cell>
          <cell r="R1501">
            <v>0</v>
          </cell>
          <cell r="S1501">
            <v>0</v>
          </cell>
          <cell r="T1501" t="str">
            <v>Majeure</v>
          </cell>
          <cell r="U1501">
            <v>0</v>
          </cell>
        </row>
        <row r="1502">
          <cell r="A1502" t="str">
            <v>Erythromma najas Hansemann</v>
          </cell>
          <cell r="B1502" t="str">
            <v>Odonata</v>
          </cell>
          <cell r="C1502" t="str">
            <v>COENAGRIONIDAE</v>
          </cell>
          <cell r="D1502" t="str">
            <v>Erythromma najas Hansemann</v>
          </cell>
          <cell r="E1502" t="str">
            <v>Erythromma najas</v>
          </cell>
          <cell r="F1502" t="str">
            <v>Naîade aux yeux rouges</v>
          </cell>
          <cell r="G1502">
            <v>0</v>
          </cell>
          <cell r="H1502" t="str">
            <v>E</v>
          </cell>
          <cell r="I1502" t="str">
            <v>X</v>
          </cell>
          <cell r="J1502">
            <v>0</v>
          </cell>
          <cell r="K1502" t="str">
            <v>CR</v>
          </cell>
          <cell r="L1502">
            <v>0</v>
          </cell>
          <cell r="M1502">
            <v>0</v>
          </cell>
          <cell r="N1502">
            <v>0</v>
          </cell>
          <cell r="O1502">
            <v>0</v>
          </cell>
          <cell r="P1502">
            <v>0</v>
          </cell>
          <cell r="Q1502" t="str">
            <v>HP</v>
          </cell>
          <cell r="R1502">
            <v>0</v>
          </cell>
          <cell r="S1502">
            <v>0</v>
          </cell>
          <cell r="T1502" t="str">
            <v>Majeure</v>
          </cell>
          <cell r="U1502">
            <v>0</v>
          </cell>
        </row>
        <row r="1503">
          <cell r="A1503" t="str">
            <v>Erythromma viridulum</v>
          </cell>
          <cell r="B1503" t="str">
            <v>Odonata</v>
          </cell>
          <cell r="C1503" t="str">
            <v>COENAGRIONIDAE</v>
          </cell>
          <cell r="D1503" t="str">
            <v>Erythromma viridulum Charpentier</v>
          </cell>
          <cell r="E1503" t="str">
            <v>Erythromma viridulum</v>
          </cell>
          <cell r="F1503" t="str">
            <v>Naïade au corps vert</v>
          </cell>
          <cell r="G1503">
            <v>0</v>
          </cell>
          <cell r="H1503" t="str">
            <v>PC</v>
          </cell>
          <cell r="I1503">
            <v>0</v>
          </cell>
          <cell r="J1503">
            <v>0</v>
          </cell>
          <cell r="K1503" t="str">
            <v>LC</v>
          </cell>
          <cell r="L1503">
            <v>0</v>
          </cell>
          <cell r="M1503">
            <v>0</v>
          </cell>
          <cell r="N1503">
            <v>0</v>
          </cell>
          <cell r="O1503">
            <v>0</v>
          </cell>
          <cell r="P1503">
            <v>0</v>
          </cell>
          <cell r="Q1503">
            <v>0</v>
          </cell>
          <cell r="R1503">
            <v>0</v>
          </cell>
          <cell r="S1503">
            <v>0</v>
          </cell>
          <cell r="T1503" t="str">
            <v>faible</v>
          </cell>
          <cell r="U1503">
            <v>0</v>
          </cell>
        </row>
        <row r="1504">
          <cell r="A1504" t="str">
            <v>Erythromma viridulum Charpentier</v>
          </cell>
          <cell r="B1504" t="str">
            <v>Odonata</v>
          </cell>
          <cell r="C1504" t="str">
            <v>COENAGRIONIDAE</v>
          </cell>
          <cell r="D1504" t="str">
            <v>Erythromma viridulum Charpentier</v>
          </cell>
          <cell r="E1504" t="str">
            <v>Erythromma viridulum</v>
          </cell>
          <cell r="F1504" t="str">
            <v>Naïade au corps vert</v>
          </cell>
          <cell r="G1504">
            <v>0</v>
          </cell>
          <cell r="H1504" t="str">
            <v>PC</v>
          </cell>
          <cell r="I1504">
            <v>0</v>
          </cell>
          <cell r="J1504">
            <v>0</v>
          </cell>
          <cell r="K1504" t="str">
            <v>LC</v>
          </cell>
          <cell r="L1504">
            <v>0</v>
          </cell>
          <cell r="M1504">
            <v>0</v>
          </cell>
          <cell r="N1504">
            <v>0</v>
          </cell>
          <cell r="O1504">
            <v>0</v>
          </cell>
          <cell r="P1504">
            <v>0</v>
          </cell>
          <cell r="Q1504">
            <v>0</v>
          </cell>
          <cell r="R1504">
            <v>0</v>
          </cell>
          <cell r="S1504">
            <v>0</v>
          </cell>
          <cell r="T1504" t="str">
            <v>faible</v>
          </cell>
          <cell r="U1504">
            <v>0</v>
          </cell>
        </row>
        <row r="1505">
          <cell r="A1505" t="str">
            <v>Gomphus pulchellus</v>
          </cell>
          <cell r="B1505" t="str">
            <v>Odonata</v>
          </cell>
          <cell r="C1505" t="str">
            <v>GOMPHIDAE</v>
          </cell>
          <cell r="D1505" t="str">
            <v>Gomphus pulchellus Sélys</v>
          </cell>
          <cell r="E1505" t="str">
            <v>Gomphus pulchellus</v>
          </cell>
          <cell r="F1505" t="str">
            <v>Gomphus joli</v>
          </cell>
          <cell r="G1505">
            <v>0</v>
          </cell>
          <cell r="H1505" t="str">
            <v>PC</v>
          </cell>
          <cell r="I1505">
            <v>0</v>
          </cell>
          <cell r="J1505">
            <v>0</v>
          </cell>
          <cell r="K1505" t="str">
            <v>LC</v>
          </cell>
          <cell r="L1505">
            <v>0</v>
          </cell>
          <cell r="M1505">
            <v>0</v>
          </cell>
          <cell r="N1505">
            <v>0</v>
          </cell>
          <cell r="O1505">
            <v>0</v>
          </cell>
          <cell r="P1505">
            <v>0</v>
          </cell>
          <cell r="Q1505">
            <v>0</v>
          </cell>
          <cell r="R1505">
            <v>0</v>
          </cell>
          <cell r="S1505">
            <v>0</v>
          </cell>
          <cell r="T1505" t="str">
            <v>faible</v>
          </cell>
          <cell r="U1505">
            <v>0</v>
          </cell>
        </row>
        <row r="1506">
          <cell r="A1506" t="str">
            <v>Gomphus pulchellus Sélys</v>
          </cell>
          <cell r="B1506" t="str">
            <v>Odonata</v>
          </cell>
          <cell r="C1506" t="str">
            <v>GOMPHIDAE</v>
          </cell>
          <cell r="D1506" t="str">
            <v>Gomphus pulchellus Sélys</v>
          </cell>
          <cell r="E1506" t="str">
            <v>Gomphus pulchellus</v>
          </cell>
          <cell r="F1506" t="str">
            <v>Gomphus joli</v>
          </cell>
          <cell r="G1506">
            <v>0</v>
          </cell>
          <cell r="H1506" t="str">
            <v>PC</v>
          </cell>
          <cell r="I1506">
            <v>0</v>
          </cell>
          <cell r="J1506">
            <v>0</v>
          </cell>
          <cell r="K1506" t="str">
            <v>LC</v>
          </cell>
          <cell r="L1506">
            <v>0</v>
          </cell>
          <cell r="M1506">
            <v>0</v>
          </cell>
          <cell r="N1506">
            <v>0</v>
          </cell>
          <cell r="O1506">
            <v>0</v>
          </cell>
          <cell r="P1506">
            <v>0</v>
          </cell>
          <cell r="Q1506">
            <v>0</v>
          </cell>
          <cell r="R1506">
            <v>0</v>
          </cell>
          <cell r="S1506">
            <v>0</v>
          </cell>
          <cell r="T1506" t="str">
            <v>faible</v>
          </cell>
          <cell r="U1506">
            <v>0</v>
          </cell>
        </row>
        <row r="1507">
          <cell r="A1507" t="str">
            <v>Gomphus simillimus Sélys</v>
          </cell>
          <cell r="B1507" t="str">
            <v>Odonata</v>
          </cell>
          <cell r="C1507" t="str">
            <v>GOMPHIDAE</v>
          </cell>
          <cell r="D1507" t="str">
            <v>Gomphus simillimus Selys, 1840</v>
          </cell>
          <cell r="E1507" t="str">
            <v xml:space="preserve">Gomphus simillimus </v>
          </cell>
          <cell r="F1507" t="str">
            <v>Gomphe semblable</v>
          </cell>
          <cell r="G1507">
            <v>0</v>
          </cell>
          <cell r="H1507" t="str">
            <v>abs.</v>
          </cell>
          <cell r="I1507">
            <v>0</v>
          </cell>
          <cell r="J1507">
            <v>0</v>
          </cell>
          <cell r="K1507" t="str">
            <v>NE</v>
          </cell>
          <cell r="L1507">
            <v>0</v>
          </cell>
          <cell r="M1507">
            <v>0</v>
          </cell>
          <cell r="N1507">
            <v>0</v>
          </cell>
          <cell r="O1507">
            <v>0</v>
          </cell>
          <cell r="P1507">
            <v>0</v>
          </cell>
          <cell r="Q1507">
            <v>0</v>
          </cell>
          <cell r="R1507">
            <v>0</v>
          </cell>
          <cell r="S1507">
            <v>0</v>
          </cell>
          <cell r="T1507" t="str">
            <v>faible</v>
          </cell>
          <cell r="U1507" t="str">
            <v>x</v>
          </cell>
        </row>
        <row r="1508">
          <cell r="A1508" t="str">
            <v>Gomphus simillimus</v>
          </cell>
          <cell r="B1508" t="str">
            <v>Odonata</v>
          </cell>
          <cell r="C1508" t="str">
            <v>GOMPHIDAE</v>
          </cell>
          <cell r="D1508" t="str">
            <v>Gomphus simillimus Selys, 1840</v>
          </cell>
          <cell r="E1508" t="str">
            <v xml:space="preserve">Gomphus simillimus </v>
          </cell>
          <cell r="F1508" t="str">
            <v>Gomphe semblable</v>
          </cell>
          <cell r="G1508">
            <v>0</v>
          </cell>
          <cell r="H1508" t="str">
            <v>abs.</v>
          </cell>
          <cell r="I1508">
            <v>0</v>
          </cell>
          <cell r="J1508">
            <v>0</v>
          </cell>
          <cell r="K1508" t="str">
            <v>NE</v>
          </cell>
          <cell r="L1508">
            <v>0</v>
          </cell>
          <cell r="M1508">
            <v>0</v>
          </cell>
          <cell r="N1508">
            <v>0</v>
          </cell>
          <cell r="O1508">
            <v>0</v>
          </cell>
          <cell r="P1508">
            <v>0</v>
          </cell>
          <cell r="Q1508">
            <v>0</v>
          </cell>
          <cell r="R1508">
            <v>0</v>
          </cell>
          <cell r="S1508">
            <v>0</v>
          </cell>
          <cell r="T1508" t="str">
            <v>faible</v>
          </cell>
          <cell r="U1508" t="str">
            <v>x</v>
          </cell>
        </row>
        <row r="1509">
          <cell r="A1509" t="str">
            <v>Gomphus vulgatissimus</v>
          </cell>
          <cell r="B1509" t="str">
            <v>Odonata</v>
          </cell>
          <cell r="C1509" t="str">
            <v>GOMPHIDAE</v>
          </cell>
          <cell r="D1509" t="str">
            <v xml:space="preserve">Gomphus vulgatissimus L. </v>
          </cell>
          <cell r="E1509" t="str">
            <v>Gomphus vulgatissimus</v>
          </cell>
          <cell r="F1509" t="str">
            <v>Gomphus vulgaire</v>
          </cell>
          <cell r="G1509">
            <v>0</v>
          </cell>
          <cell r="H1509" t="str">
            <v>RR</v>
          </cell>
          <cell r="I1509" t="str">
            <v>X</v>
          </cell>
          <cell r="J1509">
            <v>0</v>
          </cell>
          <cell r="K1509" t="str">
            <v>EN</v>
          </cell>
          <cell r="L1509">
            <v>0</v>
          </cell>
          <cell r="M1509">
            <v>0</v>
          </cell>
          <cell r="N1509">
            <v>0</v>
          </cell>
          <cell r="O1509">
            <v>0</v>
          </cell>
          <cell r="P1509">
            <v>0</v>
          </cell>
          <cell r="Q1509" t="str">
            <v>HP</v>
          </cell>
          <cell r="R1509">
            <v>0</v>
          </cell>
          <cell r="S1509">
            <v>0</v>
          </cell>
          <cell r="T1509" t="str">
            <v>Majeure</v>
          </cell>
          <cell r="U1509" t="str">
            <v>x</v>
          </cell>
        </row>
        <row r="1510">
          <cell r="A1510" t="str">
            <v xml:space="preserve">Gomphus vulgatissimus L. </v>
          </cell>
          <cell r="B1510" t="str">
            <v>Odonata</v>
          </cell>
          <cell r="C1510" t="str">
            <v>GOMPHIDAE</v>
          </cell>
          <cell r="D1510" t="str">
            <v xml:space="preserve">Gomphus vulgatissimus L. </v>
          </cell>
          <cell r="E1510" t="str">
            <v>Gomphus vulgatissimus</v>
          </cell>
          <cell r="F1510" t="str">
            <v>Gomphus vulgaire</v>
          </cell>
          <cell r="G1510">
            <v>0</v>
          </cell>
          <cell r="H1510" t="str">
            <v>RR</v>
          </cell>
          <cell r="I1510" t="str">
            <v>X</v>
          </cell>
          <cell r="J1510">
            <v>0</v>
          </cell>
          <cell r="K1510" t="str">
            <v>EN</v>
          </cell>
          <cell r="L1510">
            <v>0</v>
          </cell>
          <cell r="M1510">
            <v>0</v>
          </cell>
          <cell r="N1510">
            <v>0</v>
          </cell>
          <cell r="O1510">
            <v>0</v>
          </cell>
          <cell r="P1510">
            <v>0</v>
          </cell>
          <cell r="Q1510" t="str">
            <v>HP</v>
          </cell>
          <cell r="R1510">
            <v>0</v>
          </cell>
          <cell r="S1510">
            <v>0</v>
          </cell>
          <cell r="T1510" t="str">
            <v>Majeure</v>
          </cell>
          <cell r="U1510" t="str">
            <v>x</v>
          </cell>
        </row>
        <row r="1511">
          <cell r="A1511" t="str">
            <v>Hemianax ephippiger</v>
          </cell>
          <cell r="B1511" t="str">
            <v>Odonata</v>
          </cell>
          <cell r="C1511" t="str">
            <v>AESHNIDAE</v>
          </cell>
          <cell r="D1511" t="str">
            <v>Hemianax ephippiger (Burmeister, 1839)</v>
          </cell>
          <cell r="E1511" t="str">
            <v>Hemianax</v>
          </cell>
          <cell r="F1511" t="str">
            <v>Anax porte-selle</v>
          </cell>
          <cell r="G1511">
            <v>0</v>
          </cell>
          <cell r="H1511" t="str">
            <v>E</v>
          </cell>
          <cell r="I1511">
            <v>0</v>
          </cell>
          <cell r="J1511">
            <v>0</v>
          </cell>
          <cell r="K1511" t="str">
            <v>NE</v>
          </cell>
          <cell r="L1511">
            <v>0</v>
          </cell>
          <cell r="M1511">
            <v>0</v>
          </cell>
          <cell r="N1511">
            <v>0</v>
          </cell>
          <cell r="O1511">
            <v>0</v>
          </cell>
          <cell r="P1511">
            <v>0</v>
          </cell>
          <cell r="Q1511">
            <v>0</v>
          </cell>
          <cell r="R1511">
            <v>0</v>
          </cell>
          <cell r="S1511">
            <v>0</v>
          </cell>
          <cell r="T1511" t="str">
            <v>faible</v>
          </cell>
          <cell r="U1511" t="str">
            <v>x</v>
          </cell>
        </row>
        <row r="1512">
          <cell r="A1512" t="str">
            <v>Ischnura elegans</v>
          </cell>
          <cell r="B1512" t="str">
            <v>Odonata</v>
          </cell>
          <cell r="C1512" t="str">
            <v>COENAGRIONIDAE</v>
          </cell>
          <cell r="D1512" t="str">
            <v>Ischnura elegans Vander Linden</v>
          </cell>
          <cell r="E1512" t="str">
            <v>Ischnura elegans</v>
          </cell>
          <cell r="F1512" t="str">
            <v>Agrion élégant</v>
          </cell>
          <cell r="G1512">
            <v>0</v>
          </cell>
          <cell r="H1512" t="str">
            <v>C</v>
          </cell>
          <cell r="I1512">
            <v>0</v>
          </cell>
          <cell r="J1512">
            <v>0</v>
          </cell>
          <cell r="K1512" t="str">
            <v>LC</v>
          </cell>
          <cell r="L1512">
            <v>0</v>
          </cell>
          <cell r="M1512">
            <v>0</v>
          </cell>
          <cell r="N1512">
            <v>0</v>
          </cell>
          <cell r="O1512">
            <v>0</v>
          </cell>
          <cell r="P1512">
            <v>0</v>
          </cell>
          <cell r="Q1512">
            <v>0</v>
          </cell>
          <cell r="R1512">
            <v>0</v>
          </cell>
          <cell r="S1512">
            <v>0</v>
          </cell>
          <cell r="T1512" t="str">
            <v>faible</v>
          </cell>
          <cell r="U1512">
            <v>0</v>
          </cell>
        </row>
        <row r="1513">
          <cell r="A1513" t="str">
            <v>Ischnura elegans Vander Linden</v>
          </cell>
          <cell r="B1513" t="str">
            <v>Odonata</v>
          </cell>
          <cell r="C1513" t="str">
            <v>COENAGRIONIDAE</v>
          </cell>
          <cell r="D1513" t="str">
            <v>Ischnura elegans Vander Linden</v>
          </cell>
          <cell r="E1513" t="str">
            <v>Ischnura elegans</v>
          </cell>
          <cell r="F1513" t="str">
            <v>Agrion élégant</v>
          </cell>
          <cell r="G1513">
            <v>0</v>
          </cell>
          <cell r="H1513" t="str">
            <v>C</v>
          </cell>
          <cell r="I1513">
            <v>0</v>
          </cell>
          <cell r="J1513">
            <v>0</v>
          </cell>
          <cell r="K1513" t="str">
            <v>LC</v>
          </cell>
          <cell r="L1513">
            <v>0</v>
          </cell>
          <cell r="M1513">
            <v>0</v>
          </cell>
          <cell r="N1513">
            <v>0</v>
          </cell>
          <cell r="O1513">
            <v>0</v>
          </cell>
          <cell r="P1513">
            <v>0</v>
          </cell>
          <cell r="Q1513">
            <v>0</v>
          </cell>
          <cell r="R1513">
            <v>0</v>
          </cell>
          <cell r="S1513">
            <v>0</v>
          </cell>
          <cell r="T1513" t="str">
            <v>faible</v>
          </cell>
          <cell r="U1513">
            <v>0</v>
          </cell>
        </row>
        <row r="1514">
          <cell r="A1514" t="str">
            <v>Ischnura pumilio</v>
          </cell>
          <cell r="B1514" t="str">
            <v>Odonata</v>
          </cell>
          <cell r="C1514" t="str">
            <v>COENAGRIONIDAE</v>
          </cell>
          <cell r="D1514" t="str">
            <v>Ischnura pumilio Charpentier</v>
          </cell>
          <cell r="E1514" t="str">
            <v>Ischnura pumilio</v>
          </cell>
          <cell r="F1514" t="str">
            <v>Agrion nain</v>
          </cell>
          <cell r="G1514">
            <v>0</v>
          </cell>
          <cell r="H1514" t="str">
            <v>AR</v>
          </cell>
          <cell r="I1514" t="str">
            <v>X*</v>
          </cell>
          <cell r="J1514">
            <v>0</v>
          </cell>
          <cell r="K1514" t="str">
            <v>LC</v>
          </cell>
          <cell r="L1514">
            <v>0</v>
          </cell>
          <cell r="M1514">
            <v>0</v>
          </cell>
          <cell r="N1514">
            <v>0</v>
          </cell>
          <cell r="O1514">
            <v>0</v>
          </cell>
          <cell r="P1514">
            <v>0</v>
          </cell>
          <cell r="Q1514">
            <v>0</v>
          </cell>
          <cell r="R1514">
            <v>0</v>
          </cell>
          <cell r="S1514">
            <v>0</v>
          </cell>
          <cell r="T1514" t="str">
            <v>faible</v>
          </cell>
          <cell r="U1514">
            <v>0</v>
          </cell>
        </row>
        <row r="1515">
          <cell r="A1515" t="str">
            <v>Ischnura pumilio Charpentier</v>
          </cell>
          <cell r="B1515" t="str">
            <v>Odonata</v>
          </cell>
          <cell r="C1515" t="str">
            <v>COENAGRIONIDAE</v>
          </cell>
          <cell r="D1515" t="str">
            <v>Ischnura pumilio Charpentier</v>
          </cell>
          <cell r="E1515" t="str">
            <v>Ischnura pumilio</v>
          </cell>
          <cell r="F1515" t="str">
            <v>Agrion nain</v>
          </cell>
          <cell r="G1515">
            <v>0</v>
          </cell>
          <cell r="H1515" t="str">
            <v>AR</v>
          </cell>
          <cell r="I1515" t="str">
            <v>X*</v>
          </cell>
          <cell r="J1515">
            <v>0</v>
          </cell>
          <cell r="K1515" t="str">
            <v>LC</v>
          </cell>
          <cell r="L1515">
            <v>0</v>
          </cell>
          <cell r="M1515">
            <v>0</v>
          </cell>
          <cell r="N1515">
            <v>0</v>
          </cell>
          <cell r="O1515">
            <v>0</v>
          </cell>
          <cell r="P1515">
            <v>0</v>
          </cell>
          <cell r="Q1515">
            <v>0</v>
          </cell>
          <cell r="R1515">
            <v>0</v>
          </cell>
          <cell r="S1515">
            <v>0</v>
          </cell>
          <cell r="T1515" t="str">
            <v>faible</v>
          </cell>
          <cell r="U1515">
            <v>0</v>
          </cell>
        </row>
        <row r="1516">
          <cell r="A1516" t="str">
            <v>Lestes barbarus</v>
          </cell>
          <cell r="B1516" t="str">
            <v>Odonata</v>
          </cell>
          <cell r="C1516" t="str">
            <v>LESTIDAE</v>
          </cell>
          <cell r="D1516" t="str">
            <v>Lestes barbarus Fabricius</v>
          </cell>
          <cell r="E1516" t="str">
            <v>Lestes barbarus</v>
          </cell>
          <cell r="F1516" t="str">
            <v>Leste sauvage</v>
          </cell>
          <cell r="G1516">
            <v>0</v>
          </cell>
          <cell r="H1516" t="str">
            <v>PC</v>
          </cell>
          <cell r="I1516" t="str">
            <v>X</v>
          </cell>
          <cell r="J1516">
            <v>0</v>
          </cell>
          <cell r="K1516" t="str">
            <v>NT</v>
          </cell>
          <cell r="L1516">
            <v>0</v>
          </cell>
          <cell r="M1516">
            <v>0</v>
          </cell>
          <cell r="N1516">
            <v>0</v>
          </cell>
          <cell r="O1516">
            <v>0</v>
          </cell>
          <cell r="P1516">
            <v>0</v>
          </cell>
          <cell r="Q1516" t="str">
            <v>P</v>
          </cell>
          <cell r="R1516">
            <v>0</v>
          </cell>
          <cell r="S1516">
            <v>0</v>
          </cell>
          <cell r="T1516" t="str">
            <v>faible</v>
          </cell>
          <cell r="U1516">
            <v>0</v>
          </cell>
        </row>
        <row r="1517">
          <cell r="A1517" t="str">
            <v>Lestes barbarus Fabricius</v>
          </cell>
          <cell r="B1517" t="str">
            <v>Odonata</v>
          </cell>
          <cell r="C1517" t="str">
            <v>LESTIDAE</v>
          </cell>
          <cell r="D1517" t="str">
            <v>Lestes barbarus Fabricius</v>
          </cell>
          <cell r="E1517" t="str">
            <v>Lestes barbarus</v>
          </cell>
          <cell r="F1517" t="str">
            <v>Leste sauvage</v>
          </cell>
          <cell r="G1517">
            <v>0</v>
          </cell>
          <cell r="H1517" t="str">
            <v>PC</v>
          </cell>
          <cell r="I1517" t="str">
            <v>X</v>
          </cell>
          <cell r="J1517">
            <v>0</v>
          </cell>
          <cell r="K1517" t="str">
            <v>NT</v>
          </cell>
          <cell r="L1517">
            <v>0</v>
          </cell>
          <cell r="M1517">
            <v>0</v>
          </cell>
          <cell r="N1517">
            <v>0</v>
          </cell>
          <cell r="O1517">
            <v>0</v>
          </cell>
          <cell r="P1517">
            <v>0</v>
          </cell>
          <cell r="Q1517" t="str">
            <v>P</v>
          </cell>
          <cell r="R1517">
            <v>0</v>
          </cell>
          <cell r="S1517">
            <v>0</v>
          </cell>
          <cell r="T1517" t="str">
            <v>faible</v>
          </cell>
          <cell r="U1517">
            <v>0</v>
          </cell>
        </row>
        <row r="1518">
          <cell r="A1518" t="str">
            <v>Lestes dryas</v>
          </cell>
          <cell r="B1518" t="str">
            <v>Odonata</v>
          </cell>
          <cell r="C1518" t="str">
            <v>LESTIDAE</v>
          </cell>
          <cell r="D1518" t="str">
            <v>Lestes dryas Kirby</v>
          </cell>
          <cell r="E1518" t="str">
            <v>Lestes dryas</v>
          </cell>
          <cell r="F1518" t="str">
            <v>Leste dryade</v>
          </cell>
          <cell r="G1518">
            <v>0</v>
          </cell>
          <cell r="H1518" t="str">
            <v>E</v>
          </cell>
          <cell r="I1518">
            <v>0</v>
          </cell>
          <cell r="J1518">
            <v>0</v>
          </cell>
          <cell r="K1518" t="str">
            <v>NE</v>
          </cell>
          <cell r="L1518">
            <v>0</v>
          </cell>
          <cell r="M1518">
            <v>0</v>
          </cell>
          <cell r="N1518">
            <v>0</v>
          </cell>
          <cell r="O1518">
            <v>0</v>
          </cell>
          <cell r="P1518">
            <v>0</v>
          </cell>
          <cell r="Q1518" t="str">
            <v>P</v>
          </cell>
          <cell r="R1518">
            <v>0</v>
          </cell>
          <cell r="S1518">
            <v>0</v>
          </cell>
          <cell r="T1518" t="str">
            <v>faible</v>
          </cell>
          <cell r="U1518">
            <v>0</v>
          </cell>
        </row>
        <row r="1519">
          <cell r="A1519" t="str">
            <v>Lestes dryas Kirby</v>
          </cell>
          <cell r="B1519" t="str">
            <v>Odonata</v>
          </cell>
          <cell r="C1519" t="str">
            <v>LESTIDAE</v>
          </cell>
          <cell r="D1519" t="str">
            <v>Lestes dryas Kirby</v>
          </cell>
          <cell r="E1519" t="str">
            <v>Lestes dryas</v>
          </cell>
          <cell r="F1519" t="str">
            <v>Leste dryade</v>
          </cell>
          <cell r="G1519">
            <v>0</v>
          </cell>
          <cell r="H1519" t="str">
            <v>E</v>
          </cell>
          <cell r="I1519">
            <v>0</v>
          </cell>
          <cell r="J1519">
            <v>0</v>
          </cell>
          <cell r="K1519" t="str">
            <v>NE</v>
          </cell>
          <cell r="L1519">
            <v>0</v>
          </cell>
          <cell r="M1519">
            <v>0</v>
          </cell>
          <cell r="N1519">
            <v>0</v>
          </cell>
          <cell r="O1519">
            <v>0</v>
          </cell>
          <cell r="P1519">
            <v>0</v>
          </cell>
          <cell r="Q1519" t="str">
            <v>P</v>
          </cell>
          <cell r="R1519">
            <v>0</v>
          </cell>
          <cell r="S1519">
            <v>0</v>
          </cell>
          <cell r="T1519" t="str">
            <v>faible</v>
          </cell>
          <cell r="U1519">
            <v>0</v>
          </cell>
        </row>
        <row r="1520">
          <cell r="A1520" t="str">
            <v>Lestes sponsa</v>
          </cell>
          <cell r="B1520" t="str">
            <v>Odonata</v>
          </cell>
          <cell r="C1520" t="str">
            <v>LESTIDAE</v>
          </cell>
          <cell r="D1520" t="str">
            <v>Lestes sponsa Hansemann</v>
          </cell>
          <cell r="E1520" t="str">
            <v>Lestes sponsa</v>
          </cell>
          <cell r="F1520" t="str">
            <v>Leste fiancé</v>
          </cell>
          <cell r="G1520">
            <v>0</v>
          </cell>
          <cell r="H1520" t="str">
            <v>RR</v>
          </cell>
          <cell r="I1520" t="str">
            <v>X</v>
          </cell>
          <cell r="J1520">
            <v>0</v>
          </cell>
          <cell r="K1520" t="str">
            <v>CR</v>
          </cell>
          <cell r="L1520">
            <v>0</v>
          </cell>
          <cell r="M1520">
            <v>0</v>
          </cell>
          <cell r="N1520">
            <v>0</v>
          </cell>
          <cell r="O1520">
            <v>0</v>
          </cell>
          <cell r="P1520">
            <v>0</v>
          </cell>
          <cell r="Q1520" t="str">
            <v>HP</v>
          </cell>
          <cell r="R1520">
            <v>0</v>
          </cell>
          <cell r="S1520">
            <v>0</v>
          </cell>
          <cell r="T1520" t="str">
            <v>Majeure</v>
          </cell>
          <cell r="U1520">
            <v>0</v>
          </cell>
        </row>
        <row r="1521">
          <cell r="A1521" t="str">
            <v>Lestes sponsa Hansemann</v>
          </cell>
          <cell r="B1521" t="str">
            <v>Odonata</v>
          </cell>
          <cell r="C1521" t="str">
            <v>LESTIDAE</v>
          </cell>
          <cell r="D1521" t="str">
            <v>Lestes sponsa Hansemann</v>
          </cell>
          <cell r="E1521" t="str">
            <v>Lestes sponsa</v>
          </cell>
          <cell r="F1521" t="str">
            <v>Leste fiancé</v>
          </cell>
          <cell r="G1521">
            <v>0</v>
          </cell>
          <cell r="H1521" t="str">
            <v>RR</v>
          </cell>
          <cell r="I1521" t="str">
            <v>X</v>
          </cell>
          <cell r="J1521">
            <v>0</v>
          </cell>
          <cell r="K1521" t="str">
            <v>CR</v>
          </cell>
          <cell r="L1521">
            <v>0</v>
          </cell>
          <cell r="M1521">
            <v>0</v>
          </cell>
          <cell r="N1521">
            <v>0</v>
          </cell>
          <cell r="O1521">
            <v>0</v>
          </cell>
          <cell r="P1521">
            <v>0</v>
          </cell>
          <cell r="Q1521" t="str">
            <v>HP</v>
          </cell>
          <cell r="R1521">
            <v>0</v>
          </cell>
          <cell r="S1521">
            <v>0</v>
          </cell>
          <cell r="T1521" t="str">
            <v>Majeure</v>
          </cell>
          <cell r="U1521">
            <v>0</v>
          </cell>
        </row>
        <row r="1522">
          <cell r="A1522" t="str">
            <v>Lestes virens</v>
          </cell>
          <cell r="B1522" t="str">
            <v>Odonata</v>
          </cell>
          <cell r="C1522" t="str">
            <v>LESTIDAE</v>
          </cell>
          <cell r="D1522" t="str">
            <v>Lestes virens Charpentier</v>
          </cell>
          <cell r="E1522" t="str">
            <v>Lestes virens</v>
          </cell>
          <cell r="F1522" t="str">
            <v>Leste verdoyant</v>
          </cell>
          <cell r="G1522">
            <v>0</v>
          </cell>
          <cell r="H1522" t="str">
            <v>RR</v>
          </cell>
          <cell r="I1522" t="str">
            <v>X</v>
          </cell>
          <cell r="J1522">
            <v>0</v>
          </cell>
          <cell r="K1522" t="str">
            <v>CR</v>
          </cell>
          <cell r="L1522">
            <v>0</v>
          </cell>
          <cell r="M1522">
            <v>0</v>
          </cell>
          <cell r="N1522">
            <v>0</v>
          </cell>
          <cell r="O1522">
            <v>0</v>
          </cell>
          <cell r="P1522">
            <v>0</v>
          </cell>
          <cell r="Q1522" t="str">
            <v>HP</v>
          </cell>
          <cell r="R1522">
            <v>0</v>
          </cell>
          <cell r="S1522">
            <v>0</v>
          </cell>
          <cell r="T1522" t="str">
            <v>Majeure</v>
          </cell>
          <cell r="U1522">
            <v>0</v>
          </cell>
        </row>
        <row r="1523">
          <cell r="A1523" t="str">
            <v>Lestes virens Charpentier</v>
          </cell>
          <cell r="B1523" t="str">
            <v>Odonata</v>
          </cell>
          <cell r="C1523" t="str">
            <v>LESTIDAE</v>
          </cell>
          <cell r="D1523" t="str">
            <v>Lestes virens Charpentier</v>
          </cell>
          <cell r="E1523" t="str">
            <v>Lestes virens</v>
          </cell>
          <cell r="F1523" t="str">
            <v>Leste verdoyant</v>
          </cell>
          <cell r="G1523">
            <v>0</v>
          </cell>
          <cell r="H1523" t="str">
            <v>RR</v>
          </cell>
          <cell r="I1523" t="str">
            <v>X</v>
          </cell>
          <cell r="J1523">
            <v>0</v>
          </cell>
          <cell r="K1523" t="str">
            <v>CR</v>
          </cell>
          <cell r="L1523">
            <v>0</v>
          </cell>
          <cell r="M1523">
            <v>0</v>
          </cell>
          <cell r="N1523">
            <v>0</v>
          </cell>
          <cell r="O1523">
            <v>0</v>
          </cell>
          <cell r="P1523">
            <v>0</v>
          </cell>
          <cell r="Q1523" t="str">
            <v>HP</v>
          </cell>
          <cell r="R1523">
            <v>0</v>
          </cell>
          <cell r="S1523">
            <v>0</v>
          </cell>
          <cell r="T1523" t="str">
            <v>Majeure</v>
          </cell>
          <cell r="U1523">
            <v>0</v>
          </cell>
        </row>
        <row r="1524">
          <cell r="A1524" t="str">
            <v>Leucorrhinia pectoralis</v>
          </cell>
          <cell r="B1524" t="str">
            <v>Odonata</v>
          </cell>
          <cell r="C1524" t="str">
            <v>LIBELLULIDAE</v>
          </cell>
          <cell r="D1524" t="str">
            <v>Leucorrhinia pectoralis Charpentier</v>
          </cell>
          <cell r="E1524" t="str">
            <v>Leucorrhinia pectoralis</v>
          </cell>
          <cell r="F1524" t="str">
            <v>Leucorrhine à gros thorax</v>
          </cell>
          <cell r="G1524">
            <v>0</v>
          </cell>
          <cell r="H1524" t="str">
            <v>E</v>
          </cell>
          <cell r="I1524">
            <v>0</v>
          </cell>
          <cell r="J1524">
            <v>0</v>
          </cell>
          <cell r="K1524" t="str">
            <v>NE</v>
          </cell>
          <cell r="L1524">
            <v>0</v>
          </cell>
          <cell r="M1524">
            <v>0</v>
          </cell>
          <cell r="N1524">
            <v>0</v>
          </cell>
          <cell r="O1524">
            <v>0</v>
          </cell>
          <cell r="P1524">
            <v>0</v>
          </cell>
          <cell r="Q1524" t="str">
            <v>P</v>
          </cell>
          <cell r="R1524">
            <v>0</v>
          </cell>
          <cell r="S1524">
            <v>0</v>
          </cell>
          <cell r="T1524" t="str">
            <v>faible</v>
          </cell>
          <cell r="U1524">
            <v>0</v>
          </cell>
        </row>
        <row r="1525">
          <cell r="A1525" t="str">
            <v>Leucorrhinia pectoralis Charpentier</v>
          </cell>
          <cell r="B1525" t="str">
            <v>Odonata</v>
          </cell>
          <cell r="C1525" t="str">
            <v>LIBELLULIDAE</v>
          </cell>
          <cell r="D1525" t="str">
            <v>Leucorrhinia pectoralis Charpentier</v>
          </cell>
          <cell r="E1525" t="str">
            <v>Leucorrhinia pectoralis</v>
          </cell>
          <cell r="F1525" t="str">
            <v>Leucorrhine à gros thorax</v>
          </cell>
          <cell r="G1525">
            <v>0</v>
          </cell>
          <cell r="H1525" t="str">
            <v>E</v>
          </cell>
          <cell r="I1525">
            <v>0</v>
          </cell>
          <cell r="J1525">
            <v>0</v>
          </cell>
          <cell r="K1525" t="str">
            <v>NE</v>
          </cell>
          <cell r="L1525">
            <v>0</v>
          </cell>
          <cell r="M1525">
            <v>0</v>
          </cell>
          <cell r="N1525">
            <v>0</v>
          </cell>
          <cell r="O1525">
            <v>0</v>
          </cell>
          <cell r="P1525">
            <v>0</v>
          </cell>
          <cell r="Q1525" t="str">
            <v>P</v>
          </cell>
          <cell r="R1525">
            <v>0</v>
          </cell>
          <cell r="S1525">
            <v>0</v>
          </cell>
          <cell r="T1525" t="str">
            <v>faible</v>
          </cell>
          <cell r="U1525">
            <v>0</v>
          </cell>
        </row>
        <row r="1526">
          <cell r="A1526" t="str">
            <v>Libellula depressa</v>
          </cell>
          <cell r="B1526" t="str">
            <v>Odonata</v>
          </cell>
          <cell r="C1526" t="str">
            <v>LIBELLULIDAE</v>
          </cell>
          <cell r="D1526" t="str">
            <v>Libellula depressa  L.</v>
          </cell>
          <cell r="E1526" t="str">
            <v>Libellula depressa</v>
          </cell>
          <cell r="F1526" t="str">
            <v>Libellule déprimée</v>
          </cell>
          <cell r="G1526">
            <v>0</v>
          </cell>
          <cell r="H1526" t="str">
            <v>C</v>
          </cell>
          <cell r="I1526">
            <v>0</v>
          </cell>
          <cell r="J1526">
            <v>0</v>
          </cell>
          <cell r="K1526" t="str">
            <v>LC</v>
          </cell>
          <cell r="L1526">
            <v>0</v>
          </cell>
          <cell r="M1526">
            <v>0</v>
          </cell>
          <cell r="N1526">
            <v>0</v>
          </cell>
          <cell r="O1526">
            <v>0</v>
          </cell>
          <cell r="P1526">
            <v>0</v>
          </cell>
          <cell r="Q1526">
            <v>0</v>
          </cell>
          <cell r="R1526">
            <v>0</v>
          </cell>
          <cell r="S1526">
            <v>0</v>
          </cell>
          <cell r="T1526" t="str">
            <v>faible</v>
          </cell>
          <cell r="U1526">
            <v>0</v>
          </cell>
        </row>
        <row r="1527">
          <cell r="A1527" t="str">
            <v>Libellula depressa  L.</v>
          </cell>
          <cell r="B1527" t="str">
            <v>Odonata</v>
          </cell>
          <cell r="C1527" t="str">
            <v>LIBELLULIDAE</v>
          </cell>
          <cell r="D1527" t="str">
            <v>Libellula depressa  L.</v>
          </cell>
          <cell r="E1527" t="str">
            <v>Libellula depressa</v>
          </cell>
          <cell r="F1527" t="str">
            <v>Libellule déprimée</v>
          </cell>
          <cell r="G1527">
            <v>0</v>
          </cell>
          <cell r="H1527" t="str">
            <v>C</v>
          </cell>
          <cell r="I1527">
            <v>0</v>
          </cell>
          <cell r="J1527">
            <v>0</v>
          </cell>
          <cell r="K1527" t="str">
            <v>LC</v>
          </cell>
          <cell r="L1527">
            <v>0</v>
          </cell>
          <cell r="M1527">
            <v>0</v>
          </cell>
          <cell r="N1527">
            <v>0</v>
          </cell>
          <cell r="O1527">
            <v>0</v>
          </cell>
          <cell r="P1527">
            <v>0</v>
          </cell>
          <cell r="Q1527">
            <v>0</v>
          </cell>
          <cell r="R1527">
            <v>0</v>
          </cell>
          <cell r="S1527">
            <v>0</v>
          </cell>
          <cell r="T1527" t="str">
            <v>faible</v>
          </cell>
          <cell r="U1527">
            <v>0</v>
          </cell>
        </row>
        <row r="1528">
          <cell r="A1528" t="str">
            <v>Libellula fulva</v>
          </cell>
          <cell r="B1528" t="str">
            <v>Odonata</v>
          </cell>
          <cell r="C1528" t="str">
            <v>LIBELLULIDAE</v>
          </cell>
          <cell r="D1528" t="str">
            <v>Libellula fulva Müller</v>
          </cell>
          <cell r="E1528" t="str">
            <v>Libellula fulva</v>
          </cell>
          <cell r="F1528" t="str">
            <v>Libellule fauve</v>
          </cell>
          <cell r="G1528">
            <v>0</v>
          </cell>
          <cell r="H1528" t="str">
            <v>PC</v>
          </cell>
          <cell r="I1528" t="str">
            <v>X</v>
          </cell>
          <cell r="J1528">
            <v>0</v>
          </cell>
          <cell r="K1528" t="str">
            <v>NT</v>
          </cell>
          <cell r="L1528">
            <v>0</v>
          </cell>
          <cell r="M1528">
            <v>0</v>
          </cell>
          <cell r="N1528">
            <v>0</v>
          </cell>
          <cell r="O1528">
            <v>0</v>
          </cell>
          <cell r="P1528">
            <v>0</v>
          </cell>
          <cell r="Q1528" t="str">
            <v>P</v>
          </cell>
          <cell r="R1528">
            <v>0</v>
          </cell>
          <cell r="S1528">
            <v>0</v>
          </cell>
          <cell r="T1528" t="str">
            <v>faible</v>
          </cell>
          <cell r="U1528">
            <v>0</v>
          </cell>
        </row>
        <row r="1529">
          <cell r="A1529" t="str">
            <v>Libellula fulva Müller</v>
          </cell>
          <cell r="B1529" t="str">
            <v>Odonata</v>
          </cell>
          <cell r="C1529" t="str">
            <v>LIBELLULIDAE</v>
          </cell>
          <cell r="D1529" t="str">
            <v>Libellula fulva Müller</v>
          </cell>
          <cell r="E1529" t="str">
            <v>Libellula fulva</v>
          </cell>
          <cell r="F1529" t="str">
            <v>Libellule fauve</v>
          </cell>
          <cell r="G1529">
            <v>0</v>
          </cell>
          <cell r="H1529" t="str">
            <v>PC</v>
          </cell>
          <cell r="I1529" t="str">
            <v>X</v>
          </cell>
          <cell r="J1529">
            <v>0</v>
          </cell>
          <cell r="K1529" t="str">
            <v>NT</v>
          </cell>
          <cell r="L1529">
            <v>0</v>
          </cell>
          <cell r="M1529">
            <v>0</v>
          </cell>
          <cell r="N1529">
            <v>0</v>
          </cell>
          <cell r="O1529">
            <v>0</v>
          </cell>
          <cell r="P1529">
            <v>0</v>
          </cell>
          <cell r="Q1529" t="str">
            <v>P</v>
          </cell>
          <cell r="R1529">
            <v>0</v>
          </cell>
          <cell r="S1529">
            <v>0</v>
          </cell>
          <cell r="T1529" t="str">
            <v>faible</v>
          </cell>
          <cell r="U1529">
            <v>0</v>
          </cell>
        </row>
        <row r="1530">
          <cell r="A1530" t="str">
            <v>Libellula quadrimaculata</v>
          </cell>
          <cell r="B1530" t="str">
            <v>Odonata</v>
          </cell>
          <cell r="C1530" t="str">
            <v>LIBELLULIDAE</v>
          </cell>
          <cell r="D1530" t="str">
            <v>Libellula quadrimaculata L.</v>
          </cell>
          <cell r="E1530" t="str">
            <v>Libellula quadrimaculata</v>
          </cell>
          <cell r="F1530" t="str">
            <v>Libellule à quatre taches</v>
          </cell>
          <cell r="G1530">
            <v>0</v>
          </cell>
          <cell r="H1530" t="str">
            <v>PC</v>
          </cell>
          <cell r="I1530" t="str">
            <v>X</v>
          </cell>
          <cell r="J1530">
            <v>0</v>
          </cell>
          <cell r="K1530" t="str">
            <v>NT</v>
          </cell>
          <cell r="L1530">
            <v>0</v>
          </cell>
          <cell r="M1530">
            <v>0</v>
          </cell>
          <cell r="N1530">
            <v>0</v>
          </cell>
          <cell r="O1530">
            <v>0</v>
          </cell>
          <cell r="P1530">
            <v>0</v>
          </cell>
          <cell r="Q1530" t="str">
            <v>P</v>
          </cell>
          <cell r="R1530" t="str">
            <v>Affinité forestière</v>
          </cell>
          <cell r="S1530">
            <v>0</v>
          </cell>
          <cell r="T1530" t="str">
            <v>faible</v>
          </cell>
          <cell r="U1530">
            <v>0</v>
          </cell>
        </row>
        <row r="1531">
          <cell r="A1531" t="str">
            <v>Libellula quadrimaculata L.</v>
          </cell>
          <cell r="B1531" t="str">
            <v>Odonata</v>
          </cell>
          <cell r="C1531" t="str">
            <v>LIBELLULIDAE</v>
          </cell>
          <cell r="D1531" t="str">
            <v>Libellula quadrimaculata L.</v>
          </cell>
          <cell r="E1531" t="str">
            <v>Libellula quadrimaculata</v>
          </cell>
          <cell r="F1531" t="str">
            <v>Libellule à quatre taches</v>
          </cell>
          <cell r="G1531">
            <v>0</v>
          </cell>
          <cell r="H1531" t="str">
            <v>PC</v>
          </cell>
          <cell r="I1531" t="str">
            <v>X</v>
          </cell>
          <cell r="J1531">
            <v>0</v>
          </cell>
          <cell r="K1531" t="str">
            <v>NT</v>
          </cell>
          <cell r="L1531">
            <v>0</v>
          </cell>
          <cell r="M1531">
            <v>0</v>
          </cell>
          <cell r="N1531">
            <v>0</v>
          </cell>
          <cell r="O1531">
            <v>0</v>
          </cell>
          <cell r="P1531">
            <v>0</v>
          </cell>
          <cell r="Q1531" t="str">
            <v>P</v>
          </cell>
          <cell r="R1531" t="str">
            <v>Affinité forestière</v>
          </cell>
          <cell r="S1531">
            <v>0</v>
          </cell>
          <cell r="T1531" t="str">
            <v>faible</v>
          </cell>
          <cell r="U1531">
            <v>0</v>
          </cell>
        </row>
        <row r="1532">
          <cell r="A1532" t="str">
            <v>Onychogomphus forcipatus</v>
          </cell>
          <cell r="B1532" t="str">
            <v>Odonata</v>
          </cell>
          <cell r="C1532" t="str">
            <v>GOMPHIDAE</v>
          </cell>
          <cell r="D1532" t="str">
            <v xml:space="preserve">Onychogomphus forcipatus L. </v>
          </cell>
          <cell r="E1532" t="str">
            <v>Onychogomphus forcipatus</v>
          </cell>
          <cell r="F1532" t="str">
            <v>Gomphe à pinces</v>
          </cell>
          <cell r="G1532">
            <v>0</v>
          </cell>
          <cell r="H1532" t="str">
            <v>AR</v>
          </cell>
          <cell r="I1532" t="str">
            <v>X</v>
          </cell>
          <cell r="J1532">
            <v>0</v>
          </cell>
          <cell r="K1532" t="str">
            <v>VU</v>
          </cell>
          <cell r="L1532">
            <v>0</v>
          </cell>
          <cell r="M1532">
            <v>0</v>
          </cell>
          <cell r="N1532">
            <v>0</v>
          </cell>
          <cell r="O1532">
            <v>0</v>
          </cell>
          <cell r="P1532">
            <v>0</v>
          </cell>
          <cell r="Q1532" t="str">
            <v>HP</v>
          </cell>
          <cell r="R1532">
            <v>0</v>
          </cell>
          <cell r="S1532">
            <v>0</v>
          </cell>
          <cell r="T1532" t="str">
            <v>Forte</v>
          </cell>
          <cell r="U1532" t="str">
            <v>x</v>
          </cell>
        </row>
        <row r="1533">
          <cell r="A1533" t="str">
            <v xml:space="preserve">Onychogomphus forcipatus L. </v>
          </cell>
          <cell r="B1533" t="str">
            <v>Odonata</v>
          </cell>
          <cell r="C1533" t="str">
            <v>GOMPHIDAE</v>
          </cell>
          <cell r="D1533" t="str">
            <v xml:space="preserve">Onychogomphus forcipatus L. </v>
          </cell>
          <cell r="E1533" t="str">
            <v>Onychogomphus forcipatus</v>
          </cell>
          <cell r="F1533" t="str">
            <v>Gomphe à pinces</v>
          </cell>
          <cell r="G1533">
            <v>0</v>
          </cell>
          <cell r="H1533" t="str">
            <v>AR</v>
          </cell>
          <cell r="I1533" t="str">
            <v>X</v>
          </cell>
          <cell r="J1533">
            <v>0</v>
          </cell>
          <cell r="K1533" t="str">
            <v>VU</v>
          </cell>
          <cell r="L1533">
            <v>0</v>
          </cell>
          <cell r="M1533">
            <v>0</v>
          </cell>
          <cell r="N1533">
            <v>0</v>
          </cell>
          <cell r="O1533">
            <v>0</v>
          </cell>
          <cell r="P1533">
            <v>0</v>
          </cell>
          <cell r="Q1533" t="str">
            <v>HP</v>
          </cell>
          <cell r="R1533">
            <v>0</v>
          </cell>
          <cell r="S1533">
            <v>0</v>
          </cell>
          <cell r="T1533" t="str">
            <v>Forte</v>
          </cell>
          <cell r="U1533" t="str">
            <v>x</v>
          </cell>
        </row>
        <row r="1534">
          <cell r="A1534" t="str">
            <v>Onychogomphus uncatus</v>
          </cell>
          <cell r="B1534" t="str">
            <v>Odonata</v>
          </cell>
          <cell r="C1534" t="str">
            <v>GOMPHIDAE</v>
          </cell>
          <cell r="D1534" t="str">
            <v>Onychogomphus uncatus (Charpentier, 1840)</v>
          </cell>
          <cell r="E1534" t="str">
            <v>Onychogomphus uncatus</v>
          </cell>
          <cell r="F1534" t="str">
            <v>Gomphe à crochets</v>
          </cell>
          <cell r="H1534" t="str">
            <v>abs.</v>
          </cell>
          <cell r="K1534" t="str">
            <v>NE</v>
          </cell>
          <cell r="T1534" t="str">
            <v>faible</v>
          </cell>
          <cell r="U1534" t="str">
            <v>x</v>
          </cell>
        </row>
        <row r="1535">
          <cell r="A1535" t="str">
            <v>Onychogomphus uncatus (Charpentier, 1840)</v>
          </cell>
          <cell r="B1535" t="str">
            <v>Odonata</v>
          </cell>
          <cell r="C1535" t="str">
            <v>GOMPHIDAE</v>
          </cell>
          <cell r="D1535" t="str">
            <v>Onychogomphus uncatus (Charpentier, 1840)</v>
          </cell>
          <cell r="E1535" t="str">
            <v>Onychogomphus uncatus</v>
          </cell>
          <cell r="F1535" t="str">
            <v>Gomphe à crochets</v>
          </cell>
          <cell r="G1535">
            <v>0</v>
          </cell>
          <cell r="H1535" t="str">
            <v>abs.</v>
          </cell>
          <cell r="I1535">
            <v>0</v>
          </cell>
          <cell r="J1535">
            <v>0</v>
          </cell>
          <cell r="K1535" t="str">
            <v>NE</v>
          </cell>
          <cell r="R1535">
            <v>0</v>
          </cell>
          <cell r="S1535">
            <v>0</v>
          </cell>
          <cell r="T1535" t="str">
            <v>faible</v>
          </cell>
          <cell r="U1535" t="str">
            <v>x</v>
          </cell>
        </row>
        <row r="1536">
          <cell r="A1536" t="str">
            <v>Orthetrum brunneum</v>
          </cell>
          <cell r="B1536" t="str">
            <v>Odonata</v>
          </cell>
          <cell r="C1536" t="str">
            <v>LIBELLULIDAE</v>
          </cell>
          <cell r="D1536" t="str">
            <v>Orthetrum brunneum Fonscolombe</v>
          </cell>
          <cell r="E1536" t="str">
            <v>Orthetrum brunneum</v>
          </cell>
          <cell r="F1536" t="str">
            <v>Orthétrum brun</v>
          </cell>
          <cell r="G1536">
            <v>0</v>
          </cell>
          <cell r="H1536" t="str">
            <v>AR</v>
          </cell>
          <cell r="I1536" t="str">
            <v>X</v>
          </cell>
          <cell r="J1536">
            <v>0</v>
          </cell>
          <cell r="K1536" t="str">
            <v>VU</v>
          </cell>
          <cell r="L1536">
            <v>0</v>
          </cell>
          <cell r="M1536">
            <v>0</v>
          </cell>
          <cell r="N1536">
            <v>0</v>
          </cell>
          <cell r="O1536">
            <v>0</v>
          </cell>
          <cell r="P1536">
            <v>0</v>
          </cell>
          <cell r="Q1536" t="str">
            <v>HP</v>
          </cell>
          <cell r="R1536">
            <v>0</v>
          </cell>
          <cell r="S1536">
            <v>0</v>
          </cell>
          <cell r="T1536" t="str">
            <v>Forte</v>
          </cell>
          <cell r="U1536" t="str">
            <v>x</v>
          </cell>
        </row>
        <row r="1537">
          <cell r="A1537" t="str">
            <v>Orthetrum brunneum Fonscolombe</v>
          </cell>
          <cell r="B1537" t="str">
            <v>Odonata</v>
          </cell>
          <cell r="C1537" t="str">
            <v>LIBELLULIDAE</v>
          </cell>
          <cell r="D1537" t="str">
            <v>Orthetrum brunneum Fonscolombe</v>
          </cell>
          <cell r="E1537" t="str">
            <v>Orthetrum brunneum</v>
          </cell>
          <cell r="F1537" t="str">
            <v>Orthétrum brun</v>
          </cell>
          <cell r="G1537">
            <v>0</v>
          </cell>
          <cell r="H1537" t="str">
            <v>AR</v>
          </cell>
          <cell r="I1537" t="str">
            <v>X</v>
          </cell>
          <cell r="J1537">
            <v>0</v>
          </cell>
          <cell r="K1537" t="str">
            <v>VU</v>
          </cell>
          <cell r="L1537">
            <v>0</v>
          </cell>
          <cell r="M1537">
            <v>0</v>
          </cell>
          <cell r="N1537">
            <v>0</v>
          </cell>
          <cell r="O1537">
            <v>0</v>
          </cell>
          <cell r="P1537">
            <v>0</v>
          </cell>
          <cell r="Q1537" t="str">
            <v>HP</v>
          </cell>
          <cell r="R1537">
            <v>0</v>
          </cell>
          <cell r="S1537">
            <v>0</v>
          </cell>
          <cell r="T1537" t="str">
            <v>Forte</v>
          </cell>
          <cell r="U1537" t="str">
            <v>x</v>
          </cell>
        </row>
        <row r="1538">
          <cell r="A1538" t="str">
            <v>Orthetrum albistylum</v>
          </cell>
          <cell r="B1538" t="str">
            <v>Odonata</v>
          </cell>
          <cell r="C1538" t="str">
            <v>LIBELLULIDAE</v>
          </cell>
          <cell r="D1538" t="str">
            <v>Orthetrum albistylum (Selys, 1848)</v>
          </cell>
          <cell r="E1538" t="str">
            <v>Orthetrum albistylum</v>
          </cell>
          <cell r="F1538" t="str">
            <v>Orthétrum à stylets blancs</v>
          </cell>
          <cell r="G1538">
            <v>0</v>
          </cell>
          <cell r="H1538" t="str">
            <v>abs.</v>
          </cell>
          <cell r="I1538">
            <v>0</v>
          </cell>
          <cell r="J1538">
            <v>0</v>
          </cell>
          <cell r="K1538" t="str">
            <v>NE</v>
          </cell>
          <cell r="L1538">
            <v>0</v>
          </cell>
          <cell r="M1538">
            <v>0</v>
          </cell>
          <cell r="N1538">
            <v>0</v>
          </cell>
          <cell r="O1538">
            <v>0</v>
          </cell>
          <cell r="P1538">
            <v>0</v>
          </cell>
          <cell r="Q1538">
            <v>0</v>
          </cell>
          <cell r="R1538">
            <v>0</v>
          </cell>
          <cell r="S1538">
            <v>0</v>
          </cell>
          <cell r="T1538" t="str">
            <v>faible</v>
          </cell>
          <cell r="U1538" t="str">
            <v>x</v>
          </cell>
        </row>
        <row r="1539">
          <cell r="A1539" t="str">
            <v>Orthetrum albistylum (Selys, 1848)</v>
          </cell>
          <cell r="B1539" t="str">
            <v>Odonata</v>
          </cell>
          <cell r="C1539" t="str">
            <v>LIBELLULIDAE</v>
          </cell>
          <cell r="D1539" t="str">
            <v>Orthetrum albistylum (Selys, 1848)</v>
          </cell>
          <cell r="E1539" t="str">
            <v>Orthetrum albistylum</v>
          </cell>
          <cell r="F1539" t="str">
            <v>Orthétrum à stylets blancs</v>
          </cell>
          <cell r="G1539">
            <v>0</v>
          </cell>
          <cell r="H1539" t="str">
            <v>abs.</v>
          </cell>
          <cell r="I1539">
            <v>0</v>
          </cell>
          <cell r="J1539">
            <v>0</v>
          </cell>
          <cell r="K1539" t="str">
            <v>NE</v>
          </cell>
          <cell r="L1539">
            <v>0</v>
          </cell>
          <cell r="M1539">
            <v>0</v>
          </cell>
          <cell r="N1539">
            <v>0</v>
          </cell>
          <cell r="O1539">
            <v>0</v>
          </cell>
          <cell r="P1539">
            <v>0</v>
          </cell>
          <cell r="Q1539">
            <v>0</v>
          </cell>
          <cell r="R1539">
            <v>0</v>
          </cell>
          <cell r="S1539">
            <v>0</v>
          </cell>
          <cell r="T1539" t="str">
            <v>faible</v>
          </cell>
          <cell r="U1539" t="str">
            <v>x</v>
          </cell>
        </row>
        <row r="1540">
          <cell r="A1540" t="str">
            <v>Orthetrum cancellatum</v>
          </cell>
          <cell r="B1540" t="str">
            <v>Odonata</v>
          </cell>
          <cell r="C1540" t="str">
            <v>LIBELLULIDAE</v>
          </cell>
          <cell r="D1540" t="str">
            <v>Orthetrum cancellatum L.</v>
          </cell>
          <cell r="E1540" t="str">
            <v>Orthetrum cancellatum</v>
          </cell>
          <cell r="F1540" t="str">
            <v>Orthétrum réticulé</v>
          </cell>
          <cell r="G1540">
            <v>0</v>
          </cell>
          <cell r="H1540" t="str">
            <v>AC</v>
          </cell>
          <cell r="I1540">
            <v>0</v>
          </cell>
          <cell r="J1540">
            <v>0</v>
          </cell>
          <cell r="K1540" t="str">
            <v>LC</v>
          </cell>
          <cell r="L1540">
            <v>0</v>
          </cell>
          <cell r="M1540">
            <v>0</v>
          </cell>
          <cell r="N1540">
            <v>0</v>
          </cell>
          <cell r="O1540">
            <v>0</v>
          </cell>
          <cell r="P1540">
            <v>0</v>
          </cell>
          <cell r="Q1540">
            <v>0</v>
          </cell>
          <cell r="R1540">
            <v>0</v>
          </cell>
          <cell r="S1540">
            <v>0</v>
          </cell>
          <cell r="T1540" t="str">
            <v>faible</v>
          </cell>
          <cell r="U1540">
            <v>0</v>
          </cell>
        </row>
        <row r="1541">
          <cell r="A1541" t="str">
            <v>Orthetrum cancellatum L.</v>
          </cell>
          <cell r="B1541" t="str">
            <v>Odonata</v>
          </cell>
          <cell r="C1541" t="str">
            <v>LIBELLULIDAE</v>
          </cell>
          <cell r="D1541" t="str">
            <v>Orthetrum cancellatum L.</v>
          </cell>
          <cell r="E1541" t="str">
            <v>Orthetrum cancellatum</v>
          </cell>
          <cell r="F1541" t="str">
            <v>Orthétrum réticulé</v>
          </cell>
          <cell r="G1541">
            <v>0</v>
          </cell>
          <cell r="H1541" t="str">
            <v>AC</v>
          </cell>
          <cell r="I1541">
            <v>0</v>
          </cell>
          <cell r="J1541">
            <v>0</v>
          </cell>
          <cell r="K1541" t="str">
            <v>LC</v>
          </cell>
          <cell r="L1541">
            <v>0</v>
          </cell>
          <cell r="M1541">
            <v>0</v>
          </cell>
          <cell r="N1541">
            <v>0</v>
          </cell>
          <cell r="O1541">
            <v>0</v>
          </cell>
          <cell r="P1541">
            <v>0</v>
          </cell>
          <cell r="Q1541">
            <v>0</v>
          </cell>
          <cell r="R1541">
            <v>0</v>
          </cell>
          <cell r="S1541">
            <v>0</v>
          </cell>
          <cell r="T1541" t="str">
            <v>faible</v>
          </cell>
          <cell r="U1541">
            <v>0</v>
          </cell>
        </row>
        <row r="1542">
          <cell r="A1542" t="str">
            <v>Orthetrum coerulescens</v>
          </cell>
          <cell r="B1542" t="str">
            <v>Odonata</v>
          </cell>
          <cell r="C1542" t="str">
            <v>LIBELLULIDAE</v>
          </cell>
          <cell r="D1542" t="str">
            <v>Orthetrum coerulescens Fabricius</v>
          </cell>
          <cell r="E1542" t="str">
            <v>Orthetrum coerulescens</v>
          </cell>
          <cell r="F1542" t="str">
            <v>Orthétrum bleuissant</v>
          </cell>
          <cell r="G1542">
            <v>0</v>
          </cell>
          <cell r="H1542" t="str">
            <v>AR</v>
          </cell>
          <cell r="I1542" t="str">
            <v>X</v>
          </cell>
          <cell r="J1542">
            <v>0</v>
          </cell>
          <cell r="K1542" t="str">
            <v>VU</v>
          </cell>
          <cell r="L1542">
            <v>0</v>
          </cell>
          <cell r="M1542">
            <v>0</v>
          </cell>
          <cell r="N1542">
            <v>0</v>
          </cell>
          <cell r="O1542">
            <v>0</v>
          </cell>
          <cell r="P1542">
            <v>0</v>
          </cell>
          <cell r="Q1542" t="str">
            <v>HP</v>
          </cell>
          <cell r="R1542">
            <v>0</v>
          </cell>
          <cell r="S1542">
            <v>0</v>
          </cell>
          <cell r="T1542" t="str">
            <v>Forte</v>
          </cell>
          <cell r="U1542">
            <v>0</v>
          </cell>
        </row>
        <row r="1543">
          <cell r="A1543" t="str">
            <v>Orthetrum coerulescens Fabricius</v>
          </cell>
          <cell r="B1543" t="str">
            <v>Odonata</v>
          </cell>
          <cell r="C1543" t="str">
            <v>LIBELLULIDAE</v>
          </cell>
          <cell r="D1543" t="str">
            <v>Orthetrum coerulescens Fabricius</v>
          </cell>
          <cell r="E1543" t="str">
            <v>Orthetrum coerulescens</v>
          </cell>
          <cell r="F1543" t="str">
            <v>Orthétrum bleuissant</v>
          </cell>
          <cell r="G1543">
            <v>0</v>
          </cell>
          <cell r="H1543" t="str">
            <v>AR</v>
          </cell>
          <cell r="I1543" t="str">
            <v>X</v>
          </cell>
          <cell r="J1543">
            <v>0</v>
          </cell>
          <cell r="K1543" t="str">
            <v>VU</v>
          </cell>
          <cell r="L1543">
            <v>0</v>
          </cell>
          <cell r="M1543">
            <v>0</v>
          </cell>
          <cell r="N1543">
            <v>0</v>
          </cell>
          <cell r="O1543">
            <v>0</v>
          </cell>
          <cell r="P1543">
            <v>0</v>
          </cell>
          <cell r="Q1543" t="str">
            <v>HP</v>
          </cell>
          <cell r="R1543">
            <v>0</v>
          </cell>
          <cell r="S1543">
            <v>0</v>
          </cell>
          <cell r="T1543" t="str">
            <v>Forte</v>
          </cell>
          <cell r="U1543">
            <v>0</v>
          </cell>
        </row>
        <row r="1544">
          <cell r="A1544" t="str">
            <v>Oxygastra curtisii</v>
          </cell>
          <cell r="B1544" t="str">
            <v>Odonata</v>
          </cell>
          <cell r="C1544" t="str">
            <v>CORDULIDAE</v>
          </cell>
          <cell r="D1544" t="str">
            <v>Oxygastra curtisii (Dale, 1834)</v>
          </cell>
          <cell r="E1544" t="str">
            <v>Oxygastra curtisii</v>
          </cell>
          <cell r="F1544" t="str">
            <v>Cordulie à corps fin</v>
          </cell>
          <cell r="G1544">
            <v>0</v>
          </cell>
          <cell r="H1544" t="str">
            <v>E</v>
          </cell>
          <cell r="I1544">
            <v>0</v>
          </cell>
          <cell r="J1544">
            <v>0</v>
          </cell>
          <cell r="K1544" t="str">
            <v>NE</v>
          </cell>
          <cell r="L1544">
            <v>0</v>
          </cell>
          <cell r="M1544">
            <v>0</v>
          </cell>
          <cell r="N1544">
            <v>0</v>
          </cell>
          <cell r="O1544">
            <v>0</v>
          </cell>
          <cell r="P1544">
            <v>0</v>
          </cell>
          <cell r="Q1544" t="str">
            <v>HP</v>
          </cell>
          <cell r="R1544">
            <v>0</v>
          </cell>
          <cell r="S1544">
            <v>0</v>
          </cell>
          <cell r="T1544" t="str">
            <v>faible</v>
          </cell>
          <cell r="U1544">
            <v>0</v>
          </cell>
        </row>
        <row r="1545">
          <cell r="A1545" t="str">
            <v>Platycnemis acutipennis</v>
          </cell>
          <cell r="B1545" t="str">
            <v>Odonata</v>
          </cell>
          <cell r="C1545" t="str">
            <v>PLATYCNEMIDIDAE</v>
          </cell>
          <cell r="D1545" t="str">
            <v>Platycnemis acutipennis Sélys</v>
          </cell>
          <cell r="E1545" t="str">
            <v>Platycnemis acutipennis</v>
          </cell>
          <cell r="F1545" t="str">
            <v>Agrion orangé</v>
          </cell>
          <cell r="G1545">
            <v>0</v>
          </cell>
          <cell r="H1545" t="str">
            <v>D</v>
          </cell>
          <cell r="I1545">
            <v>0</v>
          </cell>
          <cell r="J1545">
            <v>0</v>
          </cell>
          <cell r="K1545" t="str">
            <v>RE</v>
          </cell>
          <cell r="L1545">
            <v>0</v>
          </cell>
          <cell r="M1545">
            <v>0</v>
          </cell>
          <cell r="N1545">
            <v>0</v>
          </cell>
          <cell r="O1545">
            <v>0</v>
          </cell>
          <cell r="P1545">
            <v>0</v>
          </cell>
          <cell r="Q1545" t="str">
            <v>HP</v>
          </cell>
          <cell r="R1545">
            <v>0</v>
          </cell>
          <cell r="S1545">
            <v>0</v>
          </cell>
          <cell r="T1545" t="str">
            <v>faible</v>
          </cell>
          <cell r="U1545">
            <v>0</v>
          </cell>
        </row>
        <row r="1546">
          <cell r="A1546" t="str">
            <v>Platycnemis acutipennis Sélys</v>
          </cell>
          <cell r="B1546" t="str">
            <v>Odonata</v>
          </cell>
          <cell r="C1546" t="str">
            <v>PLATYCNEMIDIDAE</v>
          </cell>
          <cell r="D1546" t="str">
            <v>Platycnemis acutipennis Sélys</v>
          </cell>
          <cell r="E1546" t="str">
            <v>Platycnemis acutipennis</v>
          </cell>
          <cell r="F1546" t="str">
            <v>Agrion orangé</v>
          </cell>
          <cell r="G1546">
            <v>0</v>
          </cell>
          <cell r="H1546" t="str">
            <v>D</v>
          </cell>
          <cell r="I1546">
            <v>0</v>
          </cell>
          <cell r="J1546">
            <v>0</v>
          </cell>
          <cell r="K1546" t="str">
            <v>RE</v>
          </cell>
          <cell r="L1546">
            <v>0</v>
          </cell>
          <cell r="M1546">
            <v>0</v>
          </cell>
          <cell r="N1546">
            <v>0</v>
          </cell>
          <cell r="O1546">
            <v>0</v>
          </cell>
          <cell r="P1546">
            <v>0</v>
          </cell>
          <cell r="Q1546" t="str">
            <v>HP</v>
          </cell>
          <cell r="R1546">
            <v>0</v>
          </cell>
          <cell r="S1546">
            <v>0</v>
          </cell>
          <cell r="T1546" t="str">
            <v>faible</v>
          </cell>
          <cell r="U1546">
            <v>0</v>
          </cell>
        </row>
        <row r="1547">
          <cell r="A1547" t="str">
            <v>Platycnemis pennipes</v>
          </cell>
          <cell r="B1547" t="str">
            <v>Odonata</v>
          </cell>
          <cell r="C1547" t="str">
            <v>PLATYCNEMIDIDAE</v>
          </cell>
          <cell r="D1547" t="str">
            <v>Platycnemis pennipes Pallas</v>
          </cell>
          <cell r="E1547" t="str">
            <v>Platycnemis pennipes</v>
          </cell>
          <cell r="F1547" t="str">
            <v>Agrion à larges pattes</v>
          </cell>
          <cell r="G1547">
            <v>0</v>
          </cell>
          <cell r="H1547" t="str">
            <v>AC</v>
          </cell>
          <cell r="I1547">
            <v>0</v>
          </cell>
          <cell r="J1547">
            <v>0</v>
          </cell>
          <cell r="K1547" t="str">
            <v>LC</v>
          </cell>
          <cell r="L1547">
            <v>0</v>
          </cell>
          <cell r="M1547">
            <v>0</v>
          </cell>
          <cell r="N1547">
            <v>0</v>
          </cell>
          <cell r="O1547">
            <v>0</v>
          </cell>
          <cell r="P1547">
            <v>0</v>
          </cell>
          <cell r="Q1547">
            <v>0</v>
          </cell>
          <cell r="R1547">
            <v>0</v>
          </cell>
          <cell r="S1547">
            <v>0</v>
          </cell>
          <cell r="T1547" t="str">
            <v>faible</v>
          </cell>
          <cell r="U1547">
            <v>0</v>
          </cell>
        </row>
        <row r="1548">
          <cell r="A1548" t="str">
            <v>Platycnemis pennipes Pallas</v>
          </cell>
          <cell r="B1548" t="str">
            <v>Odonata</v>
          </cell>
          <cell r="C1548" t="str">
            <v>PLATYCNEMIDIDAE</v>
          </cell>
          <cell r="D1548" t="str">
            <v>Platycnemis pennipes Pallas</v>
          </cell>
          <cell r="E1548" t="str">
            <v>Platycnemis pennipes</v>
          </cell>
          <cell r="F1548" t="str">
            <v>Agrion à larges pattes</v>
          </cell>
          <cell r="G1548">
            <v>0</v>
          </cell>
          <cell r="H1548" t="str">
            <v>AC</v>
          </cell>
          <cell r="I1548">
            <v>0</v>
          </cell>
          <cell r="J1548">
            <v>0</v>
          </cell>
          <cell r="K1548" t="str">
            <v>LC</v>
          </cell>
          <cell r="L1548">
            <v>0</v>
          </cell>
          <cell r="M1548">
            <v>0</v>
          </cell>
          <cell r="N1548">
            <v>0</v>
          </cell>
          <cell r="O1548">
            <v>0</v>
          </cell>
          <cell r="P1548">
            <v>0</v>
          </cell>
          <cell r="Q1548">
            <v>0</v>
          </cell>
          <cell r="R1548">
            <v>0</v>
          </cell>
          <cell r="S1548">
            <v>0</v>
          </cell>
          <cell r="T1548" t="str">
            <v>faible</v>
          </cell>
          <cell r="U1548">
            <v>0</v>
          </cell>
        </row>
        <row r="1549">
          <cell r="A1549" t="str">
            <v>Pyrrhosoma nymphula</v>
          </cell>
          <cell r="B1549" t="str">
            <v>Odonata</v>
          </cell>
          <cell r="C1549" t="str">
            <v>COENAGRIONIDAE</v>
          </cell>
          <cell r="D1549" t="str">
            <v>Pyrrhosoma nymphula Sulzer</v>
          </cell>
          <cell r="E1549" t="str">
            <v>Pyrrhosoma nymphula</v>
          </cell>
          <cell r="F1549" t="str">
            <v>Petite nymphe au corps de feu</v>
          </cell>
          <cell r="G1549">
            <v>0</v>
          </cell>
          <cell r="H1549" t="str">
            <v>AC</v>
          </cell>
          <cell r="I1549">
            <v>0</v>
          </cell>
          <cell r="J1549">
            <v>0</v>
          </cell>
          <cell r="K1549" t="str">
            <v>LC</v>
          </cell>
          <cell r="L1549">
            <v>0</v>
          </cell>
          <cell r="M1549">
            <v>0</v>
          </cell>
          <cell r="N1549">
            <v>0</v>
          </cell>
          <cell r="O1549">
            <v>0</v>
          </cell>
          <cell r="P1549">
            <v>0</v>
          </cell>
          <cell r="Q1549">
            <v>0</v>
          </cell>
          <cell r="R1549" t="str">
            <v>Affinité forestière</v>
          </cell>
          <cell r="S1549">
            <v>0</v>
          </cell>
          <cell r="T1549" t="str">
            <v>faible</v>
          </cell>
          <cell r="U1549">
            <v>0</v>
          </cell>
        </row>
        <row r="1550">
          <cell r="A1550" t="str">
            <v>Pyrrhosoma nymphula Sulzer</v>
          </cell>
          <cell r="B1550" t="str">
            <v>Odonata</v>
          </cell>
          <cell r="C1550" t="str">
            <v>COENAGRIONIDAE</v>
          </cell>
          <cell r="D1550" t="str">
            <v>Pyrrhosoma nymphula Sulzer</v>
          </cell>
          <cell r="E1550" t="str">
            <v>Pyrrhosoma nymphula</v>
          </cell>
          <cell r="F1550" t="str">
            <v>Petite nymphe au corps de feu</v>
          </cell>
          <cell r="G1550">
            <v>0</v>
          </cell>
          <cell r="H1550" t="str">
            <v>AC</v>
          </cell>
          <cell r="I1550">
            <v>0</v>
          </cell>
          <cell r="J1550">
            <v>0</v>
          </cell>
          <cell r="K1550" t="str">
            <v>LC</v>
          </cell>
          <cell r="L1550">
            <v>0</v>
          </cell>
          <cell r="M1550">
            <v>0</v>
          </cell>
          <cell r="N1550">
            <v>0</v>
          </cell>
          <cell r="O1550">
            <v>0</v>
          </cell>
          <cell r="P1550">
            <v>0</v>
          </cell>
          <cell r="Q1550">
            <v>0</v>
          </cell>
          <cell r="R1550" t="str">
            <v>Affinité forestière</v>
          </cell>
          <cell r="S1550">
            <v>0</v>
          </cell>
          <cell r="T1550" t="str">
            <v>faible</v>
          </cell>
          <cell r="U1550">
            <v>0</v>
          </cell>
        </row>
        <row r="1551">
          <cell r="A1551" t="str">
            <v>Somatochlora metallica</v>
          </cell>
          <cell r="B1551" t="str">
            <v>Odonata</v>
          </cell>
          <cell r="C1551" t="str">
            <v>CORDULIDAE</v>
          </cell>
          <cell r="D1551" t="str">
            <v>Somatochlora metallica</v>
          </cell>
          <cell r="E1551" t="str">
            <v>Somatochlora metallica</v>
          </cell>
          <cell r="F1551" t="str">
            <v>Cordulie métallique</v>
          </cell>
          <cell r="G1551">
            <v>0</v>
          </cell>
          <cell r="H1551" t="str">
            <v>E</v>
          </cell>
          <cell r="I1551">
            <v>0</v>
          </cell>
          <cell r="J1551">
            <v>0</v>
          </cell>
          <cell r="K1551" t="str">
            <v>NE</v>
          </cell>
          <cell r="L1551">
            <v>0</v>
          </cell>
          <cell r="M1551">
            <v>0</v>
          </cell>
          <cell r="N1551">
            <v>0</v>
          </cell>
          <cell r="O1551">
            <v>0</v>
          </cell>
          <cell r="P1551">
            <v>0</v>
          </cell>
          <cell r="Q1551" t="str">
            <v>HP</v>
          </cell>
          <cell r="R1551">
            <v>0</v>
          </cell>
          <cell r="S1551">
            <v>0</v>
          </cell>
          <cell r="T1551" t="str">
            <v>faible</v>
          </cell>
          <cell r="U1551">
            <v>0</v>
          </cell>
        </row>
        <row r="1552">
          <cell r="A1552" t="str">
            <v>Somatochlora flavomaculata</v>
          </cell>
          <cell r="B1552" t="str">
            <v>Odonata</v>
          </cell>
          <cell r="C1552" t="str">
            <v>CORDULIDAE</v>
          </cell>
          <cell r="D1552" t="str">
            <v>Somatochlora flavomaculata Vander Linden</v>
          </cell>
          <cell r="E1552" t="str">
            <v>Somatochlora flavomaculata</v>
          </cell>
          <cell r="F1552" t="str">
            <v>Cordulie à taches jaunes</v>
          </cell>
          <cell r="G1552">
            <v>0</v>
          </cell>
          <cell r="H1552" t="str">
            <v>E</v>
          </cell>
          <cell r="I1552" t="str">
            <v>X</v>
          </cell>
          <cell r="J1552">
            <v>0</v>
          </cell>
          <cell r="K1552" t="str">
            <v>CR</v>
          </cell>
          <cell r="L1552">
            <v>0</v>
          </cell>
          <cell r="M1552">
            <v>0</v>
          </cell>
          <cell r="N1552">
            <v>0</v>
          </cell>
          <cell r="O1552">
            <v>0</v>
          </cell>
          <cell r="P1552">
            <v>0</v>
          </cell>
          <cell r="Q1552" t="str">
            <v>HP</v>
          </cell>
          <cell r="R1552">
            <v>0</v>
          </cell>
          <cell r="S1552">
            <v>0</v>
          </cell>
          <cell r="T1552" t="str">
            <v>Majeure</v>
          </cell>
          <cell r="U1552">
            <v>0</v>
          </cell>
        </row>
        <row r="1553">
          <cell r="A1553" t="str">
            <v>Somatochlora flavomaculata Vander Linden</v>
          </cell>
          <cell r="B1553" t="str">
            <v>Odonata</v>
          </cell>
          <cell r="C1553" t="str">
            <v>CORDULIDAE</v>
          </cell>
          <cell r="D1553" t="str">
            <v>Somatochlora flavomaculata Vander Linden</v>
          </cell>
          <cell r="E1553" t="str">
            <v>Somatochlora flavomaculata</v>
          </cell>
          <cell r="F1553" t="str">
            <v>Cordulie à taches jaunes</v>
          </cell>
          <cell r="G1553">
            <v>0</v>
          </cell>
          <cell r="H1553" t="str">
            <v>E</v>
          </cell>
          <cell r="I1553" t="str">
            <v>X</v>
          </cell>
          <cell r="J1553">
            <v>0</v>
          </cell>
          <cell r="K1553" t="str">
            <v>CR</v>
          </cell>
          <cell r="L1553">
            <v>0</v>
          </cell>
          <cell r="M1553">
            <v>0</v>
          </cell>
          <cell r="N1553">
            <v>0</v>
          </cell>
          <cell r="O1553">
            <v>0</v>
          </cell>
          <cell r="P1553">
            <v>0</v>
          </cell>
          <cell r="Q1553" t="str">
            <v>HP</v>
          </cell>
          <cell r="R1553">
            <v>0</v>
          </cell>
          <cell r="S1553">
            <v>0</v>
          </cell>
          <cell r="T1553" t="str">
            <v>Majeure</v>
          </cell>
          <cell r="U1553">
            <v>0</v>
          </cell>
        </row>
        <row r="1554">
          <cell r="A1554" t="str">
            <v>Sympecma fusca</v>
          </cell>
          <cell r="B1554" t="str">
            <v>Odonata</v>
          </cell>
          <cell r="C1554" t="str">
            <v>LESTIDAE</v>
          </cell>
          <cell r="D1554" t="str">
            <v>Sympecma fusca Vander Linden</v>
          </cell>
          <cell r="E1554" t="str">
            <v>Sympecma fusca</v>
          </cell>
          <cell r="F1554" t="str">
            <v>Leste brun</v>
          </cell>
          <cell r="G1554">
            <v>0</v>
          </cell>
          <cell r="H1554" t="str">
            <v>AR</v>
          </cell>
          <cell r="I1554">
            <v>0</v>
          </cell>
          <cell r="J1554">
            <v>0</v>
          </cell>
          <cell r="K1554" t="str">
            <v>LC</v>
          </cell>
          <cell r="L1554">
            <v>0</v>
          </cell>
          <cell r="M1554">
            <v>0</v>
          </cell>
          <cell r="N1554">
            <v>0</v>
          </cell>
          <cell r="O1554">
            <v>0</v>
          </cell>
          <cell r="P1554">
            <v>0</v>
          </cell>
          <cell r="Q1554">
            <v>0</v>
          </cell>
          <cell r="R1554">
            <v>0</v>
          </cell>
          <cell r="S1554">
            <v>0</v>
          </cell>
          <cell r="T1554" t="str">
            <v>faible</v>
          </cell>
          <cell r="U1554">
            <v>0</v>
          </cell>
        </row>
        <row r="1555">
          <cell r="A1555" t="str">
            <v>Sympecma fusca Vander Linden</v>
          </cell>
          <cell r="B1555" t="str">
            <v>Odonata</v>
          </cell>
          <cell r="C1555" t="str">
            <v>LESTIDAE</v>
          </cell>
          <cell r="D1555" t="str">
            <v>Sympecma fusca Vander Linden</v>
          </cell>
          <cell r="E1555" t="str">
            <v>Sympecma fusca</v>
          </cell>
          <cell r="F1555" t="str">
            <v>Leste brun</v>
          </cell>
          <cell r="G1555">
            <v>0</v>
          </cell>
          <cell r="H1555" t="str">
            <v>AR</v>
          </cell>
          <cell r="I1555">
            <v>0</v>
          </cell>
          <cell r="J1555">
            <v>0</v>
          </cell>
          <cell r="K1555" t="str">
            <v>LC</v>
          </cell>
          <cell r="L1555">
            <v>0</v>
          </cell>
          <cell r="M1555">
            <v>0</v>
          </cell>
          <cell r="N1555">
            <v>0</v>
          </cell>
          <cell r="O1555">
            <v>0</v>
          </cell>
          <cell r="P1555">
            <v>0</v>
          </cell>
          <cell r="Q1555">
            <v>0</v>
          </cell>
          <cell r="R1555">
            <v>0</v>
          </cell>
          <cell r="S1555">
            <v>0</v>
          </cell>
          <cell r="T1555" t="str">
            <v>faible</v>
          </cell>
          <cell r="U1555">
            <v>0</v>
          </cell>
        </row>
        <row r="1556">
          <cell r="A1556" t="str">
            <v>Sympetrum danae</v>
          </cell>
          <cell r="B1556" t="str">
            <v>Odonata</v>
          </cell>
          <cell r="C1556" t="str">
            <v>LIBELLULIDAE</v>
          </cell>
          <cell r="D1556" t="str">
            <v>Sympetrum danae Sulzer</v>
          </cell>
          <cell r="E1556" t="str">
            <v>Sympetrum danae</v>
          </cell>
          <cell r="F1556" t="str">
            <v>Sympétrum noir</v>
          </cell>
          <cell r="G1556">
            <v>0</v>
          </cell>
          <cell r="H1556" t="str">
            <v>RR</v>
          </cell>
          <cell r="I1556" t="str">
            <v>X</v>
          </cell>
          <cell r="J1556">
            <v>0</v>
          </cell>
          <cell r="K1556" t="str">
            <v>CR</v>
          </cell>
          <cell r="L1556">
            <v>0</v>
          </cell>
          <cell r="M1556">
            <v>0</v>
          </cell>
          <cell r="N1556">
            <v>0</v>
          </cell>
          <cell r="O1556">
            <v>0</v>
          </cell>
          <cell r="P1556">
            <v>0</v>
          </cell>
          <cell r="Q1556" t="str">
            <v>HP</v>
          </cell>
          <cell r="R1556" t="str">
            <v>Affinité forestière</v>
          </cell>
          <cell r="S1556">
            <v>0</v>
          </cell>
          <cell r="T1556" t="str">
            <v>Majeure</v>
          </cell>
          <cell r="U1556">
            <v>0</v>
          </cell>
        </row>
        <row r="1557">
          <cell r="A1557" t="str">
            <v>Sympetrum danae Sulzer</v>
          </cell>
          <cell r="B1557" t="str">
            <v>Odonata</v>
          </cell>
          <cell r="C1557" t="str">
            <v>LIBELLULIDAE</v>
          </cell>
          <cell r="D1557" t="str">
            <v>Sympetrum danae Sulzer</v>
          </cell>
          <cell r="E1557" t="str">
            <v>Sympetrum danae</v>
          </cell>
          <cell r="F1557" t="str">
            <v>Sympétrum noir</v>
          </cell>
          <cell r="G1557">
            <v>0</v>
          </cell>
          <cell r="H1557" t="str">
            <v>RR</v>
          </cell>
          <cell r="I1557" t="str">
            <v>X</v>
          </cell>
          <cell r="J1557">
            <v>0</v>
          </cell>
          <cell r="K1557" t="str">
            <v>CR</v>
          </cell>
          <cell r="L1557">
            <v>0</v>
          </cell>
          <cell r="M1557">
            <v>0</v>
          </cell>
          <cell r="N1557">
            <v>0</v>
          </cell>
          <cell r="O1557">
            <v>0</v>
          </cell>
          <cell r="P1557">
            <v>0</v>
          </cell>
          <cell r="Q1557" t="str">
            <v>HP</v>
          </cell>
          <cell r="R1557" t="str">
            <v>Affinité forestière</v>
          </cell>
          <cell r="S1557">
            <v>0</v>
          </cell>
          <cell r="T1557" t="str">
            <v>Majeure</v>
          </cell>
          <cell r="U1557">
            <v>0</v>
          </cell>
        </row>
        <row r="1558">
          <cell r="A1558" t="str">
            <v>Sympetrum flaveolum</v>
          </cell>
          <cell r="B1558" t="str">
            <v>Odonata</v>
          </cell>
          <cell r="C1558" t="str">
            <v>LIBELLULIDAE</v>
          </cell>
          <cell r="D1558" t="str">
            <v>Sympetrum flaveolum L.</v>
          </cell>
          <cell r="E1558" t="str">
            <v>Sympetrum flaveolum</v>
          </cell>
          <cell r="F1558" t="str">
            <v>Sympétrum jaune d'or</v>
          </cell>
          <cell r="G1558">
            <v>0</v>
          </cell>
          <cell r="H1558" t="str">
            <v>R</v>
          </cell>
          <cell r="I1558" t="str">
            <v>X</v>
          </cell>
          <cell r="J1558">
            <v>0</v>
          </cell>
          <cell r="K1558" t="str">
            <v>EN</v>
          </cell>
          <cell r="L1558">
            <v>0</v>
          </cell>
          <cell r="M1558">
            <v>0</v>
          </cell>
          <cell r="N1558">
            <v>0</v>
          </cell>
          <cell r="O1558">
            <v>0</v>
          </cell>
          <cell r="P1558">
            <v>0</v>
          </cell>
          <cell r="Q1558" t="str">
            <v>HP</v>
          </cell>
          <cell r="R1558">
            <v>0</v>
          </cell>
          <cell r="S1558">
            <v>0</v>
          </cell>
          <cell r="T1558" t="str">
            <v>Forte</v>
          </cell>
          <cell r="U1558">
            <v>0</v>
          </cell>
        </row>
        <row r="1559">
          <cell r="A1559" t="str">
            <v>Sympetrum flaveolum L.</v>
          </cell>
          <cell r="B1559" t="str">
            <v>Odonata</v>
          </cell>
          <cell r="C1559" t="str">
            <v>LIBELLULIDAE</v>
          </cell>
          <cell r="D1559" t="str">
            <v>Sympetrum flaveolum L.</v>
          </cell>
          <cell r="E1559" t="str">
            <v>Sympetrum flaveolum</v>
          </cell>
          <cell r="F1559" t="str">
            <v>Sympétrum jaune d'or</v>
          </cell>
          <cell r="G1559">
            <v>0</v>
          </cell>
          <cell r="H1559" t="str">
            <v>R</v>
          </cell>
          <cell r="I1559" t="str">
            <v>X</v>
          </cell>
          <cell r="J1559">
            <v>0</v>
          </cell>
          <cell r="K1559" t="str">
            <v>EN</v>
          </cell>
          <cell r="L1559">
            <v>0</v>
          </cell>
          <cell r="M1559">
            <v>0</v>
          </cell>
          <cell r="N1559">
            <v>0</v>
          </cell>
          <cell r="O1559">
            <v>0</v>
          </cell>
          <cell r="P1559">
            <v>0</v>
          </cell>
          <cell r="Q1559" t="str">
            <v>HP</v>
          </cell>
          <cell r="R1559">
            <v>0</v>
          </cell>
          <cell r="S1559">
            <v>0</v>
          </cell>
          <cell r="T1559" t="str">
            <v>Forte</v>
          </cell>
          <cell r="U1559">
            <v>0</v>
          </cell>
        </row>
        <row r="1560">
          <cell r="A1560" t="str">
            <v>Sympetrum fonscolombii</v>
          </cell>
          <cell r="B1560" t="str">
            <v>Odonata</v>
          </cell>
          <cell r="C1560" t="str">
            <v>LIBELLULIDAE</v>
          </cell>
          <cell r="D1560" t="str">
            <v>Sympetrum fonscolombii Sélys</v>
          </cell>
          <cell r="E1560" t="str">
            <v>Sympetrum fonscolombii</v>
          </cell>
          <cell r="F1560" t="str">
            <v>Sympétrum de Fonscolombe</v>
          </cell>
          <cell r="G1560">
            <v>0</v>
          </cell>
          <cell r="H1560" t="str">
            <v>AR</v>
          </cell>
          <cell r="I1560">
            <v>0</v>
          </cell>
          <cell r="J1560">
            <v>0</v>
          </cell>
          <cell r="K1560" t="str">
            <v>LC</v>
          </cell>
          <cell r="L1560">
            <v>0</v>
          </cell>
          <cell r="M1560">
            <v>0</v>
          </cell>
          <cell r="N1560">
            <v>0</v>
          </cell>
          <cell r="O1560">
            <v>0</v>
          </cell>
          <cell r="P1560">
            <v>0</v>
          </cell>
          <cell r="Q1560">
            <v>0</v>
          </cell>
          <cell r="R1560">
            <v>0</v>
          </cell>
          <cell r="S1560">
            <v>0</v>
          </cell>
          <cell r="T1560" t="str">
            <v>faible</v>
          </cell>
          <cell r="U1560" t="str">
            <v>x</v>
          </cell>
        </row>
        <row r="1561">
          <cell r="A1561" t="str">
            <v>Sympetrum fonscolombii Sélys</v>
          </cell>
          <cell r="B1561" t="str">
            <v>Odonata</v>
          </cell>
          <cell r="C1561" t="str">
            <v>LIBELLULIDAE</v>
          </cell>
          <cell r="D1561" t="str">
            <v>Sympetrum fonscolombii Sélys</v>
          </cell>
          <cell r="E1561" t="str">
            <v>Sympetrum fonscolombii</v>
          </cell>
          <cell r="F1561" t="str">
            <v>Sympétrum de Fonscolombe</v>
          </cell>
          <cell r="G1561">
            <v>0</v>
          </cell>
          <cell r="H1561" t="str">
            <v>AR</v>
          </cell>
          <cell r="I1561">
            <v>0</v>
          </cell>
          <cell r="J1561">
            <v>0</v>
          </cell>
          <cell r="K1561" t="str">
            <v>LC</v>
          </cell>
          <cell r="L1561">
            <v>0</v>
          </cell>
          <cell r="M1561">
            <v>0</v>
          </cell>
          <cell r="N1561">
            <v>0</v>
          </cell>
          <cell r="O1561">
            <v>0</v>
          </cell>
          <cell r="P1561">
            <v>0</v>
          </cell>
          <cell r="Q1561">
            <v>0</v>
          </cell>
          <cell r="R1561">
            <v>0</v>
          </cell>
          <cell r="S1561">
            <v>0</v>
          </cell>
          <cell r="T1561" t="str">
            <v>faible</v>
          </cell>
          <cell r="U1561" t="str">
            <v>x</v>
          </cell>
        </row>
        <row r="1562">
          <cell r="A1562" t="str">
            <v>Sympetrum meridionale</v>
          </cell>
          <cell r="B1562" t="str">
            <v>Odonata</v>
          </cell>
          <cell r="C1562" t="str">
            <v>LIBELLULIDAE</v>
          </cell>
          <cell r="D1562" t="str">
            <v>Sympetrum meridionale Sélys</v>
          </cell>
          <cell r="E1562" t="str">
            <v>Sympetrum meridionale</v>
          </cell>
          <cell r="F1562" t="str">
            <v>Sympétrum méridional</v>
          </cell>
          <cell r="G1562">
            <v>0</v>
          </cell>
          <cell r="H1562" t="str">
            <v>AR</v>
          </cell>
          <cell r="I1562">
            <v>0</v>
          </cell>
          <cell r="J1562">
            <v>0</v>
          </cell>
          <cell r="K1562" t="str">
            <v>LC</v>
          </cell>
          <cell r="L1562">
            <v>0</v>
          </cell>
          <cell r="M1562">
            <v>0</v>
          </cell>
          <cell r="N1562">
            <v>0</v>
          </cell>
          <cell r="O1562">
            <v>0</v>
          </cell>
          <cell r="P1562">
            <v>0</v>
          </cell>
          <cell r="Q1562">
            <v>0</v>
          </cell>
          <cell r="R1562">
            <v>0</v>
          </cell>
          <cell r="S1562">
            <v>0</v>
          </cell>
          <cell r="T1562" t="str">
            <v>faible</v>
          </cell>
          <cell r="U1562" t="str">
            <v>x</v>
          </cell>
        </row>
        <row r="1563">
          <cell r="A1563" t="str">
            <v>Sympetrum meridionale Sélys</v>
          </cell>
          <cell r="B1563" t="str">
            <v>Odonata</v>
          </cell>
          <cell r="C1563" t="str">
            <v>LIBELLULIDAE</v>
          </cell>
          <cell r="D1563" t="str">
            <v>Sympetrum meridionale Sélys</v>
          </cell>
          <cell r="E1563" t="str">
            <v>Sympetrum meridionale</v>
          </cell>
          <cell r="F1563" t="str">
            <v>Sympétrum méridional</v>
          </cell>
          <cell r="G1563">
            <v>0</v>
          </cell>
          <cell r="H1563" t="str">
            <v>AR</v>
          </cell>
          <cell r="I1563">
            <v>0</v>
          </cell>
          <cell r="J1563">
            <v>0</v>
          </cell>
          <cell r="K1563" t="str">
            <v>LC</v>
          </cell>
          <cell r="L1563">
            <v>0</v>
          </cell>
          <cell r="M1563">
            <v>0</v>
          </cell>
          <cell r="N1563">
            <v>0</v>
          </cell>
          <cell r="O1563">
            <v>0</v>
          </cell>
          <cell r="P1563">
            <v>0</v>
          </cell>
          <cell r="Q1563">
            <v>0</v>
          </cell>
          <cell r="R1563">
            <v>0</v>
          </cell>
          <cell r="S1563">
            <v>0</v>
          </cell>
          <cell r="T1563" t="str">
            <v>faible</v>
          </cell>
          <cell r="U1563" t="str">
            <v>x</v>
          </cell>
        </row>
        <row r="1564">
          <cell r="A1564" t="str">
            <v>Sympetrum pedemontanum</v>
          </cell>
          <cell r="B1564" t="str">
            <v>Odonata</v>
          </cell>
          <cell r="C1564" t="str">
            <v>LIBELLULIDAE</v>
          </cell>
          <cell r="D1564" t="str">
            <v>Sympetrum pedemontanum Allioni</v>
          </cell>
          <cell r="E1564" t="str">
            <v>Sympetrum pedemontanum</v>
          </cell>
          <cell r="F1564" t="str">
            <v>Sympétrum des piémonts</v>
          </cell>
          <cell r="G1564">
            <v>0</v>
          </cell>
          <cell r="H1564" t="str">
            <v>E</v>
          </cell>
          <cell r="I1564">
            <v>0</v>
          </cell>
          <cell r="J1564">
            <v>0</v>
          </cell>
          <cell r="K1564" t="str">
            <v>NA</v>
          </cell>
          <cell r="L1564">
            <v>0</v>
          </cell>
          <cell r="M1564">
            <v>0</v>
          </cell>
          <cell r="N1564">
            <v>0</v>
          </cell>
          <cell r="O1564">
            <v>0</v>
          </cell>
          <cell r="P1564">
            <v>0</v>
          </cell>
          <cell r="Q1564">
            <v>0</v>
          </cell>
          <cell r="R1564">
            <v>0</v>
          </cell>
          <cell r="S1564">
            <v>0</v>
          </cell>
          <cell r="T1564" t="str">
            <v>faible</v>
          </cell>
          <cell r="U1564">
            <v>0</v>
          </cell>
        </row>
        <row r="1565">
          <cell r="A1565" t="str">
            <v>Sympetrum pedemontanum Allioni</v>
          </cell>
          <cell r="B1565" t="str">
            <v>Odonata</v>
          </cell>
          <cell r="C1565" t="str">
            <v>LIBELLULIDAE</v>
          </cell>
          <cell r="D1565" t="str">
            <v>Sympetrum pedemontanum Allioni</v>
          </cell>
          <cell r="E1565" t="str">
            <v>Sympetrum pedemontanum</v>
          </cell>
          <cell r="F1565" t="str">
            <v>Sympétrum des piémonts</v>
          </cell>
          <cell r="G1565">
            <v>0</v>
          </cell>
          <cell r="H1565" t="str">
            <v>E</v>
          </cell>
          <cell r="I1565">
            <v>0</v>
          </cell>
          <cell r="J1565">
            <v>0</v>
          </cell>
          <cell r="K1565" t="str">
            <v>NA</v>
          </cell>
          <cell r="L1565">
            <v>0</v>
          </cell>
          <cell r="M1565">
            <v>0</v>
          </cell>
          <cell r="N1565">
            <v>0</v>
          </cell>
          <cell r="O1565">
            <v>0</v>
          </cell>
          <cell r="P1565">
            <v>0</v>
          </cell>
          <cell r="Q1565">
            <v>0</v>
          </cell>
          <cell r="R1565">
            <v>0</v>
          </cell>
          <cell r="S1565">
            <v>0</v>
          </cell>
          <cell r="T1565" t="str">
            <v>faible</v>
          </cell>
          <cell r="U1565">
            <v>0</v>
          </cell>
        </row>
        <row r="1566">
          <cell r="A1566" t="str">
            <v>Sympetrum sanguineum</v>
          </cell>
          <cell r="B1566" t="str">
            <v>Odonata</v>
          </cell>
          <cell r="C1566" t="str">
            <v>LIBELLULIDAE</v>
          </cell>
          <cell r="D1566" t="str">
            <v>Sympetrum sanguineum Müller</v>
          </cell>
          <cell r="E1566" t="str">
            <v>Sympetrum sanguineum</v>
          </cell>
          <cell r="F1566" t="str">
            <v>Sympétrum sanguin</v>
          </cell>
          <cell r="G1566">
            <v>0</v>
          </cell>
          <cell r="H1566" t="str">
            <v>AC</v>
          </cell>
          <cell r="I1566">
            <v>0</v>
          </cell>
          <cell r="J1566">
            <v>0</v>
          </cell>
          <cell r="K1566" t="str">
            <v>LC</v>
          </cell>
          <cell r="L1566">
            <v>0</v>
          </cell>
          <cell r="M1566">
            <v>0</v>
          </cell>
          <cell r="N1566">
            <v>0</v>
          </cell>
          <cell r="O1566">
            <v>0</v>
          </cell>
          <cell r="P1566">
            <v>0</v>
          </cell>
          <cell r="Q1566">
            <v>0</v>
          </cell>
          <cell r="R1566">
            <v>0</v>
          </cell>
          <cell r="S1566">
            <v>0</v>
          </cell>
          <cell r="T1566" t="str">
            <v>faible</v>
          </cell>
          <cell r="U1566">
            <v>0</v>
          </cell>
        </row>
        <row r="1567">
          <cell r="A1567" t="str">
            <v>Sympetrum sanguineum Müller</v>
          </cell>
          <cell r="B1567" t="str">
            <v>Odonata</v>
          </cell>
          <cell r="C1567" t="str">
            <v>LIBELLULIDAE</v>
          </cell>
          <cell r="D1567" t="str">
            <v>Sympetrum sanguineum Müller</v>
          </cell>
          <cell r="E1567" t="str">
            <v>Sympetrum sanguineum</v>
          </cell>
          <cell r="F1567" t="str">
            <v>Sympétrum sanguin</v>
          </cell>
          <cell r="G1567">
            <v>0</v>
          </cell>
          <cell r="H1567" t="str">
            <v>AC</v>
          </cell>
          <cell r="I1567">
            <v>0</v>
          </cell>
          <cell r="J1567">
            <v>0</v>
          </cell>
          <cell r="K1567" t="str">
            <v>LC</v>
          </cell>
          <cell r="L1567">
            <v>0</v>
          </cell>
          <cell r="M1567">
            <v>0</v>
          </cell>
          <cell r="N1567">
            <v>0</v>
          </cell>
          <cell r="O1567">
            <v>0</v>
          </cell>
          <cell r="P1567">
            <v>0</v>
          </cell>
          <cell r="Q1567">
            <v>0</v>
          </cell>
          <cell r="R1567">
            <v>0</v>
          </cell>
          <cell r="S1567">
            <v>0</v>
          </cell>
          <cell r="T1567" t="str">
            <v>faible</v>
          </cell>
          <cell r="U1567">
            <v>0</v>
          </cell>
        </row>
        <row r="1568">
          <cell r="A1568" t="str">
            <v>Sympetrum striolatum</v>
          </cell>
          <cell r="B1568" t="str">
            <v>Odonata</v>
          </cell>
          <cell r="C1568" t="str">
            <v>LIBELLULIDAE</v>
          </cell>
          <cell r="D1568" t="str">
            <v>Sympetrum striolatum Charpentier</v>
          </cell>
          <cell r="E1568" t="str">
            <v>Sympetrum striolatum</v>
          </cell>
          <cell r="F1568" t="str">
            <v>Sympétrum strié</v>
          </cell>
          <cell r="G1568">
            <v>0</v>
          </cell>
          <cell r="H1568" t="str">
            <v>AC</v>
          </cell>
          <cell r="I1568">
            <v>0</v>
          </cell>
          <cell r="J1568">
            <v>0</v>
          </cell>
          <cell r="K1568" t="str">
            <v>LC</v>
          </cell>
          <cell r="L1568">
            <v>0</v>
          </cell>
          <cell r="M1568">
            <v>0</v>
          </cell>
          <cell r="N1568">
            <v>0</v>
          </cell>
          <cell r="O1568">
            <v>0</v>
          </cell>
          <cell r="P1568">
            <v>0</v>
          </cell>
          <cell r="Q1568">
            <v>0</v>
          </cell>
          <cell r="R1568">
            <v>0</v>
          </cell>
          <cell r="S1568">
            <v>0</v>
          </cell>
          <cell r="T1568" t="str">
            <v>faible</v>
          </cell>
          <cell r="U1568">
            <v>0</v>
          </cell>
        </row>
        <row r="1569">
          <cell r="A1569" t="str">
            <v>Sympetrum striolatum Charpentier</v>
          </cell>
          <cell r="B1569" t="str">
            <v>Odonata</v>
          </cell>
          <cell r="C1569" t="str">
            <v>LIBELLULIDAE</v>
          </cell>
          <cell r="D1569" t="str">
            <v>Sympetrum striolatum Charpentier</v>
          </cell>
          <cell r="E1569" t="str">
            <v>Sympetrum striolatum</v>
          </cell>
          <cell r="F1569" t="str">
            <v>Sympétrum strié</v>
          </cell>
          <cell r="G1569">
            <v>0</v>
          </cell>
          <cell r="H1569" t="str">
            <v>AC</v>
          </cell>
          <cell r="I1569">
            <v>0</v>
          </cell>
          <cell r="J1569">
            <v>0</v>
          </cell>
          <cell r="K1569" t="str">
            <v>LC</v>
          </cell>
          <cell r="L1569">
            <v>0</v>
          </cell>
          <cell r="M1569">
            <v>0</v>
          </cell>
          <cell r="N1569">
            <v>0</v>
          </cell>
          <cell r="O1569">
            <v>0</v>
          </cell>
          <cell r="P1569">
            <v>0</v>
          </cell>
          <cell r="Q1569">
            <v>0</v>
          </cell>
          <cell r="R1569">
            <v>0</v>
          </cell>
          <cell r="S1569">
            <v>0</v>
          </cell>
          <cell r="T1569" t="str">
            <v>faible</v>
          </cell>
          <cell r="U1569">
            <v>0</v>
          </cell>
        </row>
        <row r="1570">
          <cell r="A1570" t="str">
            <v>Sympetrum vulgatum</v>
          </cell>
          <cell r="B1570" t="str">
            <v>Odonata</v>
          </cell>
          <cell r="C1570" t="str">
            <v>LIBELLULIDAE</v>
          </cell>
          <cell r="D1570" t="str">
            <v>Sympetrum vulgatum  L.</v>
          </cell>
          <cell r="E1570" t="str">
            <v>Sympetrum vulgatum</v>
          </cell>
          <cell r="F1570" t="str">
            <v>Sympétrum vulgaire</v>
          </cell>
          <cell r="G1570">
            <v>0</v>
          </cell>
          <cell r="H1570" t="str">
            <v>E</v>
          </cell>
          <cell r="I1570" t="str">
            <v>X</v>
          </cell>
          <cell r="J1570">
            <v>0</v>
          </cell>
          <cell r="K1570" t="str">
            <v>DD</v>
          </cell>
          <cell r="L1570">
            <v>0</v>
          </cell>
          <cell r="M1570">
            <v>0</v>
          </cell>
          <cell r="N1570">
            <v>0</v>
          </cell>
          <cell r="O1570">
            <v>0</v>
          </cell>
          <cell r="P1570">
            <v>0</v>
          </cell>
          <cell r="Q1570">
            <v>0</v>
          </cell>
          <cell r="R1570">
            <v>0</v>
          </cell>
          <cell r="S1570">
            <v>0</v>
          </cell>
          <cell r="T1570" t="str">
            <v>faible</v>
          </cell>
          <cell r="U1570">
            <v>0</v>
          </cell>
        </row>
        <row r="1571">
          <cell r="A1571" t="str">
            <v>Sympetrum vulgatum  L.</v>
          </cell>
          <cell r="B1571" t="str">
            <v>Odonata</v>
          </cell>
          <cell r="C1571" t="str">
            <v>LIBELLULIDAE</v>
          </cell>
          <cell r="D1571" t="str">
            <v>Sympetrum vulgatum  L.</v>
          </cell>
          <cell r="E1571" t="str">
            <v>Sympetrum vulgatum</v>
          </cell>
          <cell r="F1571" t="str">
            <v>Sympétrum vulgaire</v>
          </cell>
          <cell r="G1571">
            <v>0</v>
          </cell>
          <cell r="H1571" t="str">
            <v>E</v>
          </cell>
          <cell r="I1571" t="str">
            <v>X</v>
          </cell>
          <cell r="J1571">
            <v>0</v>
          </cell>
          <cell r="K1571" t="str">
            <v>DD</v>
          </cell>
          <cell r="L1571">
            <v>0</v>
          </cell>
          <cell r="M1571">
            <v>0</v>
          </cell>
          <cell r="N1571">
            <v>0</v>
          </cell>
          <cell r="O1571">
            <v>0</v>
          </cell>
          <cell r="P1571">
            <v>0</v>
          </cell>
          <cell r="Q1571">
            <v>0</v>
          </cell>
          <cell r="R1571">
            <v>0</v>
          </cell>
          <cell r="S1571">
            <v>0</v>
          </cell>
          <cell r="T1571" t="str">
            <v>faible</v>
          </cell>
          <cell r="U1571">
            <v>0</v>
          </cell>
        </row>
        <row r="1572">
          <cell r="A1572" t="str">
            <v>Acheta domesticus</v>
          </cell>
          <cell r="B1572" t="str">
            <v>Orthoptera</v>
          </cell>
          <cell r="C1572" t="str">
            <v>GRYLLIDAE</v>
          </cell>
          <cell r="D1572" t="str">
            <v>Acheta domesticus L.</v>
          </cell>
          <cell r="E1572" t="str">
            <v>Acheta domesticus</v>
          </cell>
          <cell r="F1572" t="str">
            <v>Grillon domestique</v>
          </cell>
          <cell r="G1572" t="str">
            <v>R</v>
          </cell>
          <cell r="H1572" t="str">
            <v>R</v>
          </cell>
          <cell r="I1572">
            <v>0</v>
          </cell>
          <cell r="J1572" t="str">
            <v>R</v>
          </cell>
          <cell r="K1572" t="str">
            <v>NA</v>
          </cell>
          <cell r="R1572" t="str">
            <v>Non renseignée</v>
          </cell>
          <cell r="S1572">
            <v>0</v>
          </cell>
          <cell r="T1572" t="str">
            <v>faible</v>
          </cell>
        </row>
        <row r="1573">
          <cell r="A1573" t="str">
            <v>Acheta domesticus L.</v>
          </cell>
          <cell r="B1573" t="str">
            <v>Orthoptera</v>
          </cell>
          <cell r="C1573" t="str">
            <v>GRYLLIDAE</v>
          </cell>
          <cell r="D1573" t="str">
            <v>Acheta domesticus L.</v>
          </cell>
          <cell r="E1573" t="str">
            <v>Acheta domesticus</v>
          </cell>
          <cell r="F1573" t="str">
            <v>Grillon domestique</v>
          </cell>
          <cell r="G1573" t="str">
            <v>R</v>
          </cell>
          <cell r="H1573" t="str">
            <v>R</v>
          </cell>
          <cell r="I1573">
            <v>0</v>
          </cell>
          <cell r="J1573" t="str">
            <v>R</v>
          </cell>
          <cell r="K1573" t="str">
            <v>NA</v>
          </cell>
          <cell r="R1573" t="str">
            <v>Non renseignée</v>
          </cell>
          <cell r="S1573">
            <v>0</v>
          </cell>
          <cell r="T1573" t="str">
            <v>faible</v>
          </cell>
        </row>
        <row r="1574">
          <cell r="A1574" t="str">
            <v>Aiolopus thalassinus (Fabricius, 1781)</v>
          </cell>
          <cell r="B1574" t="str">
            <v>Orthoptera</v>
          </cell>
          <cell r="C1574" t="str">
            <v>ACRIDIDAE</v>
          </cell>
          <cell r="D1574" t="str">
            <v>Aiolopus thalassinus (Fabricius, 1781)</v>
          </cell>
          <cell r="E1574" t="str">
            <v>Aiolopus thalassinus</v>
          </cell>
          <cell r="F1574" t="str">
            <v>Oedipode émeraudine</v>
          </cell>
          <cell r="G1574">
            <v>0</v>
          </cell>
          <cell r="H1574" t="str">
            <v>E</v>
          </cell>
          <cell r="I1574">
            <v>0</v>
          </cell>
          <cell r="J1574">
            <v>0</v>
          </cell>
          <cell r="K1574" t="str">
            <v>NE</v>
          </cell>
          <cell r="Q1574" t="str">
            <v>P</v>
          </cell>
          <cell r="R1574" t="str">
            <v>Non renseignée</v>
          </cell>
          <cell r="S1574">
            <v>0</v>
          </cell>
          <cell r="T1574" t="str">
            <v>faible</v>
          </cell>
          <cell r="U1574" t="str">
            <v>x</v>
          </cell>
        </row>
        <row r="1575">
          <cell r="A1575" t="str">
            <v>Aiolopus thalassinus</v>
          </cell>
          <cell r="B1575" t="str">
            <v>Orthoptera</v>
          </cell>
          <cell r="C1575" t="str">
            <v>ACRIDIDAE</v>
          </cell>
          <cell r="D1575" t="str">
            <v>Aiolopus thalassinus (Fabricius, 1781)</v>
          </cell>
          <cell r="E1575" t="str">
            <v>Aiolopus thalassinus</v>
          </cell>
          <cell r="F1575" t="str">
            <v>Oedipode émeraudine</v>
          </cell>
          <cell r="G1575">
            <v>0</v>
          </cell>
          <cell r="H1575" t="str">
            <v>E</v>
          </cell>
          <cell r="I1575">
            <v>0</v>
          </cell>
          <cell r="J1575">
            <v>0</v>
          </cell>
          <cell r="K1575" t="str">
            <v>NE</v>
          </cell>
          <cell r="Q1575" t="str">
            <v>P</v>
          </cell>
          <cell r="R1575" t="str">
            <v>Non renseignée</v>
          </cell>
          <cell r="S1575">
            <v>0</v>
          </cell>
          <cell r="T1575" t="str">
            <v>faible</v>
          </cell>
          <cell r="U1575" t="str">
            <v>x</v>
          </cell>
        </row>
        <row r="1576">
          <cell r="A1576" t="str">
            <v>Aiolopus strepens</v>
          </cell>
          <cell r="B1576" t="str">
            <v>Orthoptera</v>
          </cell>
          <cell r="C1576" t="str">
            <v>ACRIDIDAE</v>
          </cell>
          <cell r="D1576" t="str">
            <v>Aiolopus strepens (Latreille, 1804)</v>
          </cell>
          <cell r="E1576" t="str">
            <v>Aiolopus strepens</v>
          </cell>
          <cell r="F1576" t="str">
            <v>Oedipode automnal</v>
          </cell>
          <cell r="G1576">
            <v>0</v>
          </cell>
          <cell r="H1576" t="str">
            <v>E</v>
          </cell>
          <cell r="I1576">
            <v>0</v>
          </cell>
          <cell r="J1576">
            <v>0</v>
          </cell>
          <cell r="K1576" t="str">
            <v>NE</v>
          </cell>
          <cell r="Q1576" t="str">
            <v>P</v>
          </cell>
          <cell r="R1576" t="str">
            <v>Espèces des milieux chauds et secs</v>
          </cell>
          <cell r="S1576">
            <v>0</v>
          </cell>
          <cell r="T1576" t="str">
            <v>faible</v>
          </cell>
          <cell r="U1576" t="str">
            <v>x</v>
          </cell>
        </row>
        <row r="1577">
          <cell r="A1577" t="str">
            <v>Aiolopus strepens (Latreille, 1804)</v>
          </cell>
          <cell r="B1577" t="str">
            <v>Orthoptera</v>
          </cell>
          <cell r="C1577" t="str">
            <v>ACRIDIDAE</v>
          </cell>
          <cell r="D1577" t="str">
            <v>Aiolopus strepens (Latreille, 1804)</v>
          </cell>
          <cell r="E1577" t="str">
            <v>Aiolopus strepens</v>
          </cell>
          <cell r="F1577" t="str">
            <v>Oedipode automnal</v>
          </cell>
          <cell r="G1577">
            <v>0</v>
          </cell>
          <cell r="H1577" t="str">
            <v>E</v>
          </cell>
          <cell r="I1577">
            <v>0</v>
          </cell>
          <cell r="J1577">
            <v>0</v>
          </cell>
          <cell r="K1577" t="str">
            <v>NE</v>
          </cell>
          <cell r="Q1577" t="str">
            <v>P</v>
          </cell>
          <cell r="R1577" t="str">
            <v>Espèces des milieux chauds et secs</v>
          </cell>
          <cell r="S1577">
            <v>0</v>
          </cell>
          <cell r="T1577" t="str">
            <v>faible</v>
          </cell>
          <cell r="U1577" t="str">
            <v>x</v>
          </cell>
        </row>
        <row r="1578">
          <cell r="A1578" t="str">
            <v>Barbitistes serricauda</v>
          </cell>
          <cell r="B1578" t="str">
            <v>Orthoptera</v>
          </cell>
          <cell r="C1578" t="str">
            <v>TETTIGONIIDAE</v>
          </cell>
          <cell r="D1578" t="str">
            <v>Barbitistes serricauda (Fabricius, 1794)</v>
          </cell>
          <cell r="E1578" t="str">
            <v>Barbitistes</v>
          </cell>
          <cell r="F1578" t="str">
            <v>Barbiste des bois</v>
          </cell>
          <cell r="G1578">
            <v>0</v>
          </cell>
          <cell r="H1578" t="str">
            <v>E</v>
          </cell>
          <cell r="I1578">
            <v>0</v>
          </cell>
          <cell r="J1578">
            <v>0</v>
          </cell>
          <cell r="K1578" t="str">
            <v>NE</v>
          </cell>
          <cell r="R1578" t="str">
            <v>Espèces des boisements</v>
          </cell>
          <cell r="S1578">
            <v>0</v>
          </cell>
          <cell r="T1578" t="str">
            <v>faible</v>
          </cell>
          <cell r="U1578">
            <v>0</v>
          </cell>
        </row>
        <row r="1579">
          <cell r="A1579" t="str">
            <v>Barbitistes serricauda (Fabricius, 1794)</v>
          </cell>
          <cell r="B1579" t="str">
            <v>Orthoptera</v>
          </cell>
          <cell r="C1579" t="str">
            <v>TETTIGONIIDAE</v>
          </cell>
          <cell r="D1579" t="str">
            <v>Barbitistes serricauda (Fabricius, 1794)</v>
          </cell>
          <cell r="E1579" t="str">
            <v>Barbitistes</v>
          </cell>
          <cell r="F1579" t="str">
            <v>serricauda</v>
          </cell>
          <cell r="G1579">
            <v>0</v>
          </cell>
          <cell r="H1579" t="str">
            <v>E</v>
          </cell>
          <cell r="I1579">
            <v>0</v>
          </cell>
          <cell r="J1579">
            <v>0</v>
          </cell>
          <cell r="K1579" t="str">
            <v>NE</v>
          </cell>
          <cell r="R1579" t="str">
            <v>Espèces des boisements</v>
          </cell>
          <cell r="S1579">
            <v>0</v>
          </cell>
          <cell r="T1579" t="str">
            <v>faible</v>
          </cell>
          <cell r="U1579">
            <v>0</v>
          </cell>
        </row>
        <row r="1580">
          <cell r="A1580" t="str">
            <v>Calliptamus barbarus</v>
          </cell>
          <cell r="B1580" t="str">
            <v>Orthoptera</v>
          </cell>
          <cell r="C1580" t="str">
            <v>CATANTOPIDAE</v>
          </cell>
          <cell r="D1580" t="str">
            <v>Calliptamus barbarus Costa</v>
          </cell>
          <cell r="E1580" t="str">
            <v>Calliptamus barbarus</v>
          </cell>
          <cell r="F1580" t="str">
            <v>Caloptène ochracé</v>
          </cell>
          <cell r="G1580" t="str">
            <v>RR</v>
          </cell>
          <cell r="H1580" t="str">
            <v>D</v>
          </cell>
          <cell r="I1580">
            <v>0</v>
          </cell>
          <cell r="J1580" t="str">
            <v>Ex</v>
          </cell>
          <cell r="K1580" t="str">
            <v>RE</v>
          </cell>
          <cell r="L1580">
            <v>0</v>
          </cell>
          <cell r="M1580">
            <v>0</v>
          </cell>
          <cell r="N1580">
            <v>0</v>
          </cell>
          <cell r="O1580" t="str">
            <v>P3-NEM</v>
          </cell>
          <cell r="P1580">
            <v>0</v>
          </cell>
          <cell r="Q1580" t="str">
            <v>HP</v>
          </cell>
          <cell r="R1580" t="str">
            <v>Espèces des milieux chauds et secs</v>
          </cell>
          <cell r="S1580">
            <v>0</v>
          </cell>
          <cell r="T1580" t="str">
            <v>faible</v>
          </cell>
        </row>
        <row r="1581">
          <cell r="A1581" t="str">
            <v>Calliptamus barbarus Costa</v>
          </cell>
          <cell r="B1581" t="str">
            <v>Orthoptera</v>
          </cell>
          <cell r="C1581" t="str">
            <v>CATANTOPIDAE</v>
          </cell>
          <cell r="D1581" t="str">
            <v>Calliptamus barbarus Costa</v>
          </cell>
          <cell r="E1581" t="str">
            <v>Calliptamus barbarus</v>
          </cell>
          <cell r="F1581" t="str">
            <v>Caloptène ochracé</v>
          </cell>
          <cell r="G1581" t="str">
            <v>RR</v>
          </cell>
          <cell r="H1581" t="str">
            <v>D</v>
          </cell>
          <cell r="I1581">
            <v>0</v>
          </cell>
          <cell r="J1581" t="str">
            <v>Ex</v>
          </cell>
          <cell r="K1581" t="str">
            <v>RE</v>
          </cell>
          <cell r="L1581">
            <v>0</v>
          </cell>
          <cell r="M1581">
            <v>0</v>
          </cell>
          <cell r="N1581">
            <v>0</v>
          </cell>
          <cell r="O1581" t="str">
            <v>P3-NEM</v>
          </cell>
          <cell r="P1581">
            <v>0</v>
          </cell>
          <cell r="Q1581" t="str">
            <v>HP</v>
          </cell>
          <cell r="R1581" t="str">
            <v>Espèces des milieux chauds et secs</v>
          </cell>
          <cell r="S1581">
            <v>0</v>
          </cell>
          <cell r="T1581" t="str">
            <v>faible</v>
          </cell>
        </row>
        <row r="1582">
          <cell r="A1582" t="str">
            <v>Calliptamus italicus</v>
          </cell>
          <cell r="B1582" t="str">
            <v>Orthoptera</v>
          </cell>
          <cell r="C1582" t="str">
            <v>CATANTOPIDAE</v>
          </cell>
          <cell r="D1582" t="str">
            <v>Calliptamus italicus L.</v>
          </cell>
          <cell r="E1582" t="str">
            <v>Calliptamus italicus</v>
          </cell>
          <cell r="F1582" t="str">
            <v>Caloptène italien</v>
          </cell>
          <cell r="G1582" t="str">
            <v>RR</v>
          </cell>
          <cell r="H1582" t="str">
            <v>RR</v>
          </cell>
          <cell r="I1582">
            <v>0</v>
          </cell>
          <cell r="J1582" t="str">
            <v>Ex</v>
          </cell>
          <cell r="K1582" t="str">
            <v>LC</v>
          </cell>
          <cell r="P1582" t="str">
            <v>X</v>
          </cell>
          <cell r="Q1582" t="str">
            <v>P</v>
          </cell>
          <cell r="R1582" t="str">
            <v>Espèces des milieux chauds et secs</v>
          </cell>
          <cell r="S1582">
            <v>0</v>
          </cell>
          <cell r="T1582" t="str">
            <v>faible</v>
          </cell>
          <cell r="U1582" t="str">
            <v>x</v>
          </cell>
        </row>
        <row r="1583">
          <cell r="A1583" t="str">
            <v>Calliptamus italicus L.</v>
          </cell>
          <cell r="B1583" t="str">
            <v>Orthoptera</v>
          </cell>
          <cell r="C1583" t="str">
            <v>CATANTOPIDAE</v>
          </cell>
          <cell r="D1583" t="str">
            <v>Calliptamus italicus L.</v>
          </cell>
          <cell r="E1583" t="str">
            <v>Calliptamus italicus</v>
          </cell>
          <cell r="F1583" t="str">
            <v>Caloptène italien</v>
          </cell>
          <cell r="G1583" t="str">
            <v>RR</v>
          </cell>
          <cell r="H1583" t="str">
            <v>RR</v>
          </cell>
          <cell r="I1583">
            <v>0</v>
          </cell>
          <cell r="J1583" t="str">
            <v>Ex</v>
          </cell>
          <cell r="K1583" t="str">
            <v>LC</v>
          </cell>
          <cell r="P1583" t="str">
            <v>X</v>
          </cell>
          <cell r="Q1583" t="str">
            <v>P</v>
          </cell>
          <cell r="R1583" t="str">
            <v>Espèces des milieux chauds et secs</v>
          </cell>
          <cell r="S1583">
            <v>0</v>
          </cell>
          <cell r="T1583" t="str">
            <v>faible</v>
          </cell>
          <cell r="U1583" t="str">
            <v>x</v>
          </cell>
        </row>
        <row r="1584">
          <cell r="A1584" t="str">
            <v>Chorthippus albomarginatus</v>
          </cell>
          <cell r="B1584" t="str">
            <v>Orthoptera</v>
          </cell>
          <cell r="C1584" t="str">
            <v>ACRIDIDAE</v>
          </cell>
          <cell r="D1584" t="str">
            <v>Chorthippus albomarginatus De Geer</v>
          </cell>
          <cell r="E1584" t="str">
            <v>Chorthippus albomarginatus</v>
          </cell>
          <cell r="F1584" t="str">
            <v>Criquet marginé</v>
          </cell>
          <cell r="G1584" t="str">
            <v>AC</v>
          </cell>
          <cell r="H1584" t="str">
            <v>CC</v>
          </cell>
          <cell r="I1584">
            <v>0</v>
          </cell>
          <cell r="J1584">
            <v>0</v>
          </cell>
          <cell r="K1584" t="str">
            <v>LC</v>
          </cell>
          <cell r="R1584" t="str">
            <v>Espèces de "campagnes"</v>
          </cell>
          <cell r="S1584">
            <v>0</v>
          </cell>
          <cell r="T1584" t="str">
            <v>faible</v>
          </cell>
        </row>
        <row r="1585">
          <cell r="A1585" t="str">
            <v>Chorthippus albomarginatus De Geer</v>
          </cell>
          <cell r="B1585" t="str">
            <v>Orthoptera</v>
          </cell>
          <cell r="C1585" t="str">
            <v>ACRIDIDAE</v>
          </cell>
          <cell r="D1585" t="str">
            <v>Chorthippus albomarginatus De Geer</v>
          </cell>
          <cell r="E1585" t="str">
            <v>Chorthippus albomarginatus</v>
          </cell>
          <cell r="F1585" t="str">
            <v>Criquet marginé</v>
          </cell>
          <cell r="G1585" t="str">
            <v>AC</v>
          </cell>
          <cell r="H1585" t="str">
            <v>CC</v>
          </cell>
          <cell r="I1585">
            <v>0</v>
          </cell>
          <cell r="J1585">
            <v>0</v>
          </cell>
          <cell r="K1585" t="str">
            <v>LC</v>
          </cell>
          <cell r="R1585" t="str">
            <v>Espèces de "campagnes"</v>
          </cell>
          <cell r="S1585">
            <v>0</v>
          </cell>
          <cell r="T1585" t="str">
            <v>faible</v>
          </cell>
        </row>
        <row r="1586">
          <cell r="A1586" t="str">
            <v>Chorthippus biguttulus</v>
          </cell>
          <cell r="B1586" t="str">
            <v>Orthoptera</v>
          </cell>
          <cell r="C1586" t="str">
            <v>ACRIDIDAE</v>
          </cell>
          <cell r="D1586" t="str">
            <v>Chorthippus biguttulus L.</v>
          </cell>
          <cell r="E1586" t="str">
            <v>Chorthippus biguttulus</v>
          </cell>
          <cell r="F1586" t="str">
            <v>Criquet mélodieux</v>
          </cell>
          <cell r="G1586" t="str">
            <v>CC</v>
          </cell>
          <cell r="H1586" t="str">
            <v>CC</v>
          </cell>
          <cell r="I1586">
            <v>0</v>
          </cell>
          <cell r="J1586">
            <v>0</v>
          </cell>
          <cell r="K1586" t="str">
            <v>LC</v>
          </cell>
          <cell r="R1586" t="str">
            <v>Espèces de "campagnes"</v>
          </cell>
          <cell r="S1586">
            <v>0</v>
          </cell>
          <cell r="T1586" t="str">
            <v>faible</v>
          </cell>
        </row>
        <row r="1587">
          <cell r="A1587" t="str">
            <v>Chorthippus biguttulus L.</v>
          </cell>
          <cell r="B1587" t="str">
            <v>Orthoptera</v>
          </cell>
          <cell r="C1587" t="str">
            <v>ACRIDIDAE</v>
          </cell>
          <cell r="D1587" t="str">
            <v>Chorthippus biguttulus L.</v>
          </cell>
          <cell r="E1587" t="str">
            <v>Chorthippus biguttulus</v>
          </cell>
          <cell r="F1587" t="str">
            <v>Criquet mélodieux</v>
          </cell>
          <cell r="G1587" t="str">
            <v>CC</v>
          </cell>
          <cell r="H1587" t="str">
            <v>CC</v>
          </cell>
          <cell r="I1587">
            <v>0</v>
          </cell>
          <cell r="J1587">
            <v>0</v>
          </cell>
          <cell r="K1587" t="str">
            <v>LC</v>
          </cell>
          <cell r="R1587" t="str">
            <v>Espèces de "campagnes"</v>
          </cell>
          <cell r="S1587">
            <v>0</v>
          </cell>
          <cell r="T1587" t="str">
            <v>faible</v>
          </cell>
        </row>
        <row r="1588">
          <cell r="A1588" t="str">
            <v>Chorthippus binotatus</v>
          </cell>
          <cell r="B1588" t="str">
            <v>Orthoptera</v>
          </cell>
          <cell r="C1588" t="str">
            <v>ACRIDIDAE</v>
          </cell>
          <cell r="D1588" t="str">
            <v>Chorthippus binotatus Charpentier</v>
          </cell>
          <cell r="E1588" t="str">
            <v>Chorthippus binotatus</v>
          </cell>
          <cell r="F1588" t="str">
            <v>Criquet des Ajoncs</v>
          </cell>
          <cell r="G1588" t="str">
            <v>RR</v>
          </cell>
          <cell r="H1588" t="str">
            <v>-</v>
          </cell>
          <cell r="I1588" t="str">
            <v>X</v>
          </cell>
          <cell r="J1588" t="str">
            <v>E</v>
          </cell>
          <cell r="K1588" t="str">
            <v>NE</v>
          </cell>
          <cell r="O1588" t="str">
            <v>P1-NEM</v>
          </cell>
          <cell r="R1588" t="str">
            <v xml:space="preserve">Espèces des landes </v>
          </cell>
          <cell r="S1588">
            <v>0</v>
          </cell>
          <cell r="T1588" t="str">
            <v>faible</v>
          </cell>
        </row>
        <row r="1589">
          <cell r="A1589" t="str">
            <v>Chorthippus binotatus Charpentier</v>
          </cell>
          <cell r="B1589" t="str">
            <v>Orthoptera</v>
          </cell>
          <cell r="C1589" t="str">
            <v>ACRIDIDAE</v>
          </cell>
          <cell r="D1589" t="str">
            <v>Chorthippus binotatus Charpentier</v>
          </cell>
          <cell r="E1589" t="str">
            <v>Chorthippus binotatus</v>
          </cell>
          <cell r="F1589" t="str">
            <v>Criquet des Ajoncs</v>
          </cell>
          <cell r="G1589" t="str">
            <v>RR</v>
          </cell>
          <cell r="H1589" t="str">
            <v>-</v>
          </cell>
          <cell r="I1589" t="str">
            <v>X</v>
          </cell>
          <cell r="J1589" t="str">
            <v>E</v>
          </cell>
          <cell r="K1589" t="str">
            <v>NE</v>
          </cell>
          <cell r="O1589" t="str">
            <v>P1-NEM</v>
          </cell>
          <cell r="R1589" t="str">
            <v xml:space="preserve">Espèces des landes </v>
          </cell>
          <cell r="S1589">
            <v>0</v>
          </cell>
          <cell r="T1589" t="str">
            <v>faible</v>
          </cell>
        </row>
        <row r="1590">
          <cell r="A1590" t="str">
            <v>Chorthippus brunneus</v>
          </cell>
          <cell r="B1590" t="str">
            <v>Orthoptera</v>
          </cell>
          <cell r="C1590" t="str">
            <v>ACRIDIDAE</v>
          </cell>
          <cell r="D1590" t="str">
            <v>Chorthippus brunneus Thunberg</v>
          </cell>
          <cell r="E1590" t="str">
            <v>Chorthippus brunneus</v>
          </cell>
          <cell r="F1590" t="str">
            <v>Criquet duettiste</v>
          </cell>
          <cell r="G1590" t="str">
            <v>C</v>
          </cell>
          <cell r="H1590" t="str">
            <v>C</v>
          </cell>
          <cell r="I1590">
            <v>0</v>
          </cell>
          <cell r="J1590">
            <v>0</v>
          </cell>
          <cell r="K1590" t="str">
            <v>LC</v>
          </cell>
          <cell r="R1590" t="str">
            <v>Espèces de "campagnes"</v>
          </cell>
          <cell r="S1590">
            <v>0</v>
          </cell>
          <cell r="T1590" t="str">
            <v>faible</v>
          </cell>
        </row>
        <row r="1591">
          <cell r="A1591" t="str">
            <v>Chorthippus brunneus Thunberg</v>
          </cell>
          <cell r="B1591" t="str">
            <v>Orthoptera</v>
          </cell>
          <cell r="C1591" t="str">
            <v>ACRIDIDAE</v>
          </cell>
          <cell r="D1591" t="str">
            <v>Chorthippus brunneus Thunberg</v>
          </cell>
          <cell r="E1591" t="str">
            <v>Chorthippus brunneus</v>
          </cell>
          <cell r="F1591" t="str">
            <v>Criquet duettiste</v>
          </cell>
          <cell r="G1591" t="str">
            <v>C</v>
          </cell>
          <cell r="H1591" t="str">
            <v>C</v>
          </cell>
          <cell r="I1591">
            <v>0</v>
          </cell>
          <cell r="J1591">
            <v>0</v>
          </cell>
          <cell r="K1591" t="str">
            <v>LC</v>
          </cell>
          <cell r="R1591" t="str">
            <v>Espèces de "campagnes"</v>
          </cell>
          <cell r="S1591">
            <v>0</v>
          </cell>
          <cell r="T1591" t="str">
            <v>faible</v>
          </cell>
        </row>
        <row r="1592">
          <cell r="A1592" t="str">
            <v>Chorthippus dorsatus</v>
          </cell>
          <cell r="B1592" t="str">
            <v>Orthoptera</v>
          </cell>
          <cell r="C1592" t="str">
            <v>ACRIDIDAE</v>
          </cell>
          <cell r="D1592" t="str">
            <v>Chorthippus dorsatus  Zetterstedt</v>
          </cell>
          <cell r="E1592" t="str">
            <v>Chorthippus dorsatus</v>
          </cell>
          <cell r="F1592" t="str">
            <v>Criquet verte-échine</v>
          </cell>
          <cell r="G1592" t="str">
            <v>R</v>
          </cell>
          <cell r="H1592" t="str">
            <v>PC</v>
          </cell>
          <cell r="I1592">
            <v>0</v>
          </cell>
          <cell r="J1592" t="str">
            <v>S</v>
          </cell>
          <cell r="K1592" t="str">
            <v>LC</v>
          </cell>
          <cell r="Q1592" t="str">
            <v>P</v>
          </cell>
          <cell r="R1592" t="str">
            <v>Espèces de "campagnes"</v>
          </cell>
          <cell r="S1592">
            <v>0</v>
          </cell>
          <cell r="T1592" t="str">
            <v>faible</v>
          </cell>
        </row>
        <row r="1593">
          <cell r="A1593" t="str">
            <v>Chorthippus dorsatus  Zetterstedt</v>
          </cell>
          <cell r="B1593" t="str">
            <v>Orthoptera</v>
          </cell>
          <cell r="C1593" t="str">
            <v>ACRIDIDAE</v>
          </cell>
          <cell r="D1593" t="str">
            <v>Chorthippus dorsatus  Zetterstedt</v>
          </cell>
          <cell r="E1593" t="str">
            <v>Chorthippus dorsatus</v>
          </cell>
          <cell r="F1593" t="str">
            <v>Criquet verte-échine</v>
          </cell>
          <cell r="G1593" t="str">
            <v>R</v>
          </cell>
          <cell r="H1593" t="str">
            <v>PC</v>
          </cell>
          <cell r="I1593">
            <v>0</v>
          </cell>
          <cell r="J1593" t="str">
            <v>S</v>
          </cell>
          <cell r="K1593" t="str">
            <v>LC</v>
          </cell>
          <cell r="Q1593" t="str">
            <v>P</v>
          </cell>
          <cell r="R1593" t="str">
            <v>Espèces de "campagnes"</v>
          </cell>
          <cell r="S1593">
            <v>0</v>
          </cell>
          <cell r="T1593" t="str">
            <v>faible</v>
          </cell>
        </row>
        <row r="1594">
          <cell r="A1594" t="str">
            <v>Chorthippus mollis</v>
          </cell>
          <cell r="B1594" t="str">
            <v>Orthoptera</v>
          </cell>
          <cell r="C1594" t="str">
            <v>ACRIDIDAE</v>
          </cell>
          <cell r="D1594" t="str">
            <v>Chorthippus mollis Charpentier</v>
          </cell>
          <cell r="E1594" t="str">
            <v>Chorthippus mollis</v>
          </cell>
          <cell r="F1594" t="str">
            <v>Criquet des jachères</v>
          </cell>
          <cell r="G1594" t="str">
            <v>R</v>
          </cell>
          <cell r="H1594" t="str">
            <v>AR</v>
          </cell>
          <cell r="I1594" t="str">
            <v>X</v>
          </cell>
          <cell r="J1594" t="str">
            <v>E</v>
          </cell>
          <cell r="K1594" t="str">
            <v>NT</v>
          </cell>
          <cell r="O1594" t="str">
            <v>P3-NEM</v>
          </cell>
          <cell r="P1594" t="str">
            <v>X</v>
          </cell>
          <cell r="Q1594" t="str">
            <v>P</v>
          </cell>
          <cell r="R1594" t="str">
            <v>Espèces des milieux chauds et secs</v>
          </cell>
          <cell r="S1594">
            <v>0</v>
          </cell>
          <cell r="T1594" t="str">
            <v>Moyenne</v>
          </cell>
          <cell r="U1594" t="str">
            <v>x</v>
          </cell>
        </row>
        <row r="1595">
          <cell r="A1595" t="str">
            <v>Chorthippus mollis Charpentier</v>
          </cell>
          <cell r="B1595" t="str">
            <v>Orthoptera</v>
          </cell>
          <cell r="C1595" t="str">
            <v>ACRIDIDAE</v>
          </cell>
          <cell r="D1595" t="str">
            <v>Chorthippus mollis Charpentier</v>
          </cell>
          <cell r="E1595" t="str">
            <v>Chorthippus mollis</v>
          </cell>
          <cell r="F1595" t="str">
            <v>Criquet des jachères</v>
          </cell>
          <cell r="G1595" t="str">
            <v>R</v>
          </cell>
          <cell r="H1595" t="str">
            <v>AR</v>
          </cell>
          <cell r="I1595" t="str">
            <v>X</v>
          </cell>
          <cell r="J1595" t="str">
            <v>E</v>
          </cell>
          <cell r="K1595" t="str">
            <v>NT</v>
          </cell>
          <cell r="O1595" t="str">
            <v>P3-NEM</v>
          </cell>
          <cell r="P1595" t="str">
            <v>X</v>
          </cell>
          <cell r="Q1595" t="str">
            <v>P</v>
          </cell>
          <cell r="R1595" t="str">
            <v>Espèces des milieux chauds et secs</v>
          </cell>
          <cell r="S1595">
            <v>0</v>
          </cell>
          <cell r="T1595" t="str">
            <v>Moyenne</v>
          </cell>
          <cell r="U1595" t="str">
            <v>x</v>
          </cell>
        </row>
        <row r="1596">
          <cell r="A1596" t="str">
            <v>Chorthippus montanus</v>
          </cell>
          <cell r="B1596" t="str">
            <v>Orthoptera</v>
          </cell>
          <cell r="C1596" t="str">
            <v>ACRIDIDAE</v>
          </cell>
          <cell r="D1596" t="str">
            <v>Chorthippus montanus Charpentier</v>
          </cell>
          <cell r="E1596" t="str">
            <v>Chorthippus montanus</v>
          </cell>
          <cell r="F1596" t="str">
            <v>Criquet palustre</v>
          </cell>
          <cell r="G1596" t="str">
            <v>AR</v>
          </cell>
          <cell r="H1596" t="str">
            <v>RR</v>
          </cell>
          <cell r="I1596" t="str">
            <v>X</v>
          </cell>
          <cell r="J1596" t="str">
            <v>R</v>
          </cell>
          <cell r="K1596" t="str">
            <v>EN</v>
          </cell>
          <cell r="L1596">
            <v>0</v>
          </cell>
          <cell r="M1596">
            <v>0</v>
          </cell>
          <cell r="N1596">
            <v>0</v>
          </cell>
          <cell r="O1596" t="str">
            <v>P1-NEM</v>
          </cell>
          <cell r="P1596">
            <v>0</v>
          </cell>
          <cell r="Q1596" t="str">
            <v>HP</v>
          </cell>
          <cell r="R1596" t="str">
            <v>Espèces des zones humides</v>
          </cell>
          <cell r="S1596">
            <v>0</v>
          </cell>
          <cell r="T1596" t="str">
            <v>Majeure</v>
          </cell>
        </row>
        <row r="1597">
          <cell r="A1597" t="str">
            <v>Chorthippus montanus Charpentier</v>
          </cell>
          <cell r="B1597" t="str">
            <v>Orthoptera</v>
          </cell>
          <cell r="C1597" t="str">
            <v>ACRIDIDAE</v>
          </cell>
          <cell r="D1597" t="str">
            <v>Chorthippus montanus Charpentier</v>
          </cell>
          <cell r="E1597" t="str">
            <v>Chorthippus montanus</v>
          </cell>
          <cell r="F1597" t="str">
            <v>Criquet palustre</v>
          </cell>
          <cell r="G1597" t="str">
            <v>AR</v>
          </cell>
          <cell r="H1597" t="str">
            <v>RR</v>
          </cell>
          <cell r="I1597" t="str">
            <v>X</v>
          </cell>
          <cell r="J1597" t="str">
            <v>R</v>
          </cell>
          <cell r="K1597" t="str">
            <v>EN</v>
          </cell>
          <cell r="L1597">
            <v>0</v>
          </cell>
          <cell r="M1597">
            <v>0</v>
          </cell>
          <cell r="N1597">
            <v>0</v>
          </cell>
          <cell r="O1597" t="str">
            <v>P1-NEM</v>
          </cell>
          <cell r="P1597">
            <v>0</v>
          </cell>
          <cell r="Q1597" t="str">
            <v>HP</v>
          </cell>
          <cell r="R1597" t="str">
            <v>Espèces des zones humides</v>
          </cell>
          <cell r="S1597">
            <v>0</v>
          </cell>
          <cell r="T1597" t="str">
            <v>Majeure</v>
          </cell>
        </row>
        <row r="1598">
          <cell r="A1598" t="str">
            <v>Chorthippus parallelus</v>
          </cell>
          <cell r="B1598" t="str">
            <v>Orthoptera</v>
          </cell>
          <cell r="C1598" t="str">
            <v>ACRIDIDAE</v>
          </cell>
          <cell r="D1598" t="str">
            <v>Chorthippus parallelus Zetterstedt</v>
          </cell>
          <cell r="E1598" t="str">
            <v>Chorthippus parallelus</v>
          </cell>
          <cell r="F1598" t="str">
            <v>Criquet des pâtures</v>
          </cell>
          <cell r="G1598" t="str">
            <v>CC</v>
          </cell>
          <cell r="H1598" t="str">
            <v>CC</v>
          </cell>
          <cell r="I1598">
            <v>0</v>
          </cell>
          <cell r="J1598">
            <v>0</v>
          </cell>
          <cell r="K1598" t="str">
            <v>LC</v>
          </cell>
          <cell r="R1598" t="str">
            <v>Espèces ordinaires des friches et jardins</v>
          </cell>
          <cell r="S1598">
            <v>0</v>
          </cell>
          <cell r="T1598" t="str">
            <v>faible</v>
          </cell>
        </row>
        <row r="1599">
          <cell r="A1599" t="str">
            <v>Chorthippus parallelus Zetterstedt</v>
          </cell>
          <cell r="B1599" t="str">
            <v>Orthoptera</v>
          </cell>
          <cell r="C1599" t="str">
            <v>ACRIDIDAE</v>
          </cell>
          <cell r="D1599" t="str">
            <v>Chorthippus parallelus Zetterstedt</v>
          </cell>
          <cell r="E1599" t="str">
            <v>Chorthippus parallelus</v>
          </cell>
          <cell r="F1599" t="str">
            <v>Criquet des pâtures</v>
          </cell>
          <cell r="G1599" t="str">
            <v>CC</v>
          </cell>
          <cell r="H1599" t="str">
            <v>CC</v>
          </cell>
          <cell r="I1599">
            <v>0</v>
          </cell>
          <cell r="J1599">
            <v>0</v>
          </cell>
          <cell r="K1599" t="str">
            <v>LC</v>
          </cell>
          <cell r="R1599" t="str">
            <v>Espèces ordinaires des friches et jardins</v>
          </cell>
          <cell r="S1599">
            <v>0</v>
          </cell>
          <cell r="T1599" t="str">
            <v>faible</v>
          </cell>
        </row>
        <row r="1600">
          <cell r="A1600" t="str">
            <v>Chorthippus vagans</v>
          </cell>
          <cell r="B1600" t="str">
            <v>Orthoptera</v>
          </cell>
          <cell r="C1600" t="str">
            <v>ACRIDIDAE</v>
          </cell>
          <cell r="D1600" t="str">
            <v>Chorthippus vagans Eversmann</v>
          </cell>
          <cell r="E1600" t="str">
            <v>Chorthippus vagans</v>
          </cell>
          <cell r="F1600" t="str">
            <v>Criquet des Pins</v>
          </cell>
          <cell r="G1600" t="str">
            <v>AR</v>
          </cell>
          <cell r="H1600" t="str">
            <v>AR</v>
          </cell>
          <cell r="I1600">
            <v>0</v>
          </cell>
          <cell r="J1600" t="str">
            <v>S</v>
          </cell>
          <cell r="K1600" t="str">
            <v>LC</v>
          </cell>
          <cell r="P1600" t="str">
            <v>X</v>
          </cell>
          <cell r="Q1600" t="str">
            <v>P</v>
          </cell>
          <cell r="R1600" t="str">
            <v>Espèces des milieux chauds et secs</v>
          </cell>
          <cell r="S1600">
            <v>0</v>
          </cell>
          <cell r="T1600" t="str">
            <v>faible</v>
          </cell>
          <cell r="U1600" t="str">
            <v>x</v>
          </cell>
        </row>
        <row r="1601">
          <cell r="A1601" t="str">
            <v>Chorthippus vagans Eversmann</v>
          </cell>
          <cell r="B1601" t="str">
            <v>Orthoptera</v>
          </cell>
          <cell r="C1601" t="str">
            <v>ACRIDIDAE</v>
          </cell>
          <cell r="D1601" t="str">
            <v>Chorthippus vagans Eversmann</v>
          </cell>
          <cell r="E1601" t="str">
            <v>Chorthippus vagans</v>
          </cell>
          <cell r="F1601" t="str">
            <v>Criquet des Pins</v>
          </cell>
          <cell r="G1601" t="str">
            <v>AR</v>
          </cell>
          <cell r="H1601" t="str">
            <v>AR</v>
          </cell>
          <cell r="I1601">
            <v>0</v>
          </cell>
          <cell r="J1601" t="str">
            <v>S</v>
          </cell>
          <cell r="K1601" t="str">
            <v>LC</v>
          </cell>
          <cell r="P1601" t="str">
            <v>X</v>
          </cell>
          <cell r="Q1601" t="str">
            <v>P</v>
          </cell>
          <cell r="R1601" t="str">
            <v>Espèces des milieux chauds et secs</v>
          </cell>
          <cell r="S1601">
            <v>0</v>
          </cell>
          <cell r="T1601" t="str">
            <v>faible</v>
          </cell>
          <cell r="U1601" t="str">
            <v>x</v>
          </cell>
        </row>
        <row r="1602">
          <cell r="A1602" t="str">
            <v>Chrysochraon dispar</v>
          </cell>
          <cell r="B1602" t="str">
            <v>Orthoptera</v>
          </cell>
          <cell r="C1602" t="str">
            <v>ACRIDIDAE</v>
          </cell>
          <cell r="D1602" t="str">
            <v>Chrysochraon dispar Germar</v>
          </cell>
          <cell r="E1602" t="str">
            <v>Chrysochraon dispar</v>
          </cell>
          <cell r="F1602" t="str">
            <v>Criquet des clairières</v>
          </cell>
          <cell r="G1602" t="str">
            <v>AR</v>
          </cell>
          <cell r="H1602" t="str">
            <v>AC</v>
          </cell>
          <cell r="I1602">
            <v>0</v>
          </cell>
          <cell r="J1602" t="str">
            <v>S</v>
          </cell>
          <cell r="K1602" t="str">
            <v>LC</v>
          </cell>
          <cell r="R1602" t="str">
            <v>Espèces des zones humides</v>
          </cell>
          <cell r="S1602">
            <v>0</v>
          </cell>
          <cell r="T1602" t="str">
            <v>faible</v>
          </cell>
        </row>
        <row r="1603">
          <cell r="A1603" t="str">
            <v>Chrysochraon dispar Germar</v>
          </cell>
          <cell r="B1603" t="str">
            <v>Orthoptera</v>
          </cell>
          <cell r="C1603" t="str">
            <v>ACRIDIDAE</v>
          </cell>
          <cell r="D1603" t="str">
            <v>Chrysochraon dispar Germar</v>
          </cell>
          <cell r="E1603" t="str">
            <v>Chrysochraon dispar</v>
          </cell>
          <cell r="F1603" t="str">
            <v>Criquet des clairières</v>
          </cell>
          <cell r="G1603" t="str">
            <v>AR</v>
          </cell>
          <cell r="H1603" t="str">
            <v>AC</v>
          </cell>
          <cell r="I1603">
            <v>0</v>
          </cell>
          <cell r="J1603" t="str">
            <v>S</v>
          </cell>
          <cell r="K1603" t="str">
            <v>LC</v>
          </cell>
          <cell r="R1603" t="str">
            <v>Espèces des zones humides</v>
          </cell>
          <cell r="S1603">
            <v>0</v>
          </cell>
          <cell r="T1603" t="str">
            <v>faible</v>
          </cell>
        </row>
        <row r="1604">
          <cell r="A1604" t="str">
            <v>Clonopsis gallica</v>
          </cell>
          <cell r="B1604" t="str">
            <v>Orthoptera</v>
          </cell>
          <cell r="C1604" t="str">
            <v>PHYLLIIDAE</v>
          </cell>
          <cell r="D1604" t="str">
            <v>Clonopsis gallica Charpentier</v>
          </cell>
          <cell r="E1604" t="str">
            <v>Clonopsis gallica</v>
          </cell>
          <cell r="F1604" t="str">
            <v>Phasme de France</v>
          </cell>
          <cell r="G1604" t="str">
            <v>RR</v>
          </cell>
          <cell r="H1604" t="str">
            <v>RR</v>
          </cell>
          <cell r="I1604">
            <v>0</v>
          </cell>
          <cell r="J1604" t="str">
            <v>E</v>
          </cell>
          <cell r="K1604" t="str">
            <v>VU</v>
          </cell>
          <cell r="L1604">
            <v>0</v>
          </cell>
          <cell r="M1604">
            <v>0</v>
          </cell>
          <cell r="N1604">
            <v>0</v>
          </cell>
          <cell r="O1604">
            <v>0</v>
          </cell>
          <cell r="P1604" t="str">
            <v>X</v>
          </cell>
          <cell r="Q1604" t="str">
            <v>HP</v>
          </cell>
          <cell r="R1604" t="str">
            <v>Espèces des milieux chauds et secs</v>
          </cell>
          <cell r="S1604">
            <v>0</v>
          </cell>
          <cell r="T1604" t="str">
            <v>Forte</v>
          </cell>
          <cell r="U1604" t="str">
            <v>x</v>
          </cell>
        </row>
        <row r="1605">
          <cell r="A1605" t="str">
            <v>Clonopsis gallica Charpentier</v>
          </cell>
          <cell r="B1605" t="str">
            <v>Orthoptera</v>
          </cell>
          <cell r="C1605" t="str">
            <v>PHYLLIIDAE</v>
          </cell>
          <cell r="D1605" t="str">
            <v>Clonopsis gallica Charpentier</v>
          </cell>
          <cell r="E1605" t="str">
            <v>Clonopsis gallica</v>
          </cell>
          <cell r="F1605" t="str">
            <v>Phasme de France</v>
          </cell>
          <cell r="G1605" t="str">
            <v>RR</v>
          </cell>
          <cell r="H1605" t="str">
            <v>RR</v>
          </cell>
          <cell r="I1605">
            <v>0</v>
          </cell>
          <cell r="J1605" t="str">
            <v>E</v>
          </cell>
          <cell r="K1605" t="str">
            <v>VU</v>
          </cell>
          <cell r="L1605">
            <v>0</v>
          </cell>
          <cell r="M1605">
            <v>0</v>
          </cell>
          <cell r="N1605">
            <v>0</v>
          </cell>
          <cell r="O1605">
            <v>0</v>
          </cell>
          <cell r="P1605" t="str">
            <v>X</v>
          </cell>
          <cell r="Q1605" t="str">
            <v>HP</v>
          </cell>
          <cell r="R1605" t="str">
            <v>Espèces des milieux chauds et secs</v>
          </cell>
          <cell r="S1605">
            <v>0</v>
          </cell>
          <cell r="T1605" t="str">
            <v>Forte</v>
          </cell>
          <cell r="U1605" t="str">
            <v>x</v>
          </cell>
        </row>
        <row r="1606">
          <cell r="A1606" t="str">
            <v>Conocephalus dorsalis</v>
          </cell>
          <cell r="B1606" t="str">
            <v>Orthoptera</v>
          </cell>
          <cell r="C1606" t="str">
            <v>TETTIGONIIDAE</v>
          </cell>
          <cell r="D1606" t="str">
            <v>Conocephalus dorsalis Latreille</v>
          </cell>
          <cell r="E1606" t="str">
            <v>Conocephalus dorsalis</v>
          </cell>
          <cell r="F1606" t="str">
            <v>Conocéphale des Roseaux</v>
          </cell>
          <cell r="G1606" t="str">
            <v>AR</v>
          </cell>
          <cell r="H1606" t="str">
            <v>AC</v>
          </cell>
          <cell r="I1606" t="str">
            <v>X</v>
          </cell>
          <cell r="J1606" t="str">
            <v>S</v>
          </cell>
          <cell r="K1606" t="str">
            <v>NT</v>
          </cell>
          <cell r="O1606" t="str">
            <v>P2-NEM</v>
          </cell>
          <cell r="Q1606" t="str">
            <v>P</v>
          </cell>
          <cell r="R1606" t="str">
            <v>Espèces des zones humides</v>
          </cell>
          <cell r="S1606">
            <v>0</v>
          </cell>
          <cell r="T1606" t="str">
            <v>faible</v>
          </cell>
        </row>
        <row r="1607">
          <cell r="A1607" t="str">
            <v>Conocephalus dorsalis Latreille</v>
          </cell>
          <cell r="B1607" t="str">
            <v>Orthoptera</v>
          </cell>
          <cell r="C1607" t="str">
            <v>TETTIGONIIDAE</v>
          </cell>
          <cell r="D1607" t="str">
            <v>Conocephalus dorsalis Latreille</v>
          </cell>
          <cell r="E1607" t="str">
            <v>Conocephalus dorsalis</v>
          </cell>
          <cell r="F1607" t="str">
            <v>Conocéphale des Roseaux</v>
          </cell>
          <cell r="G1607" t="str">
            <v>AR</v>
          </cell>
          <cell r="H1607" t="str">
            <v>AC</v>
          </cell>
          <cell r="I1607" t="str">
            <v>X</v>
          </cell>
          <cell r="J1607" t="str">
            <v>S</v>
          </cell>
          <cell r="K1607" t="str">
            <v>NT</v>
          </cell>
          <cell r="O1607" t="str">
            <v>P2-NEM</v>
          </cell>
          <cell r="Q1607" t="str">
            <v>P</v>
          </cell>
          <cell r="R1607" t="str">
            <v>Espèces des zones humides</v>
          </cell>
          <cell r="S1607">
            <v>0</v>
          </cell>
          <cell r="T1607" t="str">
            <v>faible</v>
          </cell>
        </row>
        <row r="1608">
          <cell r="A1608" t="str">
            <v>Conocephalus fuscus</v>
          </cell>
          <cell r="B1608" t="str">
            <v>Orthoptera</v>
          </cell>
          <cell r="C1608" t="str">
            <v>TETTIGONIIDAE</v>
          </cell>
          <cell r="D1608" t="str">
            <v>Conocephalus fuscus Fabricius</v>
          </cell>
          <cell r="E1608" t="str">
            <v>Conocephalus fuscus</v>
          </cell>
          <cell r="F1608" t="str">
            <v>Conocéphale bigarré</v>
          </cell>
          <cell r="G1608" t="str">
            <v>CC</v>
          </cell>
          <cell r="H1608" t="str">
            <v>CC</v>
          </cell>
          <cell r="I1608">
            <v>0</v>
          </cell>
          <cell r="J1608">
            <v>0</v>
          </cell>
          <cell r="K1608" t="str">
            <v>LC</v>
          </cell>
          <cell r="R1608" t="str">
            <v>Espèces de "campagnes"</v>
          </cell>
          <cell r="S1608">
            <v>0</v>
          </cell>
          <cell r="T1608" t="str">
            <v>faible</v>
          </cell>
        </row>
        <row r="1609">
          <cell r="A1609" t="str">
            <v>Conocephalus fuscus Fabricius</v>
          </cell>
          <cell r="B1609" t="str">
            <v>Orthoptera</v>
          </cell>
          <cell r="C1609" t="str">
            <v>TETTIGONIIDAE</v>
          </cell>
          <cell r="D1609" t="str">
            <v>Conocephalus fuscus Fabricius</v>
          </cell>
          <cell r="E1609" t="str">
            <v>Conocephalus fuscus</v>
          </cell>
          <cell r="F1609" t="str">
            <v>Conocéphale bigarré</v>
          </cell>
          <cell r="G1609" t="str">
            <v>CC</v>
          </cell>
          <cell r="H1609" t="str">
            <v>CC</v>
          </cell>
          <cell r="I1609">
            <v>0</v>
          </cell>
          <cell r="J1609">
            <v>0</v>
          </cell>
          <cell r="K1609" t="str">
            <v>LC</v>
          </cell>
          <cell r="R1609" t="str">
            <v>Espèces de "campagnes"</v>
          </cell>
          <cell r="S1609">
            <v>0</v>
          </cell>
          <cell r="T1609" t="str">
            <v>faible</v>
          </cell>
        </row>
        <row r="1610">
          <cell r="A1610" t="str">
            <v>Cyrtaspis scutata</v>
          </cell>
          <cell r="B1610" t="str">
            <v>Orthoptera</v>
          </cell>
          <cell r="C1610" t="str">
            <v>TETTIGONIIDAE</v>
          </cell>
          <cell r="D1610" t="str">
            <v>Cyrtaspis scutata Charpentier, 1825</v>
          </cell>
          <cell r="E1610" t="str">
            <v>Cyrtaspis scutata</v>
          </cell>
          <cell r="F1610" t="str">
            <v>Sauterelle de noel</v>
          </cell>
          <cell r="G1610">
            <v>0</v>
          </cell>
          <cell r="H1610" t="str">
            <v>E</v>
          </cell>
          <cell r="I1610">
            <v>0</v>
          </cell>
          <cell r="J1610">
            <v>0</v>
          </cell>
          <cell r="K1610" t="str">
            <v>NE</v>
          </cell>
          <cell r="R1610" t="str">
            <v>Non renseignée</v>
          </cell>
          <cell r="S1610">
            <v>0</v>
          </cell>
          <cell r="T1610" t="str">
            <v>?</v>
          </cell>
          <cell r="U1610" t="str">
            <v>x</v>
          </cell>
        </row>
        <row r="1611">
          <cell r="A1611" t="str">
            <v>Cyrtaspis scutata Charpentier, 1825</v>
          </cell>
          <cell r="B1611" t="str">
            <v>Orthoptera</v>
          </cell>
          <cell r="C1611" t="str">
            <v>TETTIGONIIDAE</v>
          </cell>
          <cell r="D1611" t="str">
            <v>Cyrtaspis scutata Charpentier, 1825</v>
          </cell>
          <cell r="E1611" t="str">
            <v>Cyrtaspis scutata</v>
          </cell>
          <cell r="F1611" t="str">
            <v>Sauterelle de noel</v>
          </cell>
          <cell r="G1611">
            <v>0</v>
          </cell>
          <cell r="H1611" t="str">
            <v>E</v>
          </cell>
          <cell r="I1611">
            <v>0</v>
          </cell>
          <cell r="J1611">
            <v>0</v>
          </cell>
          <cell r="K1611" t="str">
            <v>NE</v>
          </cell>
          <cell r="R1611" t="str">
            <v>Non renseignée</v>
          </cell>
          <cell r="S1611">
            <v>0</v>
          </cell>
          <cell r="T1611" t="str">
            <v>?</v>
          </cell>
          <cell r="U1611" t="str">
            <v>x</v>
          </cell>
        </row>
        <row r="1612">
          <cell r="A1612" t="str">
            <v>Decticus verrucivorus</v>
          </cell>
          <cell r="B1612" t="str">
            <v>Orthoptera</v>
          </cell>
          <cell r="C1612" t="str">
            <v>TETTIGONIIDAE</v>
          </cell>
          <cell r="D1612" t="str">
            <v>Decticus verrucivorus L.</v>
          </cell>
          <cell r="E1612" t="str">
            <v>Decticus verrucivorus</v>
          </cell>
          <cell r="F1612" t="str">
            <v>Dectique verrucivore</v>
          </cell>
          <cell r="G1612" t="str">
            <v>RR</v>
          </cell>
          <cell r="H1612" t="str">
            <v>RR</v>
          </cell>
          <cell r="I1612" t="str">
            <v>X</v>
          </cell>
          <cell r="J1612" t="str">
            <v>E</v>
          </cell>
          <cell r="K1612" t="str">
            <v>CR</v>
          </cell>
          <cell r="L1612">
            <v>0</v>
          </cell>
          <cell r="M1612">
            <v>0</v>
          </cell>
          <cell r="N1612">
            <v>0</v>
          </cell>
          <cell r="O1612" t="str">
            <v>P2-NEM</v>
          </cell>
          <cell r="P1612">
            <v>0</v>
          </cell>
          <cell r="Q1612" t="str">
            <v>HP</v>
          </cell>
          <cell r="R1612" t="str">
            <v>Espèces des milieux chauds et secs</v>
          </cell>
          <cell r="S1612">
            <v>0</v>
          </cell>
          <cell r="T1612" t="str">
            <v>Majeure</v>
          </cell>
        </row>
        <row r="1613">
          <cell r="A1613" t="str">
            <v>Decticus verrucivorus L.</v>
          </cell>
          <cell r="B1613" t="str">
            <v>Orthoptera</v>
          </cell>
          <cell r="C1613" t="str">
            <v>TETTIGONIIDAE</v>
          </cell>
          <cell r="D1613" t="str">
            <v>Decticus verrucivorus L.</v>
          </cell>
          <cell r="E1613" t="str">
            <v>Decticus verrucivorus</v>
          </cell>
          <cell r="F1613" t="str">
            <v>Dectique verrucivore</v>
          </cell>
          <cell r="G1613" t="str">
            <v>RR</v>
          </cell>
          <cell r="H1613" t="str">
            <v>RR</v>
          </cell>
          <cell r="I1613" t="str">
            <v>X</v>
          </cell>
          <cell r="J1613" t="str">
            <v>E</v>
          </cell>
          <cell r="K1613" t="str">
            <v>CR</v>
          </cell>
          <cell r="L1613">
            <v>0</v>
          </cell>
          <cell r="M1613">
            <v>0</v>
          </cell>
          <cell r="N1613">
            <v>0</v>
          </cell>
          <cell r="O1613" t="str">
            <v>P2-NEM</v>
          </cell>
          <cell r="P1613">
            <v>0</v>
          </cell>
          <cell r="Q1613" t="str">
            <v>HP</v>
          </cell>
          <cell r="R1613" t="str">
            <v>Espèces des milieux chauds et secs</v>
          </cell>
          <cell r="S1613">
            <v>0</v>
          </cell>
          <cell r="T1613" t="str">
            <v>Majeure</v>
          </cell>
        </row>
        <row r="1614">
          <cell r="A1614" t="str">
            <v>Ephippiger ephippiger</v>
          </cell>
          <cell r="B1614" t="str">
            <v>Orthoptera</v>
          </cell>
          <cell r="C1614" t="str">
            <v>TETTIGONIIDAE</v>
          </cell>
          <cell r="D1614" t="str">
            <v>Ephippiger ephippiger Fiebig</v>
          </cell>
          <cell r="E1614" t="str">
            <v>Ephippiger ephippiger</v>
          </cell>
          <cell r="F1614" t="str">
            <v>Ephippigère des vignes</v>
          </cell>
          <cell r="G1614" t="str">
            <v>AR</v>
          </cell>
          <cell r="H1614" t="str">
            <v>AR</v>
          </cell>
          <cell r="I1614" t="str">
            <v>X</v>
          </cell>
          <cell r="J1614" t="str">
            <v>R</v>
          </cell>
          <cell r="K1614" t="str">
            <v>NT</v>
          </cell>
          <cell r="O1614" t="str">
            <v>P3-NEM</v>
          </cell>
          <cell r="P1614" t="str">
            <v>X</v>
          </cell>
          <cell r="Q1614" t="str">
            <v>P</v>
          </cell>
          <cell r="R1614" t="str">
            <v>Espèces des milieux chauds et secs</v>
          </cell>
          <cell r="S1614">
            <v>0</v>
          </cell>
          <cell r="T1614" t="str">
            <v>Moyenne</v>
          </cell>
        </row>
        <row r="1615">
          <cell r="A1615" t="str">
            <v>Ephippiger ephippiger Fiebig</v>
          </cell>
          <cell r="B1615" t="str">
            <v>Orthoptera</v>
          </cell>
          <cell r="C1615" t="str">
            <v>TETTIGONIIDAE</v>
          </cell>
          <cell r="D1615" t="str">
            <v>Ephippiger ephippiger Fiebig</v>
          </cell>
          <cell r="E1615" t="str">
            <v>Ephippiger ephippiger</v>
          </cell>
          <cell r="F1615" t="str">
            <v>Ephippigère des vignes</v>
          </cell>
          <cell r="G1615" t="str">
            <v>AR</v>
          </cell>
          <cell r="H1615" t="str">
            <v>AR</v>
          </cell>
          <cell r="I1615" t="str">
            <v>X</v>
          </cell>
          <cell r="J1615" t="str">
            <v>R</v>
          </cell>
          <cell r="K1615" t="str">
            <v>NT</v>
          </cell>
          <cell r="O1615" t="str">
            <v>P3-NEM</v>
          </cell>
          <cell r="P1615" t="str">
            <v>X</v>
          </cell>
          <cell r="Q1615" t="str">
            <v>P</v>
          </cell>
          <cell r="R1615" t="str">
            <v>Espèces des milieux chauds et secs</v>
          </cell>
          <cell r="S1615">
            <v>0</v>
          </cell>
          <cell r="T1615" t="str">
            <v>Moyenne</v>
          </cell>
        </row>
        <row r="1616">
          <cell r="A1616" t="str">
            <v>Euchorthippus declivus</v>
          </cell>
          <cell r="B1616" t="str">
            <v>Orthoptera</v>
          </cell>
          <cell r="C1616" t="str">
            <v>ACRIDIDAE</v>
          </cell>
          <cell r="D1616" t="str">
            <v>Euchorthippus declivus Brisout</v>
          </cell>
          <cell r="E1616" t="str">
            <v>Euchorthippus declivus</v>
          </cell>
          <cell r="F1616" t="str">
            <v>Criquet des mouillères</v>
          </cell>
          <cell r="G1616" t="str">
            <v>AC</v>
          </cell>
          <cell r="H1616" t="str">
            <v>AC</v>
          </cell>
          <cell r="I1616">
            <v>0</v>
          </cell>
          <cell r="J1616">
            <v>0</v>
          </cell>
          <cell r="K1616" t="str">
            <v>LC</v>
          </cell>
          <cell r="P1616" t="str">
            <v>X</v>
          </cell>
          <cell r="R1616" t="str">
            <v>Espèces des milieux chauds et secs</v>
          </cell>
          <cell r="S1616">
            <v>0</v>
          </cell>
          <cell r="T1616" t="str">
            <v>faible</v>
          </cell>
          <cell r="U1616" t="str">
            <v>x</v>
          </cell>
        </row>
        <row r="1617">
          <cell r="A1617" t="str">
            <v>Euchorthippus declivus Brisout</v>
          </cell>
          <cell r="B1617" t="str">
            <v>Orthoptera</v>
          </cell>
          <cell r="C1617" t="str">
            <v>ACRIDIDAE</v>
          </cell>
          <cell r="D1617" t="str">
            <v>Euchorthippus declivus Brisout</v>
          </cell>
          <cell r="E1617" t="str">
            <v>Euchorthippus declivus</v>
          </cell>
          <cell r="F1617" t="str">
            <v>Criquet des mouillères</v>
          </cell>
          <cell r="G1617" t="str">
            <v>AC</v>
          </cell>
          <cell r="H1617" t="str">
            <v>AC</v>
          </cell>
          <cell r="I1617">
            <v>0</v>
          </cell>
          <cell r="J1617">
            <v>0</v>
          </cell>
          <cell r="K1617" t="str">
            <v>LC</v>
          </cell>
          <cell r="P1617" t="str">
            <v>X</v>
          </cell>
          <cell r="R1617" t="str">
            <v>Espèces des milieux chauds et secs</v>
          </cell>
          <cell r="S1617">
            <v>0</v>
          </cell>
          <cell r="T1617" t="str">
            <v>faible</v>
          </cell>
          <cell r="U1617" t="str">
            <v>x</v>
          </cell>
        </row>
        <row r="1618">
          <cell r="A1618" t="str">
            <v>Euchorthippus elegantulus</v>
          </cell>
          <cell r="B1618" t="str">
            <v>Orthoptera</v>
          </cell>
          <cell r="C1618" t="str">
            <v>ACRIDIDAE</v>
          </cell>
          <cell r="D1618" t="str">
            <v>Euchorthippus elegantulus Maran</v>
          </cell>
          <cell r="E1618" t="str">
            <v>Euchorthippus elegantulus</v>
          </cell>
          <cell r="F1618" t="str">
            <v>Criquet glauque</v>
          </cell>
          <cell r="G1618" t="str">
            <v>RR</v>
          </cell>
          <cell r="H1618" t="str">
            <v>E</v>
          </cell>
          <cell r="I1618">
            <v>0</v>
          </cell>
          <cell r="J1618" t="str">
            <v>?</v>
          </cell>
          <cell r="K1618" t="str">
            <v>DD</v>
          </cell>
          <cell r="Q1618" t="str">
            <v>P</v>
          </cell>
          <cell r="R1618" t="str">
            <v>Espèces des milieux chauds et secs</v>
          </cell>
          <cell r="S1618">
            <v>0</v>
          </cell>
          <cell r="T1618" t="str">
            <v>faible</v>
          </cell>
          <cell r="U1618" t="str">
            <v>x</v>
          </cell>
        </row>
        <row r="1619">
          <cell r="A1619" t="str">
            <v>Euchorthippus elegantulus Maran</v>
          </cell>
          <cell r="B1619" t="str">
            <v>Orthoptera</v>
          </cell>
          <cell r="C1619" t="str">
            <v>ACRIDIDAE</v>
          </cell>
          <cell r="D1619" t="str">
            <v>Euchorthippus elegantulus Maran</v>
          </cell>
          <cell r="E1619" t="str">
            <v>Euchorthippus elegantulus</v>
          </cell>
          <cell r="F1619" t="str">
            <v>Criquet glauque</v>
          </cell>
          <cell r="G1619" t="str">
            <v>RR</v>
          </cell>
          <cell r="H1619" t="str">
            <v>E</v>
          </cell>
          <cell r="I1619">
            <v>0</v>
          </cell>
          <cell r="J1619" t="str">
            <v>?</v>
          </cell>
          <cell r="K1619" t="str">
            <v>DD</v>
          </cell>
          <cell r="Q1619" t="str">
            <v>P</v>
          </cell>
          <cell r="R1619" t="str">
            <v>Espèces des milieux chauds et secs</v>
          </cell>
          <cell r="S1619">
            <v>0</v>
          </cell>
          <cell r="T1619" t="str">
            <v>faible</v>
          </cell>
          <cell r="U1619" t="str">
            <v>x</v>
          </cell>
        </row>
        <row r="1620">
          <cell r="A1620" t="str">
            <v>Eumodicogryllus bordigalensis</v>
          </cell>
          <cell r="B1620" t="str">
            <v>Orthoptera</v>
          </cell>
          <cell r="C1620" t="str">
            <v>GRYLLIDAE</v>
          </cell>
          <cell r="D1620" t="str">
            <v>Eumodicogryllus bordigalensis Lat.</v>
          </cell>
          <cell r="E1620" t="str">
            <v>Eumodicogryllus bordigalensis</v>
          </cell>
          <cell r="F1620" t="str">
            <v>Grillon bordelais</v>
          </cell>
          <cell r="G1620" t="str">
            <v>E</v>
          </cell>
          <cell r="H1620" t="str">
            <v>E</v>
          </cell>
          <cell r="I1620">
            <v>0</v>
          </cell>
          <cell r="K1620" t="str">
            <v>DD</v>
          </cell>
          <cell r="Q1620" t="str">
            <v>P</v>
          </cell>
          <cell r="R1620" t="str">
            <v>Non renseignée</v>
          </cell>
          <cell r="S1620">
            <v>0</v>
          </cell>
          <cell r="T1620" t="str">
            <v>faible</v>
          </cell>
          <cell r="U1620" t="str">
            <v>x</v>
          </cell>
        </row>
        <row r="1621">
          <cell r="A1621" t="str">
            <v>Eumodicogryllus bordigalensis Lat.</v>
          </cell>
          <cell r="B1621" t="str">
            <v>Orthoptera</v>
          </cell>
          <cell r="C1621" t="str">
            <v>GRYLLIDAE</v>
          </cell>
          <cell r="D1621" t="str">
            <v>Eumodicogryllus bordigalensis Lat.</v>
          </cell>
          <cell r="E1621" t="str">
            <v>Eumodicogryllus bordigalensis</v>
          </cell>
          <cell r="F1621" t="str">
            <v>Grillon bordelais</v>
          </cell>
          <cell r="G1621" t="str">
            <v>E</v>
          </cell>
          <cell r="H1621" t="str">
            <v>E</v>
          </cell>
          <cell r="I1621">
            <v>0</v>
          </cell>
          <cell r="K1621" t="str">
            <v>DD</v>
          </cell>
          <cell r="Q1621" t="str">
            <v>P</v>
          </cell>
          <cell r="R1621" t="str">
            <v>Non renseignée</v>
          </cell>
          <cell r="S1621">
            <v>0</v>
          </cell>
          <cell r="T1621" t="str">
            <v>faible</v>
          </cell>
          <cell r="U1621" t="str">
            <v>x</v>
          </cell>
        </row>
        <row r="1622">
          <cell r="A1622" t="str">
            <v>Gomphocerippus rufus</v>
          </cell>
          <cell r="B1622" t="str">
            <v>Orthoptera</v>
          </cell>
          <cell r="C1622" t="str">
            <v>ACRIDIDAE</v>
          </cell>
          <cell r="D1622" t="str">
            <v>Gomphocerippus rufus L.</v>
          </cell>
          <cell r="E1622" t="str">
            <v>Gomphocerippus rufus</v>
          </cell>
          <cell r="F1622" t="str">
            <v>Gomphocère roux</v>
          </cell>
          <cell r="G1622" t="str">
            <v>C</v>
          </cell>
          <cell r="H1622" t="str">
            <v>CC</v>
          </cell>
          <cell r="I1622">
            <v>0</v>
          </cell>
          <cell r="J1622">
            <v>0</v>
          </cell>
          <cell r="K1622" t="str">
            <v>LC</v>
          </cell>
          <cell r="R1622" t="str">
            <v>Espèces de "campagnes"</v>
          </cell>
          <cell r="S1622">
            <v>0</v>
          </cell>
          <cell r="T1622" t="str">
            <v>faible</v>
          </cell>
        </row>
        <row r="1623">
          <cell r="A1623" t="str">
            <v>Gomphocerippus rufus L.</v>
          </cell>
          <cell r="B1623" t="str">
            <v>Orthoptera</v>
          </cell>
          <cell r="C1623" t="str">
            <v>ACRIDIDAE</v>
          </cell>
          <cell r="D1623" t="str">
            <v>Gomphocerippus rufus L.</v>
          </cell>
          <cell r="E1623" t="str">
            <v>Gomphocerippus rufus</v>
          </cell>
          <cell r="F1623" t="str">
            <v>Gomphocère roux</v>
          </cell>
          <cell r="G1623" t="str">
            <v>C</v>
          </cell>
          <cell r="H1623" t="str">
            <v>CC</v>
          </cell>
          <cell r="I1623">
            <v>0</v>
          </cell>
          <cell r="J1623">
            <v>0</v>
          </cell>
          <cell r="K1623" t="str">
            <v>LC</v>
          </cell>
          <cell r="R1623" t="str">
            <v>Espèces de "campagnes"</v>
          </cell>
          <cell r="S1623">
            <v>0</v>
          </cell>
          <cell r="T1623" t="str">
            <v>faible</v>
          </cell>
        </row>
        <row r="1624">
          <cell r="A1624" t="str">
            <v>Gryllotalpa gryllotalpa</v>
          </cell>
          <cell r="B1624" t="str">
            <v>Orthoptera</v>
          </cell>
          <cell r="C1624" t="str">
            <v>GRYLLOTALPIDAE</v>
          </cell>
          <cell r="D1624" t="str">
            <v>Gryllotalpa gryllotalpa L.</v>
          </cell>
          <cell r="E1624" t="str">
            <v>Gryllotalpa gryllotalpa</v>
          </cell>
          <cell r="F1624" t="str">
            <v>Courtilière commune</v>
          </cell>
          <cell r="G1624" t="str">
            <v>R</v>
          </cell>
          <cell r="H1624" t="str">
            <v>R</v>
          </cell>
          <cell r="I1624" t="str">
            <v>X</v>
          </cell>
          <cell r="J1624" t="str">
            <v>R</v>
          </cell>
          <cell r="K1624" t="str">
            <v>EN</v>
          </cell>
          <cell r="L1624">
            <v>0</v>
          </cell>
          <cell r="M1624">
            <v>0</v>
          </cell>
          <cell r="N1624">
            <v>0</v>
          </cell>
          <cell r="O1624" t="str">
            <v>P2-NEM</v>
          </cell>
          <cell r="P1624">
            <v>0</v>
          </cell>
          <cell r="Q1624" t="str">
            <v>HP</v>
          </cell>
          <cell r="R1624" t="str">
            <v>Espèces des zones humides</v>
          </cell>
          <cell r="S1624">
            <v>0</v>
          </cell>
          <cell r="T1624" t="str">
            <v>Forte</v>
          </cell>
        </row>
        <row r="1625">
          <cell r="A1625" t="str">
            <v>Gryllotalpa gryllotalpa L.</v>
          </cell>
          <cell r="B1625" t="str">
            <v>Orthoptera</v>
          </cell>
          <cell r="C1625" t="str">
            <v>GRYLLOTALPIDAE</v>
          </cell>
          <cell r="D1625" t="str">
            <v>Gryllotalpa gryllotalpa L.</v>
          </cell>
          <cell r="E1625" t="str">
            <v>Gryllotalpa gryllotalpa</v>
          </cell>
          <cell r="F1625" t="str">
            <v>Courtilière commune</v>
          </cell>
          <cell r="G1625" t="str">
            <v>R</v>
          </cell>
          <cell r="H1625" t="str">
            <v>R</v>
          </cell>
          <cell r="I1625" t="str">
            <v>X</v>
          </cell>
          <cell r="J1625" t="str">
            <v>R</v>
          </cell>
          <cell r="K1625" t="str">
            <v>EN</v>
          </cell>
          <cell r="L1625">
            <v>0</v>
          </cell>
          <cell r="M1625">
            <v>0</v>
          </cell>
          <cell r="N1625">
            <v>0</v>
          </cell>
          <cell r="O1625" t="str">
            <v>P2-NEM</v>
          </cell>
          <cell r="P1625">
            <v>0</v>
          </cell>
          <cell r="Q1625" t="str">
            <v>HP</v>
          </cell>
          <cell r="R1625" t="str">
            <v>Espèces des zones humides</v>
          </cell>
          <cell r="S1625">
            <v>0</v>
          </cell>
          <cell r="T1625" t="str">
            <v>Forte</v>
          </cell>
        </row>
        <row r="1626">
          <cell r="A1626" t="str">
            <v>Gryllus campestris</v>
          </cell>
          <cell r="B1626" t="str">
            <v>Orthoptera</v>
          </cell>
          <cell r="C1626" t="str">
            <v>GRYLLIDAE</v>
          </cell>
          <cell r="D1626" t="str">
            <v>Gryllus campestris L.</v>
          </cell>
          <cell r="E1626" t="str">
            <v>Gryllus campestris</v>
          </cell>
          <cell r="F1626" t="str">
            <v>Grillon champêtre</v>
          </cell>
          <cell r="G1626" t="str">
            <v>C</v>
          </cell>
          <cell r="H1626" t="str">
            <v>CC</v>
          </cell>
          <cell r="I1626">
            <v>0</v>
          </cell>
          <cell r="J1626">
            <v>0</v>
          </cell>
          <cell r="K1626" t="str">
            <v>LC</v>
          </cell>
          <cell r="R1626" t="str">
            <v>Espèces de "campagnes"</v>
          </cell>
          <cell r="S1626">
            <v>0</v>
          </cell>
          <cell r="T1626" t="str">
            <v>faible</v>
          </cell>
        </row>
        <row r="1627">
          <cell r="A1627" t="str">
            <v>Gryllus campestris L.</v>
          </cell>
          <cell r="B1627" t="str">
            <v>Orthoptera</v>
          </cell>
          <cell r="C1627" t="str">
            <v>GRYLLIDAE</v>
          </cell>
          <cell r="D1627" t="str">
            <v>Gryllus campestris L.</v>
          </cell>
          <cell r="E1627" t="str">
            <v>Gryllus campestris</v>
          </cell>
          <cell r="F1627" t="str">
            <v>Grillon champêtre</v>
          </cell>
          <cell r="G1627" t="str">
            <v>C</v>
          </cell>
          <cell r="H1627" t="str">
            <v>CC</v>
          </cell>
          <cell r="I1627">
            <v>0</v>
          </cell>
          <cell r="J1627">
            <v>0</v>
          </cell>
          <cell r="K1627" t="str">
            <v>LC</v>
          </cell>
          <cell r="R1627" t="str">
            <v>Espèces de "campagnes"</v>
          </cell>
          <cell r="S1627">
            <v>0</v>
          </cell>
          <cell r="T1627" t="str">
            <v>faible</v>
          </cell>
        </row>
        <row r="1628">
          <cell r="A1628" t="str">
            <v>Leptophyes punctatissima</v>
          </cell>
          <cell r="B1628" t="str">
            <v>Orthoptera</v>
          </cell>
          <cell r="C1628" t="str">
            <v>TETTIGONIIDAE</v>
          </cell>
          <cell r="D1628" t="str">
            <v>Leptophyes punctatissima Bosc</v>
          </cell>
          <cell r="E1628" t="str">
            <v>Leptophyes punctatissima</v>
          </cell>
          <cell r="F1628" t="str">
            <v>Leptophye ponctuée</v>
          </cell>
          <cell r="G1628" t="str">
            <v>C</v>
          </cell>
          <cell r="H1628" t="str">
            <v>C</v>
          </cell>
          <cell r="I1628">
            <v>0</v>
          </cell>
          <cell r="J1628">
            <v>0</v>
          </cell>
          <cell r="K1628" t="str">
            <v>LC</v>
          </cell>
          <cell r="R1628" t="str">
            <v>Espèces ordinaires des friches et jardins</v>
          </cell>
          <cell r="S1628">
            <v>0</v>
          </cell>
          <cell r="T1628" t="str">
            <v>faible</v>
          </cell>
        </row>
        <row r="1629">
          <cell r="A1629" t="str">
            <v>Leptophyes punctatissima Bosc</v>
          </cell>
          <cell r="B1629" t="str">
            <v>Orthoptera</v>
          </cell>
          <cell r="C1629" t="str">
            <v>TETTIGONIIDAE</v>
          </cell>
          <cell r="D1629" t="str">
            <v>Leptophyes punctatissima Bosc</v>
          </cell>
          <cell r="E1629" t="str">
            <v>Leptophyes punctatissima</v>
          </cell>
          <cell r="F1629" t="str">
            <v>Leptophye ponctuée</v>
          </cell>
          <cell r="G1629" t="str">
            <v>C</v>
          </cell>
          <cell r="H1629" t="str">
            <v>C</v>
          </cell>
          <cell r="I1629">
            <v>0</v>
          </cell>
          <cell r="J1629">
            <v>0</v>
          </cell>
          <cell r="K1629" t="str">
            <v>LC</v>
          </cell>
          <cell r="R1629" t="str">
            <v>Espèces ordinaires des friches et jardins</v>
          </cell>
          <cell r="S1629">
            <v>0</v>
          </cell>
          <cell r="T1629" t="str">
            <v>faible</v>
          </cell>
        </row>
        <row r="1630">
          <cell r="A1630" t="str">
            <v>Locusta migratoria</v>
          </cell>
          <cell r="B1630" t="str">
            <v>Orthoptera</v>
          </cell>
          <cell r="C1630" t="str">
            <v>ACRIDIDAE</v>
          </cell>
          <cell r="D1630" t="str">
            <v>Locusta migratoria L.</v>
          </cell>
          <cell r="E1630" t="str">
            <v>Locusta migratoria</v>
          </cell>
          <cell r="F1630" t="str">
            <v>Criquet migrateur</v>
          </cell>
          <cell r="G1630" t="str">
            <v>RR</v>
          </cell>
          <cell r="H1630" t="str">
            <v>D</v>
          </cell>
          <cell r="I1630">
            <v>0</v>
          </cell>
          <cell r="J1630" t="str">
            <v>NE</v>
          </cell>
          <cell r="K1630" t="str">
            <v>NA</v>
          </cell>
          <cell r="O1630" t="str">
            <v>P1-NEM</v>
          </cell>
          <cell r="R1630" t="str">
            <v>Non renseignée</v>
          </cell>
          <cell r="S1630">
            <v>0</v>
          </cell>
          <cell r="T1630" t="str">
            <v>faible</v>
          </cell>
        </row>
        <row r="1631">
          <cell r="A1631" t="str">
            <v>Locusta migratoria L.</v>
          </cell>
          <cell r="B1631" t="str">
            <v>Orthoptera</v>
          </cell>
          <cell r="C1631" t="str">
            <v>ACRIDIDAE</v>
          </cell>
          <cell r="D1631" t="str">
            <v>Locusta migratoria L.</v>
          </cell>
          <cell r="E1631" t="str">
            <v>Locusta migratoria</v>
          </cell>
          <cell r="F1631" t="str">
            <v>Criquet migrateur</v>
          </cell>
          <cell r="G1631" t="str">
            <v>RR</v>
          </cell>
          <cell r="H1631" t="str">
            <v>D</v>
          </cell>
          <cell r="I1631">
            <v>0</v>
          </cell>
          <cell r="J1631" t="str">
            <v>NE</v>
          </cell>
          <cell r="K1631" t="str">
            <v>NA</v>
          </cell>
          <cell r="O1631" t="str">
            <v>P1-NEM</v>
          </cell>
          <cell r="R1631" t="str">
            <v>Non renseignée</v>
          </cell>
          <cell r="S1631">
            <v>0</v>
          </cell>
          <cell r="T1631" t="str">
            <v>faible</v>
          </cell>
        </row>
        <row r="1632">
          <cell r="A1632" t="str">
            <v>Mantis religiosa</v>
          </cell>
          <cell r="B1632" t="str">
            <v>Orthoptera</v>
          </cell>
          <cell r="C1632" t="str">
            <v>MANTIDAE</v>
          </cell>
          <cell r="D1632" t="str">
            <v>Mantis religiosa L.</v>
          </cell>
          <cell r="E1632" t="str">
            <v>Mantis religiosa</v>
          </cell>
          <cell r="F1632" t="str">
            <v>Mante religieuse</v>
          </cell>
          <cell r="G1632" t="str">
            <v>AR</v>
          </cell>
          <cell r="H1632" t="str">
            <v>AC</v>
          </cell>
          <cell r="I1632">
            <v>0</v>
          </cell>
          <cell r="J1632" t="str">
            <v>S</v>
          </cell>
          <cell r="K1632" t="str">
            <v>LC</v>
          </cell>
          <cell r="P1632" t="str">
            <v>X</v>
          </cell>
          <cell r="R1632" t="str">
            <v>Espèces des milieux chauds et secs</v>
          </cell>
          <cell r="S1632">
            <v>0</v>
          </cell>
          <cell r="T1632" t="str">
            <v>faible</v>
          </cell>
          <cell r="U1632" t="str">
            <v>x</v>
          </cell>
        </row>
        <row r="1633">
          <cell r="A1633" t="str">
            <v>Mantis religiosa L.</v>
          </cell>
          <cell r="B1633" t="str">
            <v>Orthoptera</v>
          </cell>
          <cell r="C1633" t="str">
            <v>MANTIDAE</v>
          </cell>
          <cell r="D1633" t="str">
            <v>Mantis religiosa L.</v>
          </cell>
          <cell r="E1633" t="str">
            <v>Mantis religiosa</v>
          </cell>
          <cell r="F1633" t="str">
            <v>Mante religieuse</v>
          </cell>
          <cell r="G1633" t="str">
            <v>AR</v>
          </cell>
          <cell r="H1633" t="str">
            <v>AC</v>
          </cell>
          <cell r="I1633">
            <v>0</v>
          </cell>
          <cell r="J1633" t="str">
            <v>S</v>
          </cell>
          <cell r="K1633" t="str">
            <v>LC</v>
          </cell>
          <cell r="P1633" t="str">
            <v>X</v>
          </cell>
          <cell r="R1633" t="str">
            <v>Espèces des milieux chauds et secs</v>
          </cell>
          <cell r="S1633">
            <v>0</v>
          </cell>
          <cell r="T1633" t="str">
            <v>faible</v>
          </cell>
          <cell r="U1633" t="str">
            <v>x</v>
          </cell>
        </row>
        <row r="1634">
          <cell r="A1634" t="str">
            <v>Meconema meridionale</v>
          </cell>
          <cell r="B1634" t="str">
            <v>Orthoptera</v>
          </cell>
          <cell r="C1634" t="str">
            <v>TETTIGONIIDAE</v>
          </cell>
          <cell r="D1634" t="str">
            <v>Meconema meridionale Costa</v>
          </cell>
          <cell r="E1634" t="str">
            <v>Meconema meridionale</v>
          </cell>
          <cell r="F1634" t="str">
            <v>Méconème fragile</v>
          </cell>
          <cell r="G1634" t="str">
            <v>R</v>
          </cell>
          <cell r="H1634" t="str">
            <v>PC</v>
          </cell>
          <cell r="I1634" t="str">
            <v>X</v>
          </cell>
          <cell r="J1634" t="str">
            <v>R</v>
          </cell>
          <cell r="K1634" t="str">
            <v>LC</v>
          </cell>
          <cell r="P1634" t="str">
            <v>X</v>
          </cell>
          <cell r="R1634" t="str">
            <v>Espèces ordinaires des friches et jardins</v>
          </cell>
          <cell r="S1634">
            <v>0</v>
          </cell>
          <cell r="T1634" t="str">
            <v>faible</v>
          </cell>
          <cell r="U1634" t="str">
            <v>x</v>
          </cell>
        </row>
        <row r="1635">
          <cell r="A1635" t="str">
            <v>Meconema meridionale Costa</v>
          </cell>
          <cell r="B1635" t="str">
            <v>Orthoptera</v>
          </cell>
          <cell r="C1635" t="str">
            <v>TETTIGONIIDAE</v>
          </cell>
          <cell r="D1635" t="str">
            <v>Meconema meridionale Costa</v>
          </cell>
          <cell r="E1635" t="str">
            <v>Meconema meridionale</v>
          </cell>
          <cell r="F1635" t="str">
            <v>Méconème fragile</v>
          </cell>
          <cell r="G1635" t="str">
            <v>R</v>
          </cell>
          <cell r="H1635" t="str">
            <v>PC</v>
          </cell>
          <cell r="I1635" t="str">
            <v>X</v>
          </cell>
          <cell r="J1635" t="str">
            <v>R</v>
          </cell>
          <cell r="K1635" t="str">
            <v>LC</v>
          </cell>
          <cell r="P1635" t="str">
            <v>X</v>
          </cell>
          <cell r="R1635" t="str">
            <v>Espèces ordinaires des friches et jardins</v>
          </cell>
          <cell r="S1635">
            <v>0</v>
          </cell>
          <cell r="T1635" t="str">
            <v>faible</v>
          </cell>
          <cell r="U1635" t="str">
            <v>x</v>
          </cell>
        </row>
        <row r="1636">
          <cell r="A1636" t="str">
            <v>Meconema thalassinum</v>
          </cell>
          <cell r="B1636" t="str">
            <v>Orthoptera</v>
          </cell>
          <cell r="C1636" t="str">
            <v>TETTIGONIIDAE</v>
          </cell>
          <cell r="D1636" t="str">
            <v>Meconema thalassinum De Geer</v>
          </cell>
          <cell r="E1636" t="str">
            <v>Meconema thalassinum</v>
          </cell>
          <cell r="F1636" t="str">
            <v>Méconème tambourinaire</v>
          </cell>
          <cell r="G1636" t="str">
            <v>C</v>
          </cell>
          <cell r="H1636" t="str">
            <v>C</v>
          </cell>
          <cell r="I1636">
            <v>0</v>
          </cell>
          <cell r="J1636">
            <v>0</v>
          </cell>
          <cell r="K1636" t="str">
            <v>LC</v>
          </cell>
          <cell r="R1636" t="str">
            <v>Espèces des boisements</v>
          </cell>
          <cell r="S1636">
            <v>0</v>
          </cell>
          <cell r="T1636" t="str">
            <v>faible</v>
          </cell>
        </row>
        <row r="1637">
          <cell r="A1637" t="str">
            <v>Meconema thalassinum De Geer</v>
          </cell>
          <cell r="B1637" t="str">
            <v>Orthoptera</v>
          </cell>
          <cell r="C1637" t="str">
            <v>TETTIGONIIDAE</v>
          </cell>
          <cell r="D1637" t="str">
            <v>Meconema thalassinum De Geer</v>
          </cell>
          <cell r="E1637" t="str">
            <v>Meconema thalassinum</v>
          </cell>
          <cell r="F1637" t="str">
            <v>Méconème tambourinaire</v>
          </cell>
          <cell r="G1637" t="str">
            <v>C</v>
          </cell>
          <cell r="H1637" t="str">
            <v>C</v>
          </cell>
          <cell r="I1637">
            <v>0</v>
          </cell>
          <cell r="J1637">
            <v>0</v>
          </cell>
          <cell r="K1637" t="str">
            <v>LC</v>
          </cell>
          <cell r="R1637" t="str">
            <v>Espèces des boisements</v>
          </cell>
          <cell r="S1637">
            <v>0</v>
          </cell>
          <cell r="T1637" t="str">
            <v>faible</v>
          </cell>
        </row>
        <row r="1638">
          <cell r="A1638" t="str">
            <v>Mecostethus parapleurus</v>
          </cell>
          <cell r="B1638" t="str">
            <v>Orthoptera</v>
          </cell>
          <cell r="C1638" t="str">
            <v>ACRIDIDAE</v>
          </cell>
          <cell r="D1638" t="str">
            <v>Mecostethus alliaceus Germar</v>
          </cell>
          <cell r="E1638" t="str">
            <v>Mecostethus alliaceus</v>
          </cell>
          <cell r="F1638" t="str">
            <v>Criquet des Roseaux</v>
          </cell>
          <cell r="G1638" t="str">
            <v>RR</v>
          </cell>
          <cell r="H1638" t="str">
            <v>E</v>
          </cell>
          <cell r="I1638" t="str">
            <v>X</v>
          </cell>
          <cell r="J1638" t="str">
            <v>E</v>
          </cell>
          <cell r="K1638" t="str">
            <v>NA</v>
          </cell>
          <cell r="Q1638" t="str">
            <v>P</v>
          </cell>
          <cell r="R1638" t="str">
            <v>Espèces des zones humides</v>
          </cell>
          <cell r="S1638">
            <v>0</v>
          </cell>
          <cell r="T1638" t="str">
            <v>faible</v>
          </cell>
          <cell r="U1638">
            <v>0</v>
          </cell>
        </row>
        <row r="1639">
          <cell r="A1639" t="str">
            <v>Mecostethus alliaceus</v>
          </cell>
          <cell r="B1639" t="str">
            <v>Orthoptera</v>
          </cell>
          <cell r="C1639" t="str">
            <v>ACRIDIDAE</v>
          </cell>
          <cell r="D1639" t="str">
            <v>Mecostethus alliaceus Germar</v>
          </cell>
          <cell r="E1639" t="str">
            <v>Mecostethus alliaceus</v>
          </cell>
          <cell r="F1639" t="str">
            <v>Criquet des Roseaux</v>
          </cell>
          <cell r="G1639" t="str">
            <v>RR</v>
          </cell>
          <cell r="H1639" t="str">
            <v>E</v>
          </cell>
          <cell r="I1639" t="str">
            <v>X</v>
          </cell>
          <cell r="J1639" t="str">
            <v>E</v>
          </cell>
          <cell r="K1639" t="str">
            <v>NA</v>
          </cell>
          <cell r="Q1639" t="str">
            <v>P</v>
          </cell>
          <cell r="R1639" t="str">
            <v>Espèces des zones humides</v>
          </cell>
          <cell r="S1639">
            <v>0</v>
          </cell>
          <cell r="T1639" t="str">
            <v>faible</v>
          </cell>
        </row>
        <row r="1640">
          <cell r="A1640" t="str">
            <v>Mecostethus alliaceus Germar</v>
          </cell>
          <cell r="B1640" t="str">
            <v>Orthoptera</v>
          </cell>
          <cell r="C1640" t="str">
            <v>ACRIDIDAE</v>
          </cell>
          <cell r="D1640" t="str">
            <v>Mecostethus alliaceus Germar</v>
          </cell>
          <cell r="E1640" t="str">
            <v>Mecostethus alliaceus</v>
          </cell>
          <cell r="F1640" t="str">
            <v>Criquet des Roseaux</v>
          </cell>
          <cell r="G1640" t="str">
            <v>RR</v>
          </cell>
          <cell r="H1640" t="str">
            <v>E</v>
          </cell>
          <cell r="I1640" t="str">
            <v>X</v>
          </cell>
          <cell r="J1640" t="str">
            <v>E</v>
          </cell>
          <cell r="K1640" t="str">
            <v>NA</v>
          </cell>
          <cell r="Q1640" t="str">
            <v>P</v>
          </cell>
          <cell r="R1640" t="str">
            <v>Espèces des zones humides</v>
          </cell>
          <cell r="S1640">
            <v>0</v>
          </cell>
          <cell r="T1640" t="str">
            <v>faible</v>
          </cell>
        </row>
        <row r="1641">
          <cell r="A1641" t="str">
            <v>Bicolorana bicolor</v>
          </cell>
          <cell r="B1641" t="str">
            <v>Orthoptera</v>
          </cell>
          <cell r="C1641" t="str">
            <v>TETTIGONIIDAE</v>
          </cell>
          <cell r="D1641" t="str">
            <v>Bicolorana bicolor Philippi</v>
          </cell>
          <cell r="E1641" t="str">
            <v>Bicolorana bicolor</v>
          </cell>
          <cell r="F1641" t="str">
            <v>Decticelle bicolore</v>
          </cell>
          <cell r="G1641" t="str">
            <v>RR</v>
          </cell>
          <cell r="H1641" t="str">
            <v>E</v>
          </cell>
          <cell r="I1641">
            <v>0</v>
          </cell>
          <cell r="J1641" t="str">
            <v>E</v>
          </cell>
          <cell r="K1641" t="str">
            <v>CR</v>
          </cell>
          <cell r="L1641">
            <v>0</v>
          </cell>
          <cell r="M1641">
            <v>0</v>
          </cell>
          <cell r="N1641">
            <v>0</v>
          </cell>
          <cell r="O1641">
            <v>0</v>
          </cell>
          <cell r="P1641">
            <v>0</v>
          </cell>
          <cell r="Q1641" t="str">
            <v>HP</v>
          </cell>
          <cell r="R1641" t="str">
            <v>Espèces des milieux chauds et secs</v>
          </cell>
          <cell r="S1641">
            <v>0</v>
          </cell>
          <cell r="T1641" t="str">
            <v>Majeure</v>
          </cell>
          <cell r="U1641" t="str">
            <v>x</v>
          </cell>
        </row>
        <row r="1642">
          <cell r="A1642" t="str">
            <v>Metrioptera bicolor</v>
          </cell>
          <cell r="B1642" t="str">
            <v>Orthoptera</v>
          </cell>
          <cell r="C1642" t="str">
            <v>TETTIGONIIDAE</v>
          </cell>
          <cell r="D1642" t="str">
            <v>Bicolorana bicolor Philippi</v>
          </cell>
          <cell r="E1642" t="str">
            <v>Metrioptera bicolor</v>
          </cell>
          <cell r="F1642" t="str">
            <v>Decticelle bicolore</v>
          </cell>
          <cell r="G1642" t="str">
            <v>RR</v>
          </cell>
          <cell r="H1642" t="str">
            <v>E</v>
          </cell>
          <cell r="I1642">
            <v>0</v>
          </cell>
          <cell r="J1642" t="str">
            <v>E</v>
          </cell>
          <cell r="K1642" t="str">
            <v>CR</v>
          </cell>
          <cell r="L1642">
            <v>0</v>
          </cell>
          <cell r="M1642">
            <v>0</v>
          </cell>
          <cell r="N1642">
            <v>0</v>
          </cell>
          <cell r="O1642">
            <v>0</v>
          </cell>
          <cell r="P1642">
            <v>0</v>
          </cell>
          <cell r="Q1642" t="str">
            <v>HP</v>
          </cell>
          <cell r="R1642" t="str">
            <v>Espèces des milieux chauds et secs</v>
          </cell>
          <cell r="S1642">
            <v>0</v>
          </cell>
          <cell r="T1642" t="str">
            <v>Majeure</v>
          </cell>
          <cell r="U1642" t="str">
            <v>x</v>
          </cell>
        </row>
        <row r="1643">
          <cell r="A1643" t="str">
            <v>Metrioptera bicolor Philippi</v>
          </cell>
          <cell r="B1643" t="str">
            <v>Orthoptera</v>
          </cell>
          <cell r="C1643" t="str">
            <v>TETTIGONIIDAE</v>
          </cell>
          <cell r="D1643" t="str">
            <v>Bicolorana bicolor Philippi</v>
          </cell>
          <cell r="E1643" t="str">
            <v>Metrioptera bicolor</v>
          </cell>
          <cell r="F1643" t="str">
            <v>Decticelle bicolore</v>
          </cell>
          <cell r="G1643" t="str">
            <v>RR</v>
          </cell>
          <cell r="H1643" t="str">
            <v>E</v>
          </cell>
          <cell r="I1643">
            <v>0</v>
          </cell>
          <cell r="J1643" t="str">
            <v>E</v>
          </cell>
          <cell r="K1643" t="str">
            <v>CR</v>
          </cell>
          <cell r="L1643">
            <v>0</v>
          </cell>
          <cell r="M1643">
            <v>0</v>
          </cell>
          <cell r="N1643">
            <v>0</v>
          </cell>
          <cell r="O1643">
            <v>0</v>
          </cell>
          <cell r="P1643">
            <v>0</v>
          </cell>
          <cell r="Q1643" t="str">
            <v>HP</v>
          </cell>
          <cell r="R1643" t="str">
            <v>Espèces des milieux chauds et secs</v>
          </cell>
          <cell r="S1643">
            <v>0</v>
          </cell>
          <cell r="T1643" t="str">
            <v>Majeure</v>
          </cell>
          <cell r="U1643" t="str">
            <v>x</v>
          </cell>
        </row>
        <row r="1644">
          <cell r="A1644" t="str">
            <v>Metrioptera brachyptera</v>
          </cell>
          <cell r="B1644" t="str">
            <v>Orthoptera</v>
          </cell>
          <cell r="C1644" t="str">
            <v>TETTIGONIIDAE</v>
          </cell>
          <cell r="D1644" t="str">
            <v>Metrioptera brachyptera L.</v>
          </cell>
          <cell r="E1644" t="str">
            <v>Metrioptera brachyptera</v>
          </cell>
          <cell r="F1644" t="str">
            <v>Decticelle des bruyères</v>
          </cell>
          <cell r="G1644" t="str">
            <v>R</v>
          </cell>
          <cell r="H1644" t="str">
            <v>R</v>
          </cell>
          <cell r="I1644" t="str">
            <v>X</v>
          </cell>
          <cell r="J1644" t="str">
            <v>V</v>
          </cell>
          <cell r="K1644" t="str">
            <v>EN</v>
          </cell>
          <cell r="L1644">
            <v>0</v>
          </cell>
          <cell r="M1644">
            <v>0</v>
          </cell>
          <cell r="N1644">
            <v>0</v>
          </cell>
          <cell r="O1644" t="str">
            <v>P2-NEM</v>
          </cell>
          <cell r="P1644">
            <v>0</v>
          </cell>
          <cell r="Q1644" t="str">
            <v>HP</v>
          </cell>
          <cell r="R1644" t="str">
            <v xml:space="preserve">Espèces des landes </v>
          </cell>
          <cell r="S1644">
            <v>0</v>
          </cell>
          <cell r="T1644" t="str">
            <v>Forte</v>
          </cell>
        </row>
        <row r="1645">
          <cell r="A1645" t="str">
            <v>Metrioptera brachyptera L.</v>
          </cell>
          <cell r="B1645" t="str">
            <v>Orthoptera</v>
          </cell>
          <cell r="C1645" t="str">
            <v>TETTIGONIIDAE</v>
          </cell>
          <cell r="D1645" t="str">
            <v>Metrioptera brachyptera L.</v>
          </cell>
          <cell r="E1645" t="str">
            <v>Metrioptera brachyptera</v>
          </cell>
          <cell r="F1645" t="str">
            <v>Decticelle des bruyères</v>
          </cell>
          <cell r="G1645" t="str">
            <v>R</v>
          </cell>
          <cell r="H1645" t="str">
            <v>R</v>
          </cell>
          <cell r="I1645" t="str">
            <v>X</v>
          </cell>
          <cell r="J1645" t="str">
            <v>V</v>
          </cell>
          <cell r="K1645" t="str">
            <v>EN</v>
          </cell>
          <cell r="L1645">
            <v>0</v>
          </cell>
          <cell r="M1645">
            <v>0</v>
          </cell>
          <cell r="N1645">
            <v>0</v>
          </cell>
          <cell r="O1645" t="str">
            <v>P2-NEM</v>
          </cell>
          <cell r="P1645">
            <v>0</v>
          </cell>
          <cell r="Q1645" t="str">
            <v>HP</v>
          </cell>
          <cell r="R1645" t="str">
            <v xml:space="preserve">Espèces des landes </v>
          </cell>
          <cell r="S1645">
            <v>0</v>
          </cell>
          <cell r="T1645" t="str">
            <v>Forte</v>
          </cell>
        </row>
        <row r="1646">
          <cell r="A1646" t="str">
            <v>Metrioptera roeselii</v>
          </cell>
          <cell r="B1646" t="str">
            <v>Orthoptera</v>
          </cell>
          <cell r="C1646" t="str">
            <v>TETTIGONIIDAE</v>
          </cell>
          <cell r="D1646" t="str">
            <v>Metrioptera roeselii Hagenbach</v>
          </cell>
          <cell r="E1646" t="str">
            <v>Metrioptera roeselii</v>
          </cell>
          <cell r="F1646" t="str">
            <v>Decticelle bariolée</v>
          </cell>
          <cell r="G1646" t="str">
            <v>CC</v>
          </cell>
          <cell r="H1646" t="str">
            <v>CC</v>
          </cell>
          <cell r="I1646">
            <v>0</v>
          </cell>
          <cell r="J1646">
            <v>0</v>
          </cell>
          <cell r="K1646" t="str">
            <v>LC</v>
          </cell>
          <cell r="R1646" t="str">
            <v>Espèces de "campagnes"</v>
          </cell>
          <cell r="S1646">
            <v>0</v>
          </cell>
          <cell r="T1646" t="str">
            <v>faible</v>
          </cell>
        </row>
        <row r="1647">
          <cell r="A1647" t="str">
            <v>Metrioptera roeselii Hagenbach</v>
          </cell>
          <cell r="B1647" t="str">
            <v>Orthoptera</v>
          </cell>
          <cell r="C1647" t="str">
            <v>TETTIGONIIDAE</v>
          </cell>
          <cell r="D1647" t="str">
            <v>Metrioptera roeselii Hagenbach</v>
          </cell>
          <cell r="E1647" t="str">
            <v>Metrioptera roeselii</v>
          </cell>
          <cell r="F1647" t="str">
            <v>Decticelle bariolée</v>
          </cell>
          <cell r="G1647" t="str">
            <v>CC</v>
          </cell>
          <cell r="H1647" t="str">
            <v>CC</v>
          </cell>
          <cell r="I1647">
            <v>0</v>
          </cell>
          <cell r="J1647">
            <v>0</v>
          </cell>
          <cell r="K1647" t="str">
            <v>LC</v>
          </cell>
          <cell r="R1647" t="str">
            <v>Espèces de "campagnes"</v>
          </cell>
          <cell r="S1647">
            <v>0</v>
          </cell>
          <cell r="T1647" t="str">
            <v>faible</v>
          </cell>
        </row>
        <row r="1648">
          <cell r="A1648" t="str">
            <v>Metrioptera saussuriana</v>
          </cell>
          <cell r="B1648" t="str">
            <v>Orthoptera</v>
          </cell>
          <cell r="C1648">
            <v>0</v>
          </cell>
          <cell r="D1648" t="str">
            <v>Metrioptera saussuriana (Frey-Gessner, 1872)</v>
          </cell>
          <cell r="E1648">
            <v>0</v>
          </cell>
          <cell r="F1648">
            <v>0</v>
          </cell>
          <cell r="G1648">
            <v>0</v>
          </cell>
          <cell r="H1648">
            <v>0</v>
          </cell>
          <cell r="I1648">
            <v>0</v>
          </cell>
          <cell r="J1648">
            <v>0</v>
          </cell>
          <cell r="K1648">
            <v>0</v>
          </cell>
          <cell r="R1648" t="str">
            <v>Espèces des zones humides</v>
          </cell>
          <cell r="S1648">
            <v>0</v>
          </cell>
          <cell r="U1648">
            <v>0</v>
          </cell>
        </row>
        <row r="1649">
          <cell r="A1649" t="str">
            <v>Metrioptera saussuriana (Frey-Gessner, 1872)</v>
          </cell>
          <cell r="B1649" t="str">
            <v>Orthoptera</v>
          </cell>
          <cell r="C1649">
            <v>0</v>
          </cell>
          <cell r="D1649" t="str">
            <v>Metrioptera saussuriana (Frey-Gessner, 1872)</v>
          </cell>
          <cell r="E1649">
            <v>0</v>
          </cell>
          <cell r="F1649">
            <v>0</v>
          </cell>
          <cell r="G1649">
            <v>0</v>
          </cell>
          <cell r="H1649">
            <v>0</v>
          </cell>
          <cell r="I1649">
            <v>0</v>
          </cell>
          <cell r="J1649">
            <v>0</v>
          </cell>
          <cell r="K1649">
            <v>0</v>
          </cell>
          <cell r="R1649" t="str">
            <v>Espèces des zones humides</v>
          </cell>
          <cell r="S1649">
            <v>0</v>
          </cell>
          <cell r="U1649">
            <v>0</v>
          </cell>
        </row>
        <row r="1650">
          <cell r="A1650" t="str">
            <v>Myrmeleotettix maculatus</v>
          </cell>
          <cell r="B1650" t="str">
            <v>Orthoptera</v>
          </cell>
          <cell r="C1650" t="str">
            <v>ACRIDIDAE</v>
          </cell>
          <cell r="D1650" t="str">
            <v>Myrmeleotettix maculatus Thunberg</v>
          </cell>
          <cell r="E1650" t="str">
            <v>Myrmeleotettix maculatus</v>
          </cell>
          <cell r="F1650" t="str">
            <v>Gomphocère tacheté</v>
          </cell>
          <cell r="G1650" t="str">
            <v>R</v>
          </cell>
          <cell r="H1650" t="str">
            <v>AR</v>
          </cell>
          <cell r="I1650" t="str">
            <v>X</v>
          </cell>
          <cell r="J1650" t="str">
            <v>V</v>
          </cell>
          <cell r="K1650" t="str">
            <v>VU</v>
          </cell>
          <cell r="L1650">
            <v>0</v>
          </cell>
          <cell r="M1650">
            <v>0</v>
          </cell>
          <cell r="N1650">
            <v>0</v>
          </cell>
          <cell r="O1650" t="str">
            <v>P3-NEM</v>
          </cell>
          <cell r="P1650" t="str">
            <v>X</v>
          </cell>
          <cell r="Q1650" t="str">
            <v>HP</v>
          </cell>
          <cell r="R1650" t="str">
            <v>Espèces des milieux chauds et secs</v>
          </cell>
          <cell r="S1650">
            <v>0</v>
          </cell>
          <cell r="T1650" t="str">
            <v>Forte</v>
          </cell>
        </row>
        <row r="1651">
          <cell r="A1651" t="str">
            <v>Myrmeleotettix maculatus Thunberg</v>
          </cell>
          <cell r="B1651" t="str">
            <v>Orthoptera</v>
          </cell>
          <cell r="C1651" t="str">
            <v>ACRIDIDAE</v>
          </cell>
          <cell r="D1651" t="str">
            <v>Myrmeleotettix maculatus Thunberg</v>
          </cell>
          <cell r="E1651" t="str">
            <v>Myrmeleotettix maculatus</v>
          </cell>
          <cell r="F1651" t="str">
            <v>Gomphocère tacheté</v>
          </cell>
          <cell r="G1651" t="str">
            <v>R</v>
          </cell>
          <cell r="H1651" t="str">
            <v>AR</v>
          </cell>
          <cell r="I1651" t="str">
            <v>X</v>
          </cell>
          <cell r="J1651" t="str">
            <v>V</v>
          </cell>
          <cell r="K1651" t="str">
            <v>VU</v>
          </cell>
          <cell r="L1651">
            <v>0</v>
          </cell>
          <cell r="M1651">
            <v>0</v>
          </cell>
          <cell r="N1651">
            <v>0</v>
          </cell>
          <cell r="O1651" t="str">
            <v>P3-NEM</v>
          </cell>
          <cell r="P1651" t="str">
            <v>X</v>
          </cell>
          <cell r="Q1651" t="str">
            <v>HP</v>
          </cell>
          <cell r="R1651" t="str">
            <v>Espèces des milieux chauds et secs</v>
          </cell>
          <cell r="S1651">
            <v>0</v>
          </cell>
          <cell r="T1651" t="str">
            <v>Forte</v>
          </cell>
          <cell r="U1651" t="str">
            <v>x</v>
          </cell>
        </row>
        <row r="1652">
          <cell r="A1652" t="str">
            <v>Nemobius sylvestris</v>
          </cell>
          <cell r="B1652" t="str">
            <v>Orthoptera</v>
          </cell>
          <cell r="C1652" t="str">
            <v>GRYLLIDAE</v>
          </cell>
          <cell r="D1652" t="str">
            <v>Nemobius sylvestris Bosc</v>
          </cell>
          <cell r="E1652" t="str">
            <v>Nemobius sylvestris</v>
          </cell>
          <cell r="F1652" t="str">
            <v>Grillon des bois</v>
          </cell>
          <cell r="G1652" t="str">
            <v>C</v>
          </cell>
          <cell r="H1652" t="str">
            <v>CC</v>
          </cell>
          <cell r="I1652">
            <v>0</v>
          </cell>
          <cell r="J1652">
            <v>0</v>
          </cell>
          <cell r="K1652" t="str">
            <v>LC</v>
          </cell>
          <cell r="R1652" t="str">
            <v>Espèces des boisements</v>
          </cell>
          <cell r="S1652">
            <v>0</v>
          </cell>
          <cell r="T1652" t="str">
            <v>faible</v>
          </cell>
          <cell r="U1652" t="str">
            <v>x</v>
          </cell>
        </row>
        <row r="1653">
          <cell r="A1653" t="str">
            <v>Nemobius sylvestris Bosc</v>
          </cell>
          <cell r="B1653" t="str">
            <v>Orthoptera</v>
          </cell>
          <cell r="C1653" t="str">
            <v>GRYLLIDAE</v>
          </cell>
          <cell r="D1653" t="str">
            <v>Nemobius sylvestris Bosc</v>
          </cell>
          <cell r="E1653" t="str">
            <v>Nemobius sylvestris</v>
          </cell>
          <cell r="F1653" t="str">
            <v>Grillon des bois</v>
          </cell>
          <cell r="G1653" t="str">
            <v>C</v>
          </cell>
          <cell r="H1653" t="str">
            <v>CC</v>
          </cell>
          <cell r="I1653">
            <v>0</v>
          </cell>
          <cell r="J1653">
            <v>0</v>
          </cell>
          <cell r="K1653" t="str">
            <v>LC</v>
          </cell>
          <cell r="R1653" t="str">
            <v>Espèces des boisements</v>
          </cell>
          <cell r="S1653">
            <v>0</v>
          </cell>
          <cell r="T1653" t="str">
            <v>faible</v>
          </cell>
        </row>
        <row r="1654">
          <cell r="A1654" t="str">
            <v>Oecanthus pellucens</v>
          </cell>
          <cell r="B1654" t="str">
            <v>Orthoptera</v>
          </cell>
          <cell r="C1654" t="str">
            <v>GRYLLIDAE</v>
          </cell>
          <cell r="D1654" t="str">
            <v>Oecanthus pellucens Scopoli</v>
          </cell>
          <cell r="E1654" t="str">
            <v>Oecanthus pellucens</v>
          </cell>
          <cell r="F1654" t="str">
            <v>Grillon d'Italie</v>
          </cell>
          <cell r="G1654" t="str">
            <v>AR</v>
          </cell>
          <cell r="H1654" t="str">
            <v>PC</v>
          </cell>
          <cell r="I1654" t="str">
            <v>X</v>
          </cell>
          <cell r="J1654" t="str">
            <v>R</v>
          </cell>
          <cell r="K1654" t="str">
            <v>LC</v>
          </cell>
          <cell r="P1654" t="str">
            <v>X</v>
          </cell>
          <cell r="Q1654" t="str">
            <v>P</v>
          </cell>
          <cell r="R1654" t="str">
            <v>Espèces des milieux chauds et secs</v>
          </cell>
          <cell r="S1654">
            <v>0</v>
          </cell>
          <cell r="T1654" t="str">
            <v>faible</v>
          </cell>
          <cell r="U1654" t="str">
            <v>x</v>
          </cell>
        </row>
        <row r="1655">
          <cell r="A1655" t="str">
            <v>Oecanthus pellucens Scopoli</v>
          </cell>
          <cell r="B1655" t="str">
            <v>Orthoptera</v>
          </cell>
          <cell r="C1655" t="str">
            <v>GRYLLIDAE</v>
          </cell>
          <cell r="D1655" t="str">
            <v>Oecanthus pellucens Scopoli</v>
          </cell>
          <cell r="E1655" t="str">
            <v>Oecanthus pellucens</v>
          </cell>
          <cell r="F1655" t="str">
            <v>Grillon d'Italie</v>
          </cell>
          <cell r="G1655" t="str">
            <v>AR</v>
          </cell>
          <cell r="H1655" t="str">
            <v>PC</v>
          </cell>
          <cell r="I1655" t="str">
            <v>X</v>
          </cell>
          <cell r="J1655" t="str">
            <v>R</v>
          </cell>
          <cell r="K1655" t="str">
            <v>LC</v>
          </cell>
          <cell r="P1655" t="str">
            <v>X</v>
          </cell>
          <cell r="Q1655" t="str">
            <v>P</v>
          </cell>
          <cell r="R1655" t="str">
            <v>Espèces des milieux chauds et secs</v>
          </cell>
          <cell r="S1655">
            <v>0</v>
          </cell>
          <cell r="T1655" t="str">
            <v>faible</v>
          </cell>
          <cell r="U1655" t="str">
            <v>x</v>
          </cell>
        </row>
        <row r="1656">
          <cell r="A1656" t="str">
            <v>Oedipoda caerulescens</v>
          </cell>
          <cell r="B1656" t="str">
            <v>Orthoptera</v>
          </cell>
          <cell r="C1656" t="str">
            <v>ACRIDIDAE</v>
          </cell>
          <cell r="D1656" t="str">
            <v>Oedipoda caerulescens L.</v>
          </cell>
          <cell r="E1656" t="str">
            <v>Oedipoda caerulescens</v>
          </cell>
          <cell r="F1656" t="str">
            <v>Oedipode turquoise</v>
          </cell>
          <cell r="G1656" t="str">
            <v>AR</v>
          </cell>
          <cell r="H1656" t="str">
            <v>AC</v>
          </cell>
          <cell r="I1656">
            <v>0</v>
          </cell>
          <cell r="J1656" t="str">
            <v>R</v>
          </cell>
          <cell r="K1656" t="str">
            <v>LC</v>
          </cell>
          <cell r="P1656" t="str">
            <v>X</v>
          </cell>
          <cell r="R1656" t="str">
            <v>Espèces des milieux chauds et secs</v>
          </cell>
          <cell r="S1656">
            <v>0</v>
          </cell>
          <cell r="T1656" t="str">
            <v>faible</v>
          </cell>
          <cell r="U1656" t="str">
            <v>x</v>
          </cell>
        </row>
        <row r="1657">
          <cell r="A1657" t="str">
            <v>Oedipoda caerulescens L.</v>
          </cell>
          <cell r="B1657" t="str">
            <v>Orthoptera</v>
          </cell>
          <cell r="C1657" t="str">
            <v>ACRIDIDAE</v>
          </cell>
          <cell r="D1657" t="str">
            <v>Oedipoda caerulescens L.</v>
          </cell>
          <cell r="E1657" t="str">
            <v>Oedipoda caerulescens</v>
          </cell>
          <cell r="F1657" t="str">
            <v>Oedipode turquoise</v>
          </cell>
          <cell r="G1657" t="str">
            <v>AR</v>
          </cell>
          <cell r="H1657" t="str">
            <v>AC</v>
          </cell>
          <cell r="I1657">
            <v>0</v>
          </cell>
          <cell r="J1657" t="str">
            <v>R</v>
          </cell>
          <cell r="K1657" t="str">
            <v>LC</v>
          </cell>
          <cell r="P1657" t="str">
            <v>X</v>
          </cell>
          <cell r="R1657" t="str">
            <v>Espèces des milieux chauds et secs</v>
          </cell>
          <cell r="S1657">
            <v>0</v>
          </cell>
          <cell r="T1657" t="str">
            <v>faible</v>
          </cell>
          <cell r="U1657" t="str">
            <v>x</v>
          </cell>
        </row>
        <row r="1658">
          <cell r="A1658" t="str">
            <v>Oedipoda germanica (Latreille, 1804)</v>
          </cell>
          <cell r="B1658" t="str">
            <v>Orthoptera</v>
          </cell>
          <cell r="C1658">
            <v>0</v>
          </cell>
          <cell r="D1658" t="str">
            <v>Oedipoda germanica (Latreille, 1804)</v>
          </cell>
          <cell r="E1658">
            <v>0</v>
          </cell>
          <cell r="F1658">
            <v>0</v>
          </cell>
          <cell r="G1658">
            <v>0</v>
          </cell>
          <cell r="H1658">
            <v>0</v>
          </cell>
          <cell r="I1658">
            <v>0</v>
          </cell>
          <cell r="J1658">
            <v>0</v>
          </cell>
          <cell r="K1658">
            <v>0</v>
          </cell>
          <cell r="P1658">
            <v>0</v>
          </cell>
          <cell r="R1658" t="str">
            <v>Espèces des milieux chauds et secs</v>
          </cell>
          <cell r="S1658">
            <v>0</v>
          </cell>
          <cell r="U1658">
            <v>0</v>
          </cell>
        </row>
        <row r="1659">
          <cell r="A1659" t="str">
            <v>Oedipoda germanica</v>
          </cell>
          <cell r="B1659" t="str">
            <v>Orthoptera</v>
          </cell>
          <cell r="C1659">
            <v>0</v>
          </cell>
          <cell r="D1659" t="str">
            <v>Oedipoda germanica (Latreille, 1804)</v>
          </cell>
          <cell r="E1659">
            <v>0</v>
          </cell>
          <cell r="F1659">
            <v>0</v>
          </cell>
          <cell r="G1659">
            <v>0</v>
          </cell>
          <cell r="H1659">
            <v>0</v>
          </cell>
          <cell r="I1659">
            <v>0</v>
          </cell>
          <cell r="J1659">
            <v>0</v>
          </cell>
          <cell r="K1659">
            <v>0</v>
          </cell>
          <cell r="P1659">
            <v>0</v>
          </cell>
          <cell r="R1659" t="str">
            <v>Espèces des milieux chauds et secs</v>
          </cell>
          <cell r="S1659">
            <v>0</v>
          </cell>
          <cell r="U1659">
            <v>0</v>
          </cell>
        </row>
        <row r="1660">
          <cell r="A1660" t="str">
            <v>Omocestus haemorrhoidalis</v>
          </cell>
          <cell r="B1660" t="str">
            <v>Orthoptera</v>
          </cell>
          <cell r="C1660">
            <v>0</v>
          </cell>
          <cell r="D1660" t="str">
            <v>Omocestus haemorrhoidalis (Charpentier, 1825)</v>
          </cell>
          <cell r="E1660">
            <v>0</v>
          </cell>
          <cell r="F1660">
            <v>0</v>
          </cell>
          <cell r="G1660">
            <v>0</v>
          </cell>
          <cell r="H1660">
            <v>0</v>
          </cell>
          <cell r="I1660">
            <v>0</v>
          </cell>
          <cell r="J1660">
            <v>0</v>
          </cell>
          <cell r="K1660">
            <v>0</v>
          </cell>
          <cell r="P1660">
            <v>0</v>
          </cell>
          <cell r="R1660" t="str">
            <v>Espèces des milieux chauds et secs</v>
          </cell>
          <cell r="S1660">
            <v>0</v>
          </cell>
          <cell r="U1660">
            <v>0</v>
          </cell>
        </row>
        <row r="1661">
          <cell r="A1661" t="str">
            <v>Omocestus haemorrhoidalis (Charpentier, 1825)</v>
          </cell>
          <cell r="B1661" t="str">
            <v>Orthoptera</v>
          </cell>
          <cell r="C1661">
            <v>0</v>
          </cell>
          <cell r="D1661" t="str">
            <v>Omocestus haemorrhoidalis (Charpentier, 1825)</v>
          </cell>
          <cell r="E1661">
            <v>0</v>
          </cell>
          <cell r="F1661">
            <v>0</v>
          </cell>
          <cell r="G1661">
            <v>0</v>
          </cell>
          <cell r="H1661">
            <v>0</v>
          </cell>
          <cell r="I1661">
            <v>0</v>
          </cell>
          <cell r="J1661">
            <v>0</v>
          </cell>
          <cell r="K1661">
            <v>0</v>
          </cell>
          <cell r="P1661">
            <v>0</v>
          </cell>
          <cell r="R1661" t="str">
            <v>Espèces des milieux chauds et secs</v>
          </cell>
          <cell r="S1661">
            <v>0</v>
          </cell>
          <cell r="U1661">
            <v>0</v>
          </cell>
        </row>
        <row r="1662">
          <cell r="A1662" t="str">
            <v>Omocestus petraeus</v>
          </cell>
          <cell r="B1662" t="str">
            <v>Orthoptera</v>
          </cell>
          <cell r="C1662" t="str">
            <v>ACRIDIDAE</v>
          </cell>
          <cell r="D1662" t="str">
            <v>Omocestus petraeus Brisout</v>
          </cell>
          <cell r="E1662" t="str">
            <v>Omocestus petraeus</v>
          </cell>
          <cell r="F1662" t="str">
            <v>Criquet des grouettes</v>
          </cell>
          <cell r="G1662" t="str">
            <v>RR</v>
          </cell>
          <cell r="H1662" t="str">
            <v>E</v>
          </cell>
          <cell r="I1662">
            <v>0</v>
          </cell>
          <cell r="J1662" t="str">
            <v>R</v>
          </cell>
          <cell r="K1662" t="str">
            <v>CR</v>
          </cell>
          <cell r="L1662">
            <v>0</v>
          </cell>
          <cell r="M1662">
            <v>0</v>
          </cell>
          <cell r="N1662">
            <v>0</v>
          </cell>
          <cell r="O1662" t="str">
            <v>P1-NEM</v>
          </cell>
          <cell r="P1662">
            <v>0</v>
          </cell>
          <cell r="Q1662" t="str">
            <v>HP</v>
          </cell>
          <cell r="R1662" t="str">
            <v>Espèces des milieux chauds et secs</v>
          </cell>
          <cell r="S1662">
            <v>0</v>
          </cell>
          <cell r="T1662" t="str">
            <v>Majeure</v>
          </cell>
          <cell r="U1662" t="str">
            <v>x</v>
          </cell>
        </row>
        <row r="1663">
          <cell r="A1663" t="str">
            <v>Omocestus petraeus Brisout</v>
          </cell>
          <cell r="B1663" t="str">
            <v>Orthoptera</v>
          </cell>
          <cell r="C1663" t="str">
            <v>ACRIDIDAE</v>
          </cell>
          <cell r="D1663" t="str">
            <v>Omocestus petraeus Brisout</v>
          </cell>
          <cell r="E1663" t="str">
            <v>Omocestus petraeus</v>
          </cell>
          <cell r="F1663" t="str">
            <v>Criquet des grouettes</v>
          </cell>
          <cell r="G1663" t="str">
            <v>RR</v>
          </cell>
          <cell r="H1663" t="str">
            <v>E</v>
          </cell>
          <cell r="I1663">
            <v>0</v>
          </cell>
          <cell r="J1663" t="str">
            <v>R</v>
          </cell>
          <cell r="K1663" t="str">
            <v>CR</v>
          </cell>
          <cell r="L1663">
            <v>0</v>
          </cell>
          <cell r="M1663">
            <v>0</v>
          </cell>
          <cell r="N1663">
            <v>0</v>
          </cell>
          <cell r="O1663" t="str">
            <v>P1-NEM</v>
          </cell>
          <cell r="P1663">
            <v>0</v>
          </cell>
          <cell r="Q1663" t="str">
            <v>HP</v>
          </cell>
          <cell r="R1663" t="str">
            <v>Espèces des milieux chauds et secs</v>
          </cell>
          <cell r="S1663">
            <v>0</v>
          </cell>
          <cell r="T1663" t="str">
            <v>Majeure</v>
          </cell>
          <cell r="U1663" t="str">
            <v>x</v>
          </cell>
        </row>
        <row r="1664">
          <cell r="A1664" t="str">
            <v>Omocestus rufipes</v>
          </cell>
          <cell r="B1664" t="str">
            <v>Orthoptera</v>
          </cell>
          <cell r="C1664" t="str">
            <v>ACRIDIDAE</v>
          </cell>
          <cell r="D1664" t="str">
            <v>Omocestus rufipes Zetterstedt</v>
          </cell>
          <cell r="E1664" t="str">
            <v>Omocestus rufipes</v>
          </cell>
          <cell r="F1664" t="str">
            <v>Criquet noir-ébène</v>
          </cell>
          <cell r="G1664" t="str">
            <v>AC</v>
          </cell>
          <cell r="H1664" t="str">
            <v>C</v>
          </cell>
          <cell r="I1664">
            <v>0</v>
          </cell>
          <cell r="J1664">
            <v>0</v>
          </cell>
          <cell r="K1664" t="str">
            <v>LC</v>
          </cell>
          <cell r="P1664" t="str">
            <v>X</v>
          </cell>
          <cell r="R1664" t="str">
            <v>Espèces de "campagnes"</v>
          </cell>
          <cell r="S1664">
            <v>0</v>
          </cell>
          <cell r="T1664" t="str">
            <v>faible</v>
          </cell>
        </row>
        <row r="1665">
          <cell r="A1665" t="str">
            <v>Omocestus rufipes Zetterstedt</v>
          </cell>
          <cell r="B1665" t="str">
            <v>Orthoptera</v>
          </cell>
          <cell r="C1665" t="str">
            <v>ACRIDIDAE</v>
          </cell>
          <cell r="D1665" t="str">
            <v>Omocestus rufipes Zetterstedt</v>
          </cell>
          <cell r="E1665" t="str">
            <v>Omocestus rufipes</v>
          </cell>
          <cell r="F1665" t="str">
            <v>Criquet noir-ébène</v>
          </cell>
          <cell r="G1665" t="str">
            <v>AC</v>
          </cell>
          <cell r="H1665" t="str">
            <v>C</v>
          </cell>
          <cell r="I1665">
            <v>0</v>
          </cell>
          <cell r="J1665">
            <v>0</v>
          </cell>
          <cell r="K1665" t="str">
            <v>LC</v>
          </cell>
          <cell r="P1665" t="str">
            <v>X</v>
          </cell>
          <cell r="R1665" t="str">
            <v>Espèces de "campagnes"</v>
          </cell>
          <cell r="S1665">
            <v>0</v>
          </cell>
          <cell r="T1665" t="str">
            <v>faible</v>
          </cell>
        </row>
        <row r="1666">
          <cell r="A1666" t="str">
            <v>Omocestus viridulus</v>
          </cell>
          <cell r="B1666" t="str">
            <v>Orthoptera</v>
          </cell>
          <cell r="C1666" t="str">
            <v>ACRIDIDAE</v>
          </cell>
          <cell r="D1666" t="str">
            <v>Omocestus viridulus (Linnaeus, 1758)</v>
          </cell>
          <cell r="E1666">
            <v>0</v>
          </cell>
          <cell r="F1666">
            <v>0</v>
          </cell>
          <cell r="G1666">
            <v>0</v>
          </cell>
          <cell r="H1666">
            <v>0</v>
          </cell>
          <cell r="I1666">
            <v>0</v>
          </cell>
          <cell r="J1666">
            <v>0</v>
          </cell>
          <cell r="K1666">
            <v>0</v>
          </cell>
          <cell r="P1666">
            <v>0</v>
          </cell>
          <cell r="R1666" t="str">
            <v xml:space="preserve">Espèces des landes </v>
          </cell>
          <cell r="S1666">
            <v>0</v>
          </cell>
          <cell r="U1666">
            <v>0</v>
          </cell>
        </row>
        <row r="1667">
          <cell r="A1667" t="str">
            <v>Omocestus viridulus (Linnaeus, 1758)</v>
          </cell>
          <cell r="B1667" t="str">
            <v>Orthoptera</v>
          </cell>
          <cell r="C1667" t="str">
            <v>ACRIDIDAE</v>
          </cell>
          <cell r="D1667" t="str">
            <v>Omocestus viridulus (Linnaeus, 1758)</v>
          </cell>
          <cell r="E1667">
            <v>0</v>
          </cell>
          <cell r="F1667">
            <v>0</v>
          </cell>
          <cell r="G1667">
            <v>0</v>
          </cell>
          <cell r="H1667">
            <v>0</v>
          </cell>
          <cell r="I1667">
            <v>0</v>
          </cell>
          <cell r="J1667">
            <v>0</v>
          </cell>
          <cell r="K1667">
            <v>0</v>
          </cell>
          <cell r="P1667">
            <v>0</v>
          </cell>
          <cell r="R1667" t="str">
            <v xml:space="preserve">Espèces des landes </v>
          </cell>
          <cell r="S1667">
            <v>0</v>
          </cell>
          <cell r="U1667">
            <v>0</v>
          </cell>
        </row>
        <row r="1668">
          <cell r="A1668" t="str">
            <v>Phaneroptera falcata</v>
          </cell>
          <cell r="B1668" t="str">
            <v>Orthoptera</v>
          </cell>
          <cell r="C1668" t="str">
            <v>TETTIGONIIDAE</v>
          </cell>
          <cell r="D1668" t="str">
            <v>Phaneroptera falcata Poda</v>
          </cell>
          <cell r="E1668" t="str">
            <v>Phaneroptera falcata</v>
          </cell>
          <cell r="F1668" t="str">
            <v>Phanéroptère commun</v>
          </cell>
          <cell r="G1668" t="str">
            <v>AR</v>
          </cell>
          <cell r="H1668" t="str">
            <v>AC</v>
          </cell>
          <cell r="I1668">
            <v>0</v>
          </cell>
          <cell r="J1668" t="str">
            <v>S</v>
          </cell>
          <cell r="K1668" t="str">
            <v>LC</v>
          </cell>
          <cell r="P1668" t="str">
            <v>X</v>
          </cell>
          <cell r="R1668" t="str">
            <v>Espèces des milieux chauds et secs</v>
          </cell>
          <cell r="S1668">
            <v>0</v>
          </cell>
          <cell r="T1668" t="str">
            <v>faible</v>
          </cell>
          <cell r="U1668" t="str">
            <v>x</v>
          </cell>
        </row>
        <row r="1669">
          <cell r="A1669" t="str">
            <v>Phaneroptera falcata Poda</v>
          </cell>
          <cell r="B1669" t="str">
            <v>Orthoptera</v>
          </cell>
          <cell r="C1669" t="str">
            <v>TETTIGONIIDAE</v>
          </cell>
          <cell r="D1669" t="str">
            <v>Phaneroptera falcata Poda</v>
          </cell>
          <cell r="E1669" t="str">
            <v>Phaneroptera falcata</v>
          </cell>
          <cell r="F1669" t="str">
            <v>Phanéroptère commun</v>
          </cell>
          <cell r="G1669" t="str">
            <v>AR</v>
          </cell>
          <cell r="H1669" t="str">
            <v>AC</v>
          </cell>
          <cell r="I1669">
            <v>0</v>
          </cell>
          <cell r="J1669" t="str">
            <v>S</v>
          </cell>
          <cell r="K1669" t="str">
            <v>LC</v>
          </cell>
          <cell r="P1669" t="str">
            <v>X</v>
          </cell>
          <cell r="R1669" t="str">
            <v>Espèces des milieux chauds et secs</v>
          </cell>
          <cell r="S1669">
            <v>0</v>
          </cell>
          <cell r="T1669" t="str">
            <v>faible</v>
          </cell>
          <cell r="U1669" t="str">
            <v>x</v>
          </cell>
        </row>
        <row r="1670">
          <cell r="A1670" t="str">
            <v>Phaneroptera nana</v>
          </cell>
          <cell r="B1670" t="str">
            <v>Orthoptera</v>
          </cell>
          <cell r="C1670" t="str">
            <v>TETTIGONIIDAE</v>
          </cell>
          <cell r="D1670" t="str">
            <v>Phaneroptera nana Fieber</v>
          </cell>
          <cell r="E1670" t="str">
            <v>Phaneroptera nana</v>
          </cell>
          <cell r="F1670" t="str">
            <v>Phanéroptère méridional</v>
          </cell>
          <cell r="G1670" t="str">
            <v>RR</v>
          </cell>
          <cell r="H1670" t="str">
            <v>E</v>
          </cell>
          <cell r="I1670">
            <v>0</v>
          </cell>
          <cell r="J1670">
            <v>0</v>
          </cell>
          <cell r="K1670" t="str">
            <v>DD</v>
          </cell>
          <cell r="Q1670" t="str">
            <v>P</v>
          </cell>
          <cell r="R1670" t="str">
            <v>Espèces des milieux chauds et secs</v>
          </cell>
          <cell r="S1670">
            <v>0</v>
          </cell>
          <cell r="T1670" t="str">
            <v>faible</v>
          </cell>
          <cell r="U1670" t="str">
            <v>x</v>
          </cell>
        </row>
        <row r="1671">
          <cell r="A1671" t="str">
            <v>Phaneroptera nana Fieber</v>
          </cell>
          <cell r="B1671" t="str">
            <v>Orthoptera</v>
          </cell>
          <cell r="C1671" t="str">
            <v>TETTIGONIIDAE</v>
          </cell>
          <cell r="D1671" t="str">
            <v>Phaneroptera nana Fieber</v>
          </cell>
          <cell r="E1671" t="str">
            <v>Phaneroptera nana</v>
          </cell>
          <cell r="F1671" t="str">
            <v>Phanéroptère méridional</v>
          </cell>
          <cell r="G1671" t="str">
            <v>RR</v>
          </cell>
          <cell r="H1671" t="str">
            <v>E</v>
          </cell>
          <cell r="I1671">
            <v>0</v>
          </cell>
          <cell r="J1671">
            <v>0</v>
          </cell>
          <cell r="K1671" t="str">
            <v>DD</v>
          </cell>
          <cell r="Q1671" t="str">
            <v>P</v>
          </cell>
          <cell r="R1671" t="str">
            <v>Espèces des milieux chauds et secs</v>
          </cell>
          <cell r="S1671">
            <v>0</v>
          </cell>
          <cell r="T1671" t="str">
            <v>faible</v>
          </cell>
          <cell r="U1671" t="str">
            <v>x</v>
          </cell>
        </row>
        <row r="1672">
          <cell r="A1672" t="str">
            <v>Pholidoptera griseoaptera</v>
          </cell>
          <cell r="B1672" t="str">
            <v>Orthoptera</v>
          </cell>
          <cell r="C1672" t="str">
            <v>TETTIGONIIDAE</v>
          </cell>
          <cell r="D1672" t="str">
            <v>Pholidoptera griseoaptera De Geer</v>
          </cell>
          <cell r="E1672" t="str">
            <v>Pholidoptera griseoaptera</v>
          </cell>
          <cell r="F1672" t="str">
            <v>Decticelle cendrée</v>
          </cell>
          <cell r="G1672" t="str">
            <v>CC</v>
          </cell>
          <cell r="H1672" t="str">
            <v>CC</v>
          </cell>
          <cell r="I1672">
            <v>0</v>
          </cell>
          <cell r="J1672">
            <v>0</v>
          </cell>
          <cell r="K1672" t="str">
            <v>LC</v>
          </cell>
          <cell r="R1672" t="str">
            <v>Espèces ordinaires des friches et jardins</v>
          </cell>
          <cell r="S1672">
            <v>0</v>
          </cell>
          <cell r="T1672" t="str">
            <v>faible</v>
          </cell>
        </row>
        <row r="1673">
          <cell r="A1673" t="str">
            <v>Pholidoptera griseoaptera De Geer</v>
          </cell>
          <cell r="B1673" t="str">
            <v>Orthoptera</v>
          </cell>
          <cell r="C1673" t="str">
            <v>TETTIGONIIDAE</v>
          </cell>
          <cell r="D1673" t="str">
            <v>Pholidoptera griseoaptera De Geer</v>
          </cell>
          <cell r="E1673" t="str">
            <v>Pholidoptera griseoaptera</v>
          </cell>
          <cell r="F1673" t="str">
            <v>Decticelle cendrée</v>
          </cell>
          <cell r="G1673" t="str">
            <v>CC</v>
          </cell>
          <cell r="H1673" t="str">
            <v>CC</v>
          </cell>
          <cell r="I1673">
            <v>0</v>
          </cell>
          <cell r="J1673">
            <v>0</v>
          </cell>
          <cell r="K1673" t="str">
            <v>LC</v>
          </cell>
          <cell r="R1673" t="str">
            <v>Espèces ordinaires des friches et jardins</v>
          </cell>
          <cell r="S1673">
            <v>0</v>
          </cell>
          <cell r="T1673" t="str">
            <v>faible</v>
          </cell>
        </row>
        <row r="1674">
          <cell r="A1674" t="str">
            <v>Platycleis albopunctata</v>
          </cell>
          <cell r="B1674" t="str">
            <v>Orthoptera</v>
          </cell>
          <cell r="C1674" t="str">
            <v>TETTIGONIIDAE</v>
          </cell>
          <cell r="D1674" t="str">
            <v>Platycleis albopunctata Goeze</v>
          </cell>
          <cell r="E1674" t="str">
            <v>Platycleis albopunctata</v>
          </cell>
          <cell r="F1674" t="str">
            <v>Decticelle chagrinée</v>
          </cell>
          <cell r="G1674" t="str">
            <v>AR</v>
          </cell>
          <cell r="H1674" t="str">
            <v>PC</v>
          </cell>
          <cell r="I1674">
            <v>0</v>
          </cell>
          <cell r="J1674" t="str">
            <v>S</v>
          </cell>
          <cell r="K1674" t="str">
            <v>LC</v>
          </cell>
          <cell r="P1674" t="str">
            <v>X</v>
          </cell>
          <cell r="Q1674" t="str">
            <v>P</v>
          </cell>
          <cell r="R1674" t="str">
            <v>Espèces des milieux chauds et secs</v>
          </cell>
          <cell r="S1674">
            <v>0</v>
          </cell>
          <cell r="T1674" t="str">
            <v>faible</v>
          </cell>
          <cell r="U1674" t="str">
            <v>x</v>
          </cell>
        </row>
        <row r="1675">
          <cell r="A1675" t="str">
            <v>Platycleis albopunctata Goeze</v>
          </cell>
          <cell r="B1675" t="str">
            <v>Orthoptera</v>
          </cell>
          <cell r="C1675" t="str">
            <v>TETTIGONIIDAE</v>
          </cell>
          <cell r="D1675" t="str">
            <v>Platycleis albopunctata Goeze</v>
          </cell>
          <cell r="E1675" t="str">
            <v>Platycleis albopunctata</v>
          </cell>
          <cell r="F1675" t="str">
            <v>Decticelle chagrinée</v>
          </cell>
          <cell r="G1675" t="str">
            <v>AR</v>
          </cell>
          <cell r="H1675" t="str">
            <v>PC</v>
          </cell>
          <cell r="I1675">
            <v>0</v>
          </cell>
          <cell r="J1675" t="str">
            <v>S</v>
          </cell>
          <cell r="K1675" t="str">
            <v>LC</v>
          </cell>
          <cell r="P1675" t="str">
            <v>X</v>
          </cell>
          <cell r="Q1675" t="str">
            <v>P</v>
          </cell>
          <cell r="R1675" t="str">
            <v>Espèces des milieux chauds et secs</v>
          </cell>
          <cell r="S1675">
            <v>0</v>
          </cell>
          <cell r="T1675" t="str">
            <v>faible</v>
          </cell>
          <cell r="U1675" t="str">
            <v>x</v>
          </cell>
        </row>
        <row r="1676">
          <cell r="A1676" t="str">
            <v>Platycleis tessellata</v>
          </cell>
          <cell r="B1676" t="str">
            <v>Orthoptera</v>
          </cell>
          <cell r="C1676" t="str">
            <v>TETTIGONIIDAE</v>
          </cell>
          <cell r="D1676" t="str">
            <v>Platycleis tessellata Charpentier</v>
          </cell>
          <cell r="E1676" t="str">
            <v>Platycleis tessellata</v>
          </cell>
          <cell r="F1676" t="str">
            <v>Decticelle carroyée</v>
          </cell>
          <cell r="G1676" t="str">
            <v>R</v>
          </cell>
          <cell r="H1676" t="str">
            <v>AR</v>
          </cell>
          <cell r="I1676" t="str">
            <v>X</v>
          </cell>
          <cell r="J1676" t="str">
            <v>R</v>
          </cell>
          <cell r="K1676" t="str">
            <v>LC</v>
          </cell>
          <cell r="P1676" t="str">
            <v>X</v>
          </cell>
          <cell r="Q1676" t="str">
            <v>P</v>
          </cell>
          <cell r="R1676" t="str">
            <v>Espèces des milieux chauds et secs</v>
          </cell>
          <cell r="S1676">
            <v>0</v>
          </cell>
          <cell r="T1676" t="str">
            <v>faible</v>
          </cell>
          <cell r="U1676" t="str">
            <v>x</v>
          </cell>
        </row>
        <row r="1677">
          <cell r="A1677" t="str">
            <v>Platycleis tessellata Charpentier</v>
          </cell>
          <cell r="B1677" t="str">
            <v>Orthoptera</v>
          </cell>
          <cell r="C1677" t="str">
            <v>TETTIGONIIDAE</v>
          </cell>
          <cell r="D1677" t="str">
            <v>Platycleis tessellata Charpentier</v>
          </cell>
          <cell r="E1677" t="str">
            <v>Platycleis tessellata</v>
          </cell>
          <cell r="F1677" t="str">
            <v>Decticelle carroyée</v>
          </cell>
          <cell r="G1677" t="str">
            <v>R</v>
          </cell>
          <cell r="H1677" t="str">
            <v>AR</v>
          </cell>
          <cell r="I1677" t="str">
            <v>X</v>
          </cell>
          <cell r="J1677" t="str">
            <v>R</v>
          </cell>
          <cell r="K1677" t="str">
            <v>LC</v>
          </cell>
          <cell r="P1677" t="str">
            <v>X</v>
          </cell>
          <cell r="Q1677" t="str">
            <v>P</v>
          </cell>
          <cell r="R1677" t="str">
            <v>Espèces des milieux chauds et secs</v>
          </cell>
          <cell r="S1677">
            <v>0</v>
          </cell>
          <cell r="T1677" t="str">
            <v>faible</v>
          </cell>
          <cell r="U1677" t="str">
            <v>x</v>
          </cell>
        </row>
        <row r="1678">
          <cell r="A1678" t="str">
            <v>Pseudomogoplistes vicentae</v>
          </cell>
          <cell r="B1678" t="str">
            <v>Orthoptera</v>
          </cell>
          <cell r="C1678" t="str">
            <v>MOGOPLISTIDAE</v>
          </cell>
          <cell r="D1678" t="str">
            <v>Pseudomogoplistes vicentae Gorochov, 1996</v>
          </cell>
          <cell r="E1678">
            <v>0</v>
          </cell>
          <cell r="F1678">
            <v>0</v>
          </cell>
          <cell r="G1678">
            <v>0</v>
          </cell>
          <cell r="H1678">
            <v>0</v>
          </cell>
          <cell r="I1678">
            <v>0</v>
          </cell>
          <cell r="J1678">
            <v>0</v>
          </cell>
          <cell r="K1678">
            <v>0</v>
          </cell>
          <cell r="P1678">
            <v>0</v>
          </cell>
          <cell r="R1678" t="str">
            <v>Non renseignée</v>
          </cell>
          <cell r="S1678">
            <v>0</v>
          </cell>
          <cell r="U1678">
            <v>0</v>
          </cell>
        </row>
        <row r="1679">
          <cell r="A1679" t="str">
            <v>Pseudomogoplistes vicentae Gorochov, 1996</v>
          </cell>
          <cell r="B1679" t="str">
            <v>Orthoptera</v>
          </cell>
          <cell r="C1679" t="str">
            <v>MOGOPLISTIDAE</v>
          </cell>
          <cell r="D1679" t="str">
            <v>Pseudomogoplistes vicentae Gorochov, 1996</v>
          </cell>
          <cell r="E1679">
            <v>0</v>
          </cell>
          <cell r="F1679">
            <v>0</v>
          </cell>
          <cell r="G1679">
            <v>0</v>
          </cell>
          <cell r="H1679">
            <v>0</v>
          </cell>
          <cell r="I1679">
            <v>0</v>
          </cell>
          <cell r="J1679">
            <v>0</v>
          </cell>
          <cell r="K1679">
            <v>0</v>
          </cell>
          <cell r="P1679">
            <v>0</v>
          </cell>
          <cell r="R1679" t="str">
            <v>Non renseignée</v>
          </cell>
          <cell r="S1679">
            <v>0</v>
          </cell>
          <cell r="U1679">
            <v>0</v>
          </cell>
        </row>
        <row r="1680">
          <cell r="A1680" t="str">
            <v>Psophus stridulus</v>
          </cell>
          <cell r="B1680" t="str">
            <v>Orthoptera</v>
          </cell>
          <cell r="C1680" t="str">
            <v>ACRIDIDAE</v>
          </cell>
          <cell r="D1680" t="str">
            <v>Psophus stridulus (Linneaus, 1758)</v>
          </cell>
          <cell r="E1680" t="str">
            <v>Psophus stridulus</v>
          </cell>
          <cell r="F1680" t="str">
            <v>Œdipode stridulante</v>
          </cell>
          <cell r="G1680">
            <v>0</v>
          </cell>
          <cell r="H1680">
            <v>0</v>
          </cell>
          <cell r="I1680">
            <v>0</v>
          </cell>
          <cell r="J1680">
            <v>0</v>
          </cell>
          <cell r="K1680">
            <v>0</v>
          </cell>
          <cell r="P1680">
            <v>0</v>
          </cell>
          <cell r="R1680" t="str">
            <v>Non renseignée</v>
          </cell>
          <cell r="S1680">
            <v>0</v>
          </cell>
          <cell r="U1680">
            <v>0</v>
          </cell>
        </row>
        <row r="1681">
          <cell r="A1681" t="str">
            <v>Pteronemobius heydenii (Fischer, 1853)</v>
          </cell>
          <cell r="B1681" t="str">
            <v>Orthoptera</v>
          </cell>
          <cell r="C1681" t="str">
            <v>TRIGONIDIIDAE</v>
          </cell>
          <cell r="D1681" t="str">
            <v>Pteronemobius heydenii (Fischer, 1853)</v>
          </cell>
          <cell r="E1681">
            <v>0</v>
          </cell>
          <cell r="F1681">
            <v>0</v>
          </cell>
          <cell r="G1681">
            <v>0</v>
          </cell>
          <cell r="H1681">
            <v>0</v>
          </cell>
          <cell r="I1681">
            <v>0</v>
          </cell>
          <cell r="J1681">
            <v>0</v>
          </cell>
          <cell r="K1681">
            <v>0</v>
          </cell>
          <cell r="P1681">
            <v>0</v>
          </cell>
          <cell r="R1681" t="str">
            <v>Espèces des zones humides</v>
          </cell>
          <cell r="S1681">
            <v>0</v>
          </cell>
          <cell r="U1681">
            <v>0</v>
          </cell>
        </row>
        <row r="1682">
          <cell r="A1682" t="str">
            <v>Pteronemobius heydenii</v>
          </cell>
          <cell r="B1682" t="str">
            <v>Orthoptera</v>
          </cell>
          <cell r="C1682" t="str">
            <v>TRIGONIDIIDAE</v>
          </cell>
          <cell r="D1682" t="str">
            <v>Pteronemobius heydenii (Fischer, 1853)</v>
          </cell>
          <cell r="E1682">
            <v>0</v>
          </cell>
          <cell r="F1682">
            <v>0</v>
          </cell>
          <cell r="G1682">
            <v>0</v>
          </cell>
          <cell r="H1682">
            <v>0</v>
          </cell>
          <cell r="I1682">
            <v>0</v>
          </cell>
          <cell r="J1682">
            <v>0</v>
          </cell>
          <cell r="K1682">
            <v>0</v>
          </cell>
          <cell r="P1682">
            <v>0</v>
          </cell>
          <cell r="R1682" t="str">
            <v>Espèces des zones humides</v>
          </cell>
          <cell r="S1682">
            <v>0</v>
          </cell>
          <cell r="U1682">
            <v>0</v>
          </cell>
        </row>
        <row r="1683">
          <cell r="A1683" t="str">
            <v>Ruspolia nitidula</v>
          </cell>
          <cell r="B1683" t="str">
            <v>Orthoptera</v>
          </cell>
          <cell r="C1683" t="str">
            <v>TETTIGONIIDAE</v>
          </cell>
          <cell r="D1683" t="str">
            <v>Ruspolia nitidula  Scopoli</v>
          </cell>
          <cell r="E1683" t="str">
            <v>Ruspolia nitidula</v>
          </cell>
          <cell r="F1683" t="str">
            <v>Conocéphale gracieux</v>
          </cell>
          <cell r="G1683" t="str">
            <v>RR</v>
          </cell>
          <cell r="H1683" t="str">
            <v>AR</v>
          </cell>
          <cell r="I1683" t="str">
            <v>X</v>
          </cell>
          <cell r="J1683" t="str">
            <v>E</v>
          </cell>
          <cell r="K1683" t="str">
            <v>LC</v>
          </cell>
          <cell r="Q1683" t="str">
            <v>P</v>
          </cell>
          <cell r="R1683" t="str">
            <v>Espèces des milieux chauds et secs</v>
          </cell>
          <cell r="S1683">
            <v>0</v>
          </cell>
          <cell r="T1683" t="str">
            <v>faible</v>
          </cell>
          <cell r="U1683" t="str">
            <v>x</v>
          </cell>
        </row>
        <row r="1684">
          <cell r="A1684" t="str">
            <v>Ruspolia nitidula  Scopoli</v>
          </cell>
          <cell r="B1684" t="str">
            <v>Orthoptera</v>
          </cell>
          <cell r="C1684" t="str">
            <v>TETTIGONIIDAE</v>
          </cell>
          <cell r="D1684" t="str">
            <v>Ruspolia nitidula  Scopoli</v>
          </cell>
          <cell r="E1684" t="str">
            <v>Ruspolia nitidula</v>
          </cell>
          <cell r="F1684" t="str">
            <v>Conocéphale gracieux</v>
          </cell>
          <cell r="G1684" t="str">
            <v>RR</v>
          </cell>
          <cell r="H1684" t="str">
            <v>AR</v>
          </cell>
          <cell r="I1684" t="str">
            <v>X</v>
          </cell>
          <cell r="J1684" t="str">
            <v>E</v>
          </cell>
          <cell r="K1684" t="str">
            <v>LC</v>
          </cell>
          <cell r="Q1684" t="str">
            <v>P</v>
          </cell>
          <cell r="R1684" t="str">
            <v>Espèces des milieux chauds et secs</v>
          </cell>
          <cell r="S1684">
            <v>0</v>
          </cell>
          <cell r="T1684" t="str">
            <v>faible</v>
          </cell>
          <cell r="U1684" t="str">
            <v>x</v>
          </cell>
        </row>
        <row r="1685">
          <cell r="A1685" t="str">
            <v>Sphingonotus caerulans</v>
          </cell>
          <cell r="B1685" t="str">
            <v>Orthoptera</v>
          </cell>
          <cell r="C1685" t="str">
            <v>ACRIDIDAE</v>
          </cell>
          <cell r="D1685" t="str">
            <v>Sphingonotus caerulans L.</v>
          </cell>
          <cell r="E1685" t="str">
            <v>Sphingonotus caerulans</v>
          </cell>
          <cell r="F1685" t="str">
            <v>Oedipode aigue-marine</v>
          </cell>
          <cell r="G1685" t="str">
            <v>RR</v>
          </cell>
          <cell r="H1685" t="str">
            <v>D</v>
          </cell>
          <cell r="I1685">
            <v>0</v>
          </cell>
          <cell r="J1685" t="str">
            <v>Ex</v>
          </cell>
          <cell r="K1685" t="str">
            <v>RE</v>
          </cell>
          <cell r="L1685">
            <v>0</v>
          </cell>
          <cell r="M1685">
            <v>0</v>
          </cell>
          <cell r="N1685">
            <v>0</v>
          </cell>
          <cell r="O1685" t="str">
            <v>P3-NEM</v>
          </cell>
          <cell r="P1685">
            <v>0</v>
          </cell>
          <cell r="Q1685" t="str">
            <v>HP</v>
          </cell>
          <cell r="R1685" t="str">
            <v>Espèces des milieux chauds et secs</v>
          </cell>
          <cell r="S1685">
            <v>0</v>
          </cell>
          <cell r="T1685" t="str">
            <v>faible</v>
          </cell>
        </row>
        <row r="1686">
          <cell r="A1686" t="str">
            <v>Sphingonotus caerulans L.</v>
          </cell>
          <cell r="B1686" t="str">
            <v>Orthoptera</v>
          </cell>
          <cell r="C1686" t="str">
            <v>ACRIDIDAE</v>
          </cell>
          <cell r="D1686" t="str">
            <v>Sphingonotus caerulans L.</v>
          </cell>
          <cell r="E1686" t="str">
            <v>Sphingonotus caerulans</v>
          </cell>
          <cell r="F1686" t="str">
            <v>Oedipode aigue-marine</v>
          </cell>
          <cell r="G1686" t="str">
            <v>RR</v>
          </cell>
          <cell r="H1686" t="str">
            <v>D</v>
          </cell>
          <cell r="I1686">
            <v>0</v>
          </cell>
          <cell r="J1686" t="str">
            <v>Ex</v>
          </cell>
          <cell r="K1686" t="str">
            <v>RE</v>
          </cell>
          <cell r="L1686">
            <v>0</v>
          </cell>
          <cell r="M1686">
            <v>0</v>
          </cell>
          <cell r="N1686">
            <v>0</v>
          </cell>
          <cell r="O1686" t="str">
            <v>P3-NEM</v>
          </cell>
          <cell r="P1686">
            <v>0</v>
          </cell>
          <cell r="Q1686" t="str">
            <v>HP</v>
          </cell>
          <cell r="R1686" t="str">
            <v>Espèces des milieux chauds et secs</v>
          </cell>
          <cell r="S1686">
            <v>0</v>
          </cell>
          <cell r="T1686" t="str">
            <v>faible</v>
          </cell>
        </row>
        <row r="1687">
          <cell r="A1687" t="str">
            <v>Stenobothrus lineatus</v>
          </cell>
          <cell r="B1687" t="str">
            <v>Orthoptera</v>
          </cell>
          <cell r="C1687" t="str">
            <v>ACRIDIDAE</v>
          </cell>
          <cell r="D1687" t="str">
            <v>Stenobothrus lineatus Panzer</v>
          </cell>
          <cell r="E1687" t="str">
            <v>Stenobothrus lineatus</v>
          </cell>
          <cell r="F1687" t="str">
            <v>Criquet de la Palène</v>
          </cell>
          <cell r="G1687" t="str">
            <v>AR</v>
          </cell>
          <cell r="H1687" t="str">
            <v>PC</v>
          </cell>
          <cell r="I1687" t="str">
            <v>X</v>
          </cell>
          <cell r="J1687" t="str">
            <v>S</v>
          </cell>
          <cell r="K1687" t="str">
            <v>LC</v>
          </cell>
          <cell r="P1687" t="str">
            <v>X</v>
          </cell>
          <cell r="Q1687" t="str">
            <v>P</v>
          </cell>
          <cell r="R1687" t="str">
            <v>Espèces des milieux chauds et secs</v>
          </cell>
          <cell r="S1687">
            <v>0</v>
          </cell>
          <cell r="T1687" t="str">
            <v>faible</v>
          </cell>
          <cell r="U1687" t="str">
            <v>x</v>
          </cell>
        </row>
        <row r="1688">
          <cell r="A1688" t="str">
            <v>Stenobothrus lineatus Panzer</v>
          </cell>
          <cell r="B1688" t="str">
            <v>Orthoptera</v>
          </cell>
          <cell r="C1688" t="str">
            <v>ACRIDIDAE</v>
          </cell>
          <cell r="D1688" t="str">
            <v>Stenobothrus lineatus Panzer</v>
          </cell>
          <cell r="E1688" t="str">
            <v>Stenobothrus lineatus</v>
          </cell>
          <cell r="F1688" t="str">
            <v>Criquet de la Palène</v>
          </cell>
          <cell r="G1688" t="str">
            <v>AR</v>
          </cell>
          <cell r="H1688" t="str">
            <v>PC</v>
          </cell>
          <cell r="I1688" t="str">
            <v>X</v>
          </cell>
          <cell r="J1688" t="str">
            <v>S</v>
          </cell>
          <cell r="K1688" t="str">
            <v>LC</v>
          </cell>
          <cell r="P1688" t="str">
            <v>X</v>
          </cell>
          <cell r="Q1688" t="str">
            <v>P</v>
          </cell>
          <cell r="R1688" t="str">
            <v>Espèces des milieux chauds et secs</v>
          </cell>
          <cell r="S1688">
            <v>0</v>
          </cell>
          <cell r="T1688" t="str">
            <v>faible</v>
          </cell>
          <cell r="U1688" t="str">
            <v>x</v>
          </cell>
        </row>
        <row r="1689">
          <cell r="A1689" t="str">
            <v>Stenobothrus nigromaculatus</v>
          </cell>
          <cell r="B1689" t="str">
            <v>Orthoptera</v>
          </cell>
          <cell r="C1689" t="str">
            <v>ACRIDIDAE</v>
          </cell>
          <cell r="D1689" t="str">
            <v>Stenobothrus nigromaculatus (Herrich-Schäffer, 1840)</v>
          </cell>
          <cell r="E1689">
            <v>0</v>
          </cell>
          <cell r="F1689">
            <v>0</v>
          </cell>
          <cell r="G1689">
            <v>0</v>
          </cell>
          <cell r="H1689">
            <v>0</v>
          </cell>
          <cell r="I1689">
            <v>0</v>
          </cell>
          <cell r="J1689">
            <v>0</v>
          </cell>
          <cell r="K1689">
            <v>0</v>
          </cell>
          <cell r="P1689">
            <v>0</v>
          </cell>
          <cell r="R1689" t="str">
            <v>Espèces des milieux chauds et secs</v>
          </cell>
          <cell r="S1689">
            <v>0</v>
          </cell>
          <cell r="U1689">
            <v>0</v>
          </cell>
        </row>
        <row r="1690">
          <cell r="A1690" t="str">
            <v>Stenobothrus nigromaculatus (Herrich-Schäffer, 1840)</v>
          </cell>
          <cell r="B1690" t="str">
            <v>Orthoptera</v>
          </cell>
          <cell r="C1690" t="str">
            <v>ACRIDIDAE</v>
          </cell>
          <cell r="D1690" t="str">
            <v>Stenobothrus nigromaculatus (Herrich-Schäffer, 1840)</v>
          </cell>
          <cell r="E1690">
            <v>0</v>
          </cell>
          <cell r="F1690">
            <v>0</v>
          </cell>
          <cell r="G1690">
            <v>0</v>
          </cell>
          <cell r="H1690">
            <v>0</v>
          </cell>
          <cell r="I1690">
            <v>0</v>
          </cell>
          <cell r="J1690">
            <v>0</v>
          </cell>
          <cell r="K1690">
            <v>0</v>
          </cell>
          <cell r="P1690">
            <v>0</v>
          </cell>
          <cell r="R1690" t="str">
            <v>Espèces des milieux chauds et secs</v>
          </cell>
          <cell r="S1690">
            <v>0</v>
          </cell>
          <cell r="U1690">
            <v>0</v>
          </cell>
        </row>
        <row r="1691">
          <cell r="A1691" t="str">
            <v>Stenobothrus stigmaticus</v>
          </cell>
          <cell r="B1691" t="str">
            <v>Orthoptera</v>
          </cell>
          <cell r="C1691" t="str">
            <v>ACRIDIDAE</v>
          </cell>
          <cell r="D1691" t="str">
            <v>Stenobothrus stigmaticus Rambur</v>
          </cell>
          <cell r="E1691" t="str">
            <v>Stenobothrus stigmaticus</v>
          </cell>
          <cell r="F1691" t="str">
            <v>Sténobothre nain</v>
          </cell>
          <cell r="G1691" t="str">
            <v>RR</v>
          </cell>
          <cell r="H1691" t="str">
            <v>E</v>
          </cell>
          <cell r="I1691">
            <v>0</v>
          </cell>
          <cell r="J1691" t="str">
            <v>Ex</v>
          </cell>
          <cell r="K1691" t="str">
            <v>CR</v>
          </cell>
          <cell r="L1691">
            <v>0</v>
          </cell>
          <cell r="M1691">
            <v>0</v>
          </cell>
          <cell r="N1691">
            <v>0</v>
          </cell>
          <cell r="O1691" t="str">
            <v>P2-NEM</v>
          </cell>
          <cell r="P1691">
            <v>0</v>
          </cell>
          <cell r="Q1691" t="str">
            <v>HP</v>
          </cell>
          <cell r="R1691" t="str">
            <v xml:space="preserve">Espèces des landes </v>
          </cell>
          <cell r="S1691">
            <v>0</v>
          </cell>
          <cell r="T1691" t="str">
            <v>Majeure</v>
          </cell>
          <cell r="U1691" t="str">
            <v>x</v>
          </cell>
        </row>
        <row r="1692">
          <cell r="A1692" t="str">
            <v>Stenobothrus stigmaticus Rambur</v>
          </cell>
          <cell r="B1692" t="str">
            <v>Orthoptera</v>
          </cell>
          <cell r="C1692" t="str">
            <v>ACRIDIDAE</v>
          </cell>
          <cell r="D1692" t="str">
            <v>Stenobothrus stigmaticus Rambur</v>
          </cell>
          <cell r="E1692" t="str">
            <v>Stenobothrus stigmaticus</v>
          </cell>
          <cell r="F1692" t="str">
            <v>Sténobothre nain</v>
          </cell>
          <cell r="G1692" t="str">
            <v>RR</v>
          </cell>
          <cell r="H1692" t="str">
            <v>E</v>
          </cell>
          <cell r="I1692">
            <v>0</v>
          </cell>
          <cell r="J1692" t="str">
            <v>Ex</v>
          </cell>
          <cell r="K1692" t="str">
            <v>CR</v>
          </cell>
          <cell r="L1692">
            <v>0</v>
          </cell>
          <cell r="M1692">
            <v>0</v>
          </cell>
          <cell r="N1692">
            <v>0</v>
          </cell>
          <cell r="O1692" t="str">
            <v>P2-NEM</v>
          </cell>
          <cell r="P1692">
            <v>0</v>
          </cell>
          <cell r="Q1692" t="str">
            <v>HP</v>
          </cell>
          <cell r="R1692" t="str">
            <v xml:space="preserve">Espèces des landes </v>
          </cell>
          <cell r="S1692">
            <v>0</v>
          </cell>
          <cell r="T1692" t="str">
            <v>Majeure</v>
          </cell>
          <cell r="U1692" t="str">
            <v>x</v>
          </cell>
        </row>
        <row r="1693">
          <cell r="A1693" t="str">
            <v>Stethophyma grossum</v>
          </cell>
          <cell r="B1693" t="str">
            <v>Orthoptera</v>
          </cell>
          <cell r="C1693" t="str">
            <v>ACRIDIDAE</v>
          </cell>
          <cell r="D1693" t="str">
            <v>Stethophyma grossum L.</v>
          </cell>
          <cell r="E1693" t="str">
            <v>Stethophyma grossum</v>
          </cell>
          <cell r="F1693" t="str">
            <v>Criquet ensanglanté</v>
          </cell>
          <cell r="G1693" t="str">
            <v>AR</v>
          </cell>
          <cell r="H1693" t="str">
            <v>AC</v>
          </cell>
          <cell r="I1693" t="str">
            <v>X</v>
          </cell>
          <cell r="J1693" t="str">
            <v>R</v>
          </cell>
          <cell r="K1693" t="str">
            <v>NT</v>
          </cell>
          <cell r="O1693" t="str">
            <v>P3-NEM</v>
          </cell>
          <cell r="Q1693" t="str">
            <v>P</v>
          </cell>
          <cell r="R1693" t="str">
            <v>Espèces des zones humides</v>
          </cell>
          <cell r="S1693">
            <v>0</v>
          </cell>
          <cell r="T1693" t="str">
            <v>faible</v>
          </cell>
        </row>
        <row r="1694">
          <cell r="A1694" t="str">
            <v>Stethophyma grossum L.</v>
          </cell>
          <cell r="B1694" t="str">
            <v>Orthoptera</v>
          </cell>
          <cell r="C1694" t="str">
            <v>ACRIDIDAE</v>
          </cell>
          <cell r="D1694" t="str">
            <v>Stethophyma grossum L.</v>
          </cell>
          <cell r="E1694" t="str">
            <v>Stethophyma grossum</v>
          </cell>
          <cell r="F1694" t="str">
            <v>Criquet ensanglanté</v>
          </cell>
          <cell r="G1694" t="str">
            <v>AR</v>
          </cell>
          <cell r="H1694" t="str">
            <v>AC</v>
          </cell>
          <cell r="I1694" t="str">
            <v>X</v>
          </cell>
          <cell r="J1694" t="str">
            <v>R</v>
          </cell>
          <cell r="K1694" t="str">
            <v>NT</v>
          </cell>
          <cell r="O1694" t="str">
            <v>P3-NEM</v>
          </cell>
          <cell r="Q1694" t="str">
            <v>P</v>
          </cell>
          <cell r="R1694" t="str">
            <v>Espèces des zones humides</v>
          </cell>
          <cell r="S1694">
            <v>0</v>
          </cell>
          <cell r="T1694" t="str">
            <v>faible</v>
          </cell>
        </row>
        <row r="1695">
          <cell r="A1695" t="str">
            <v>Tetrix bipunctata</v>
          </cell>
          <cell r="B1695" t="str">
            <v>Orthoptera</v>
          </cell>
          <cell r="C1695" t="str">
            <v>TETRIGIDAE</v>
          </cell>
          <cell r="D1695" t="str">
            <v>Tetrix bipunctata L.</v>
          </cell>
          <cell r="E1695" t="str">
            <v>Tetrix bipunctata</v>
          </cell>
          <cell r="F1695" t="str">
            <v>Tétrix calcicole</v>
          </cell>
          <cell r="G1695" t="str">
            <v>RR</v>
          </cell>
          <cell r="H1695" t="str">
            <v>D</v>
          </cell>
          <cell r="I1695">
            <v>0</v>
          </cell>
          <cell r="J1695" t="str">
            <v>Ex</v>
          </cell>
          <cell r="K1695" t="str">
            <v>NA</v>
          </cell>
          <cell r="M1695">
            <v>0</v>
          </cell>
          <cell r="R1695">
            <v>0</v>
          </cell>
          <cell r="S1695">
            <v>0</v>
          </cell>
          <cell r="T1695" t="str">
            <v>faible</v>
          </cell>
          <cell r="U1695">
            <v>0</v>
          </cell>
        </row>
        <row r="1696">
          <cell r="A1696" t="str">
            <v>Tetrix bipunctata L.</v>
          </cell>
          <cell r="B1696" t="str">
            <v>Orthoptera</v>
          </cell>
          <cell r="C1696" t="str">
            <v>TETRIGIDAE</v>
          </cell>
          <cell r="D1696" t="str">
            <v>Tetrix bipunctata L.</v>
          </cell>
          <cell r="E1696" t="str">
            <v>Tetrix bipunctata</v>
          </cell>
          <cell r="F1696" t="str">
            <v>Tétrix calcicole</v>
          </cell>
          <cell r="G1696" t="str">
            <v>RR</v>
          </cell>
          <cell r="H1696" t="str">
            <v>D</v>
          </cell>
          <cell r="I1696">
            <v>0</v>
          </cell>
          <cell r="J1696" t="str">
            <v>Ex</v>
          </cell>
          <cell r="K1696" t="str">
            <v>NA</v>
          </cell>
          <cell r="M1696">
            <v>0</v>
          </cell>
          <cell r="R1696">
            <v>0</v>
          </cell>
          <cell r="S1696">
            <v>0</v>
          </cell>
          <cell r="T1696" t="str">
            <v>faible</v>
          </cell>
          <cell r="U1696">
            <v>0</v>
          </cell>
        </row>
        <row r="1697">
          <cell r="A1697" t="str">
            <v>Tetrix bolivari</v>
          </cell>
          <cell r="B1697" t="str">
            <v>Orthoptera</v>
          </cell>
          <cell r="C1697" t="str">
            <v>TETRIGIDAE</v>
          </cell>
          <cell r="D1697" t="str">
            <v>Tetrix bolivari Saulcy</v>
          </cell>
          <cell r="E1697" t="str">
            <v>Tetrix bolivari</v>
          </cell>
          <cell r="F1697" t="str">
            <v>Tétrix caucasien</v>
          </cell>
          <cell r="G1697" t="str">
            <v>RR</v>
          </cell>
          <cell r="H1697" t="str">
            <v>RR</v>
          </cell>
          <cell r="I1697" t="str">
            <v>X</v>
          </cell>
          <cell r="J1697" t="str">
            <v>E</v>
          </cell>
          <cell r="K1697" t="str">
            <v>EN</v>
          </cell>
          <cell r="L1697">
            <v>0</v>
          </cell>
          <cell r="M1697">
            <v>0</v>
          </cell>
          <cell r="N1697">
            <v>0</v>
          </cell>
          <cell r="O1697" t="str">
            <v>P2-NEM</v>
          </cell>
          <cell r="P1697">
            <v>0</v>
          </cell>
          <cell r="Q1697" t="str">
            <v>HP</v>
          </cell>
          <cell r="R1697" t="str">
            <v>Espèces des zones humides</v>
          </cell>
          <cell r="S1697">
            <v>0</v>
          </cell>
          <cell r="T1697" t="str">
            <v>Majeure</v>
          </cell>
        </row>
        <row r="1698">
          <cell r="A1698" t="str">
            <v>Tetrix bolivari Saulcy</v>
          </cell>
          <cell r="B1698" t="str">
            <v>Orthoptera</v>
          </cell>
          <cell r="C1698" t="str">
            <v>TETRIGIDAE</v>
          </cell>
          <cell r="D1698" t="str">
            <v>Tetrix bolivari Saulcy</v>
          </cell>
          <cell r="E1698" t="str">
            <v>Tetrix bolivari</v>
          </cell>
          <cell r="F1698" t="str">
            <v>Tétrix caucasien</v>
          </cell>
          <cell r="G1698" t="str">
            <v>RR</v>
          </cell>
          <cell r="H1698" t="str">
            <v>RR</v>
          </cell>
          <cell r="I1698" t="str">
            <v>X</v>
          </cell>
          <cell r="J1698" t="str">
            <v>E</v>
          </cell>
          <cell r="K1698" t="str">
            <v>EN</v>
          </cell>
          <cell r="L1698">
            <v>0</v>
          </cell>
          <cell r="M1698">
            <v>0</v>
          </cell>
          <cell r="N1698">
            <v>0</v>
          </cell>
          <cell r="O1698" t="str">
            <v>P2-NEM</v>
          </cell>
          <cell r="P1698">
            <v>0</v>
          </cell>
          <cell r="Q1698" t="str">
            <v>HP</v>
          </cell>
          <cell r="R1698" t="str">
            <v>Espèces des zones humides</v>
          </cell>
          <cell r="S1698">
            <v>0</v>
          </cell>
          <cell r="T1698" t="str">
            <v>Majeure</v>
          </cell>
        </row>
        <row r="1699">
          <cell r="A1699" t="str">
            <v>Tetrix ceperoi</v>
          </cell>
          <cell r="B1699" t="str">
            <v>Orthoptera</v>
          </cell>
          <cell r="C1699" t="str">
            <v>TETRIGIDAE</v>
          </cell>
          <cell r="D1699" t="str">
            <v>Tetrix ceperoi Bolivar</v>
          </cell>
          <cell r="E1699" t="str">
            <v>Tetrix ceperoi</v>
          </cell>
          <cell r="F1699" t="str">
            <v>Tétrix des vasières</v>
          </cell>
          <cell r="G1699" t="str">
            <v>R</v>
          </cell>
          <cell r="H1699" t="str">
            <v>PC</v>
          </cell>
          <cell r="I1699" t="str">
            <v>X</v>
          </cell>
          <cell r="J1699" t="str">
            <v>V</v>
          </cell>
          <cell r="K1699" t="str">
            <v>LC</v>
          </cell>
          <cell r="Q1699" t="str">
            <v>P</v>
          </cell>
          <cell r="R1699" t="str">
            <v>Espèces des zones humides</v>
          </cell>
          <cell r="S1699">
            <v>0</v>
          </cell>
          <cell r="T1699" t="str">
            <v>faible</v>
          </cell>
        </row>
        <row r="1700">
          <cell r="A1700" t="str">
            <v>Tetrix ceperoi Bolivar</v>
          </cell>
          <cell r="B1700" t="str">
            <v>Orthoptera</v>
          </cell>
          <cell r="C1700" t="str">
            <v>TETRIGIDAE</v>
          </cell>
          <cell r="D1700" t="str">
            <v>Tetrix ceperoi Bolivar</v>
          </cell>
          <cell r="E1700" t="str">
            <v>Tetrix ceperoi</v>
          </cell>
          <cell r="F1700" t="str">
            <v>Tétrix des vasières</v>
          </cell>
          <cell r="G1700" t="str">
            <v>R</v>
          </cell>
          <cell r="H1700" t="str">
            <v>PC</v>
          </cell>
          <cell r="I1700" t="str">
            <v>X</v>
          </cell>
          <cell r="J1700" t="str">
            <v>V</v>
          </cell>
          <cell r="K1700" t="str">
            <v>LC</v>
          </cell>
          <cell r="Q1700" t="str">
            <v>P</v>
          </cell>
          <cell r="R1700" t="str">
            <v>Espèces des zones humides</v>
          </cell>
          <cell r="S1700">
            <v>0</v>
          </cell>
          <cell r="T1700" t="str">
            <v>faible</v>
          </cell>
        </row>
        <row r="1701">
          <cell r="A1701" t="str">
            <v>Tetrix subulata</v>
          </cell>
          <cell r="B1701" t="str">
            <v>Orthoptera</v>
          </cell>
          <cell r="C1701" t="str">
            <v>TETRIGIDAE</v>
          </cell>
          <cell r="D1701" t="str">
            <v>Tetrix subulata L.</v>
          </cell>
          <cell r="E1701" t="str">
            <v>Tetrix subulata</v>
          </cell>
          <cell r="F1701" t="str">
            <v>Tétrix riverain</v>
          </cell>
          <cell r="G1701" t="str">
            <v>AR</v>
          </cell>
          <cell r="H1701" t="str">
            <v>AC</v>
          </cell>
          <cell r="I1701">
            <v>0</v>
          </cell>
          <cell r="J1701">
            <v>0</v>
          </cell>
          <cell r="K1701" t="str">
            <v>LC</v>
          </cell>
          <cell r="R1701" t="str">
            <v>Espèces des zones humides</v>
          </cell>
          <cell r="S1701">
            <v>0</v>
          </cell>
          <cell r="T1701" t="str">
            <v>faible</v>
          </cell>
        </row>
        <row r="1702">
          <cell r="A1702" t="str">
            <v>Tetrix subulata L.</v>
          </cell>
          <cell r="B1702" t="str">
            <v>Orthoptera</v>
          </cell>
          <cell r="C1702" t="str">
            <v>TETRIGIDAE</v>
          </cell>
          <cell r="D1702" t="str">
            <v>Tetrix subulata L.</v>
          </cell>
          <cell r="E1702" t="str">
            <v>Tetrix subulata</v>
          </cell>
          <cell r="F1702" t="str">
            <v>Tétrix riverain</v>
          </cell>
          <cell r="G1702" t="str">
            <v>AR</v>
          </cell>
          <cell r="H1702" t="str">
            <v>AC</v>
          </cell>
          <cell r="I1702">
            <v>0</v>
          </cell>
          <cell r="J1702">
            <v>0</v>
          </cell>
          <cell r="K1702" t="str">
            <v>LC</v>
          </cell>
          <cell r="R1702" t="str">
            <v>Espèces des zones humides</v>
          </cell>
          <cell r="S1702">
            <v>0</v>
          </cell>
          <cell r="T1702" t="str">
            <v>faible</v>
          </cell>
        </row>
        <row r="1703">
          <cell r="A1703" t="str">
            <v>Tetrix tenuicornis</v>
          </cell>
          <cell r="B1703" t="str">
            <v>Orthoptera</v>
          </cell>
          <cell r="C1703" t="str">
            <v>TETRIGIDAE</v>
          </cell>
          <cell r="D1703" t="str">
            <v>Tetrix tenuicornis Sahlberg</v>
          </cell>
          <cell r="E1703" t="str">
            <v>Tetrix tenuicornis</v>
          </cell>
          <cell r="F1703" t="str">
            <v>Tétrix des carrières</v>
          </cell>
          <cell r="G1703" t="str">
            <v>R</v>
          </cell>
          <cell r="H1703" t="str">
            <v>AR</v>
          </cell>
          <cell r="I1703" t="str">
            <v>X</v>
          </cell>
          <cell r="J1703" t="str">
            <v>R</v>
          </cell>
          <cell r="K1703" t="str">
            <v>NT</v>
          </cell>
          <cell r="P1703" t="str">
            <v>X</v>
          </cell>
          <cell r="Q1703" t="str">
            <v>P</v>
          </cell>
          <cell r="R1703" t="str">
            <v>Espèces des milieux chauds et secs</v>
          </cell>
          <cell r="S1703">
            <v>0</v>
          </cell>
          <cell r="T1703" t="str">
            <v>Moyenne</v>
          </cell>
          <cell r="U1703" t="str">
            <v>x</v>
          </cell>
        </row>
        <row r="1704">
          <cell r="A1704" t="str">
            <v>Tetrix tenuicornis Sahlberg</v>
          </cell>
          <cell r="B1704" t="str">
            <v>Orthoptera</v>
          </cell>
          <cell r="C1704" t="str">
            <v>TETRIGIDAE</v>
          </cell>
          <cell r="D1704" t="str">
            <v>Tetrix tenuicornis Sahlberg</v>
          </cell>
          <cell r="E1704" t="str">
            <v>Tetrix tenuicornis</v>
          </cell>
          <cell r="F1704" t="str">
            <v>Tétrix des carrières</v>
          </cell>
          <cell r="G1704" t="str">
            <v>R</v>
          </cell>
          <cell r="H1704" t="str">
            <v>AR</v>
          </cell>
          <cell r="I1704" t="str">
            <v>X</v>
          </cell>
          <cell r="J1704" t="str">
            <v>R</v>
          </cell>
          <cell r="K1704" t="str">
            <v>NT</v>
          </cell>
          <cell r="P1704" t="str">
            <v>X</v>
          </cell>
          <cell r="Q1704" t="str">
            <v>P</v>
          </cell>
          <cell r="R1704" t="str">
            <v>Espèces des milieux chauds et secs</v>
          </cell>
          <cell r="S1704">
            <v>0</v>
          </cell>
          <cell r="T1704" t="str">
            <v>Moyenne</v>
          </cell>
          <cell r="U1704" t="str">
            <v>x</v>
          </cell>
        </row>
        <row r="1705">
          <cell r="A1705" t="str">
            <v>Tetrix undulata</v>
          </cell>
          <cell r="B1705" t="str">
            <v>Orthoptera</v>
          </cell>
          <cell r="C1705" t="str">
            <v>TETRIGIDAE</v>
          </cell>
          <cell r="D1705" t="str">
            <v>Tetrix undulata Sowerby</v>
          </cell>
          <cell r="E1705" t="str">
            <v>Tetrix undulata</v>
          </cell>
          <cell r="F1705" t="str">
            <v>Tétrix forestier</v>
          </cell>
          <cell r="G1705" t="str">
            <v>C</v>
          </cell>
          <cell r="H1705" t="str">
            <v>C</v>
          </cell>
          <cell r="I1705">
            <v>0</v>
          </cell>
          <cell r="J1705">
            <v>0</v>
          </cell>
          <cell r="K1705" t="str">
            <v>LC</v>
          </cell>
          <cell r="R1705" t="str">
            <v>Espèces ordinaires des friches et jardins</v>
          </cell>
          <cell r="S1705">
            <v>0</v>
          </cell>
          <cell r="T1705" t="str">
            <v>faible</v>
          </cell>
        </row>
        <row r="1706">
          <cell r="A1706" t="str">
            <v>Tetrix undulata Sowerby</v>
          </cell>
          <cell r="B1706" t="str">
            <v>Orthoptera</v>
          </cell>
          <cell r="C1706" t="str">
            <v>TETRIGIDAE</v>
          </cell>
          <cell r="D1706" t="str">
            <v>Tetrix undulata Sowerby</v>
          </cell>
          <cell r="E1706" t="str">
            <v>Tetrix undulata</v>
          </cell>
          <cell r="F1706" t="str">
            <v>Tétrix forestier</v>
          </cell>
          <cell r="G1706" t="str">
            <v>C</v>
          </cell>
          <cell r="H1706" t="str">
            <v>C</v>
          </cell>
          <cell r="I1706">
            <v>0</v>
          </cell>
          <cell r="J1706">
            <v>0</v>
          </cell>
          <cell r="K1706" t="str">
            <v>LC</v>
          </cell>
          <cell r="R1706" t="str">
            <v>Espèces ordinaires des friches et jardins</v>
          </cell>
          <cell r="S1706">
            <v>0</v>
          </cell>
          <cell r="T1706" t="str">
            <v>faible</v>
          </cell>
        </row>
        <row r="1707">
          <cell r="A1707" t="str">
            <v>Tettigonia viridissima</v>
          </cell>
          <cell r="B1707" t="str">
            <v>Orthoptera</v>
          </cell>
          <cell r="C1707" t="str">
            <v>TETTIGONIIDAE</v>
          </cell>
          <cell r="D1707" t="str">
            <v>Tettigonia viridissima L.</v>
          </cell>
          <cell r="E1707" t="str">
            <v>Tettigonia viridissima</v>
          </cell>
          <cell r="F1707" t="str">
            <v>Grande Sauterelle verte</v>
          </cell>
          <cell r="G1707" t="str">
            <v>CC</v>
          </cell>
          <cell r="H1707" t="str">
            <v>CC</v>
          </cell>
          <cell r="I1707">
            <v>0</v>
          </cell>
          <cell r="J1707">
            <v>0</v>
          </cell>
          <cell r="K1707" t="str">
            <v>LC</v>
          </cell>
          <cell r="R1707" t="str">
            <v>Espèces ordinaires des friches et jardins</v>
          </cell>
          <cell r="S1707">
            <v>0</v>
          </cell>
          <cell r="T1707" t="str">
            <v>faible</v>
          </cell>
        </row>
        <row r="1708">
          <cell r="A1708" t="str">
            <v>Tettigonia viridissima L.</v>
          </cell>
          <cell r="B1708" t="str">
            <v>Orthoptera</v>
          </cell>
          <cell r="C1708" t="str">
            <v>TETTIGONIIDAE</v>
          </cell>
          <cell r="D1708" t="str">
            <v>Tettigonia viridissima L.</v>
          </cell>
          <cell r="E1708" t="str">
            <v>Tettigonia viridissima</v>
          </cell>
          <cell r="F1708" t="str">
            <v>Grande Sauterelle verte</v>
          </cell>
          <cell r="G1708" t="str">
            <v>CC</v>
          </cell>
          <cell r="H1708" t="str">
            <v>CC</v>
          </cell>
          <cell r="I1708">
            <v>0</v>
          </cell>
          <cell r="J1708">
            <v>0</v>
          </cell>
          <cell r="K1708" t="str">
            <v>LC</v>
          </cell>
          <cell r="R1708" t="str">
            <v>Espèces ordinaires des friches et jardins</v>
          </cell>
          <cell r="S1708">
            <v>0</v>
          </cell>
          <cell r="T1708" t="str">
            <v>faible</v>
          </cell>
        </row>
        <row r="1709">
          <cell r="A1709" t="str">
            <v>Tylopsis lilifolia</v>
          </cell>
          <cell r="B1709" t="str">
            <v>Orthoptera</v>
          </cell>
          <cell r="C1709" t="str">
            <v>TETTIGONIIDAE</v>
          </cell>
          <cell r="D1709" t="str">
            <v>Tylopsis lilifolia Fabricius</v>
          </cell>
          <cell r="E1709" t="str">
            <v>Tylopsis lilifolia</v>
          </cell>
          <cell r="F1709" t="str">
            <v>Phanéroptère liliacé</v>
          </cell>
          <cell r="G1709" t="str">
            <v>E</v>
          </cell>
          <cell r="H1709" t="str">
            <v>E</v>
          </cell>
          <cell r="I1709">
            <v>0</v>
          </cell>
          <cell r="K1709" t="str">
            <v>NA</v>
          </cell>
          <cell r="R1709" t="str">
            <v>Non renseignée</v>
          </cell>
          <cell r="S1709">
            <v>0</v>
          </cell>
          <cell r="T1709" t="str">
            <v>faible</v>
          </cell>
          <cell r="U1709" t="str">
            <v>x</v>
          </cell>
        </row>
        <row r="1710">
          <cell r="A1710" t="str">
            <v>Tylopsis lilifolia Fabricius</v>
          </cell>
          <cell r="B1710" t="str">
            <v>Orthoptera</v>
          </cell>
          <cell r="C1710" t="str">
            <v>TETTIGONIIDAE</v>
          </cell>
          <cell r="D1710" t="str">
            <v>Tylopsis lilifolia Fabricius</v>
          </cell>
          <cell r="E1710" t="str">
            <v>Tylopsis lilifolia</v>
          </cell>
          <cell r="F1710" t="str">
            <v>Phanéroptère liliacé</v>
          </cell>
          <cell r="G1710" t="str">
            <v>E</v>
          </cell>
          <cell r="H1710" t="str">
            <v>E</v>
          </cell>
          <cell r="I1710">
            <v>0</v>
          </cell>
          <cell r="K1710" t="str">
            <v>NA</v>
          </cell>
          <cell r="R1710" t="str">
            <v>Non renseignée</v>
          </cell>
          <cell r="S1710">
            <v>0</v>
          </cell>
          <cell r="T1710" t="str">
            <v>faible</v>
          </cell>
          <cell r="U1710" t="str">
            <v>x</v>
          </cell>
        </row>
        <row r="1711">
          <cell r="A1711" t="str">
            <v>Uromenus rugosicollis</v>
          </cell>
          <cell r="B1711" t="str">
            <v>Orthoptera</v>
          </cell>
          <cell r="C1711" t="str">
            <v>TETTIGONIIDAE</v>
          </cell>
          <cell r="D1711" t="str">
            <v>Uromenus rugosicollis (Audinet-Serville, 1838)</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t="str">
            <v>Non renseignée</v>
          </cell>
          <cell r="S1711">
            <v>0</v>
          </cell>
          <cell r="U1711">
            <v>0</v>
          </cell>
        </row>
        <row r="1712">
          <cell r="A1712" t="str">
            <v>Uromenus rugosicollis (Audinet-Serville, 1838)</v>
          </cell>
          <cell r="B1712" t="str">
            <v>Orthoptera</v>
          </cell>
          <cell r="C1712" t="str">
            <v>TETTIGONIIDAE</v>
          </cell>
          <cell r="D1712" t="str">
            <v>Uromenus rugosicollis (Audinet-Serville, 1838)</v>
          </cell>
          <cell r="F1712">
            <v>0</v>
          </cell>
          <cell r="G1712">
            <v>0</v>
          </cell>
          <cell r="H1712">
            <v>0</v>
          </cell>
          <cell r="I1712">
            <v>0</v>
          </cell>
          <cell r="J1712">
            <v>0</v>
          </cell>
          <cell r="K1712">
            <v>0</v>
          </cell>
          <cell r="L1712">
            <v>0</v>
          </cell>
          <cell r="M1712">
            <v>0</v>
          </cell>
          <cell r="N1712">
            <v>0</v>
          </cell>
          <cell r="O1712">
            <v>0</v>
          </cell>
          <cell r="P1712">
            <v>0</v>
          </cell>
          <cell r="Q1712">
            <v>0</v>
          </cell>
          <cell r="R1712" t="str">
            <v>Non renseignée</v>
          </cell>
          <cell r="S1712">
            <v>0</v>
          </cell>
          <cell r="U1712">
            <v>0</v>
          </cell>
        </row>
        <row r="1713">
          <cell r="A1713" t="str">
            <v>Adscita geryon</v>
          </cell>
          <cell r="B1713" t="str">
            <v>Heterocera</v>
          </cell>
          <cell r="C1713" t="str">
            <v>ZYGAENIDAE</v>
          </cell>
          <cell r="D1713" t="str">
            <v>Adscita geryon (Hübner, [1813])</v>
          </cell>
          <cell r="E1713" t="str">
            <v>Adscita geryon</v>
          </cell>
          <cell r="F1713" t="str">
            <v>Le Procirs de l'Hélianthème</v>
          </cell>
          <cell r="G1713">
            <v>0</v>
          </cell>
          <cell r="H1713" t="str">
            <v>R</v>
          </cell>
          <cell r="I1713" t="str">
            <v>X</v>
          </cell>
          <cell r="J1713">
            <v>0</v>
          </cell>
          <cell r="K1713" t="str">
            <v>NT</v>
          </cell>
          <cell r="L1713">
            <v>0</v>
          </cell>
          <cell r="M1713">
            <v>0</v>
          </cell>
          <cell r="N1713">
            <v>0</v>
          </cell>
          <cell r="O1713">
            <v>0</v>
          </cell>
          <cell r="P1713">
            <v>0</v>
          </cell>
          <cell r="Q1713" t="str">
            <v>P</v>
          </cell>
          <cell r="R1713" t="str">
            <v>Espèces des pelouses ouvertes xéro-thermophiles</v>
          </cell>
          <cell r="S1713">
            <v>0</v>
          </cell>
          <cell r="T1713" t="str">
            <v>Moyenne</v>
          </cell>
        </row>
        <row r="1714">
          <cell r="A1714" t="str">
            <v>Adscita geryon (Hübner, [1813])</v>
          </cell>
          <cell r="B1714" t="str">
            <v>Heterocera</v>
          </cell>
          <cell r="C1714" t="str">
            <v>ZYGAENIDAE</v>
          </cell>
          <cell r="D1714" t="str">
            <v>Adscita geryon (Hübner, [1813])</v>
          </cell>
          <cell r="E1714" t="str">
            <v>Adscita geryon</v>
          </cell>
          <cell r="F1714" t="str">
            <v>Le Procirs de l'Hélianthème</v>
          </cell>
          <cell r="G1714">
            <v>0</v>
          </cell>
          <cell r="H1714" t="str">
            <v>R</v>
          </cell>
          <cell r="I1714" t="str">
            <v>X</v>
          </cell>
          <cell r="J1714">
            <v>0</v>
          </cell>
          <cell r="K1714" t="str">
            <v>NT</v>
          </cell>
          <cell r="L1714">
            <v>0</v>
          </cell>
          <cell r="M1714">
            <v>0</v>
          </cell>
          <cell r="N1714">
            <v>0</v>
          </cell>
          <cell r="O1714">
            <v>0</v>
          </cell>
          <cell r="P1714">
            <v>0</v>
          </cell>
          <cell r="Q1714" t="str">
            <v>P</v>
          </cell>
          <cell r="R1714" t="str">
            <v>Espèces des pelouses ouvertes xéro-thermophiles</v>
          </cell>
          <cell r="S1714">
            <v>0</v>
          </cell>
          <cell r="T1714" t="str">
            <v>Moyenne</v>
          </cell>
        </row>
        <row r="1715">
          <cell r="A1715" t="str">
            <v>Adscita statices</v>
          </cell>
          <cell r="B1715" t="str">
            <v>Heterocera</v>
          </cell>
          <cell r="C1715" t="str">
            <v>ZYGAENIDAE</v>
          </cell>
          <cell r="D1715" t="str">
            <v>Adscita statices (Linnaeus, 1758)</v>
          </cell>
          <cell r="E1715" t="str">
            <v>Adscita statices</v>
          </cell>
          <cell r="F1715" t="str">
            <v>La Turquoise</v>
          </cell>
          <cell r="G1715">
            <v>0</v>
          </cell>
          <cell r="H1715" t="str">
            <v>R</v>
          </cell>
          <cell r="I1715" t="str">
            <v>X</v>
          </cell>
          <cell r="J1715">
            <v>0</v>
          </cell>
          <cell r="K1715" t="str">
            <v>LC</v>
          </cell>
          <cell r="L1715">
            <v>0</v>
          </cell>
          <cell r="M1715">
            <v>0</v>
          </cell>
          <cell r="N1715">
            <v>0</v>
          </cell>
          <cell r="O1715">
            <v>0</v>
          </cell>
          <cell r="P1715">
            <v>0</v>
          </cell>
          <cell r="Q1715" t="str">
            <v>P</v>
          </cell>
          <cell r="R1715" t="str">
            <v>Espèces des prairies et ourlets mésophiles</v>
          </cell>
          <cell r="S1715">
            <v>0</v>
          </cell>
          <cell r="T1715" t="str">
            <v>faible</v>
          </cell>
        </row>
        <row r="1716">
          <cell r="A1716" t="str">
            <v>Adscita statices (Linnaeus, 1758)</v>
          </cell>
          <cell r="B1716" t="str">
            <v>Heterocera</v>
          </cell>
          <cell r="C1716" t="str">
            <v>ZYGAENIDAE</v>
          </cell>
          <cell r="D1716" t="str">
            <v>Adscita statices (Linnaeus, 1758)</v>
          </cell>
          <cell r="E1716" t="str">
            <v>Adscita statices</v>
          </cell>
          <cell r="F1716" t="str">
            <v>La Turquoise</v>
          </cell>
          <cell r="G1716">
            <v>0</v>
          </cell>
          <cell r="H1716" t="str">
            <v>R</v>
          </cell>
          <cell r="I1716" t="str">
            <v>X</v>
          </cell>
          <cell r="J1716">
            <v>0</v>
          </cell>
          <cell r="K1716" t="str">
            <v>LC</v>
          </cell>
          <cell r="L1716">
            <v>0</v>
          </cell>
          <cell r="M1716">
            <v>0</v>
          </cell>
          <cell r="N1716">
            <v>0</v>
          </cell>
          <cell r="O1716">
            <v>0</v>
          </cell>
          <cell r="P1716">
            <v>0</v>
          </cell>
          <cell r="Q1716" t="str">
            <v>P</v>
          </cell>
          <cell r="R1716" t="str">
            <v>Espèces des prairies et ourlets mésophiles</v>
          </cell>
          <cell r="S1716">
            <v>0</v>
          </cell>
          <cell r="T1716" t="str">
            <v>faible</v>
          </cell>
        </row>
        <row r="1717">
          <cell r="A1717" t="str">
            <v>Aglais io</v>
          </cell>
          <cell r="B1717" t="str">
            <v>Rhopalocera</v>
          </cell>
          <cell r="C1717" t="str">
            <v>NYMPHALIDAE</v>
          </cell>
          <cell r="D1717" t="str">
            <v>Aglais io (Linnaeus, 1758)</v>
          </cell>
          <cell r="E1717" t="str">
            <v>Aglais io</v>
          </cell>
          <cell r="F1717" t="str">
            <v>Le Paon du jour</v>
          </cell>
          <cell r="G1717" t="str">
            <v>CC</v>
          </cell>
          <cell r="H1717" t="str">
            <v>CC</v>
          </cell>
          <cell r="I1717">
            <v>0</v>
          </cell>
          <cell r="J1717">
            <v>0</v>
          </cell>
          <cell r="K1717" t="str">
            <v>LC</v>
          </cell>
          <cell r="L1717">
            <v>0</v>
          </cell>
          <cell r="M1717">
            <v>0</v>
          </cell>
          <cell r="N1717">
            <v>0</v>
          </cell>
          <cell r="O1717">
            <v>0</v>
          </cell>
          <cell r="P1717">
            <v>0</v>
          </cell>
          <cell r="Q1717">
            <v>0</v>
          </cell>
          <cell r="R1717" t="str">
            <v>Espèces ordinaires des friches et jardins</v>
          </cell>
          <cell r="S1717">
            <v>0</v>
          </cell>
          <cell r="T1717" t="str">
            <v>faible</v>
          </cell>
        </row>
        <row r="1718">
          <cell r="A1718" t="str">
            <v>Aglais io (Linnaeus, 1758)</v>
          </cell>
          <cell r="B1718" t="str">
            <v>Rhopalocera</v>
          </cell>
          <cell r="C1718" t="str">
            <v>NYMPHALIDAE</v>
          </cell>
          <cell r="D1718" t="str">
            <v>Aglais io (Linnaeus, 1758)</v>
          </cell>
          <cell r="E1718" t="str">
            <v>Aglais io</v>
          </cell>
          <cell r="F1718" t="str">
            <v>Le Paon du jour</v>
          </cell>
          <cell r="G1718" t="str">
            <v>CC</v>
          </cell>
          <cell r="H1718" t="str">
            <v>CC</v>
          </cell>
          <cell r="I1718">
            <v>0</v>
          </cell>
          <cell r="J1718">
            <v>0</v>
          </cell>
          <cell r="K1718" t="str">
            <v>LC</v>
          </cell>
          <cell r="L1718">
            <v>0</v>
          </cell>
          <cell r="M1718">
            <v>0</v>
          </cell>
          <cell r="N1718">
            <v>0</v>
          </cell>
          <cell r="O1718">
            <v>0</v>
          </cell>
          <cell r="P1718">
            <v>0</v>
          </cell>
          <cell r="Q1718">
            <v>0</v>
          </cell>
          <cell r="R1718" t="str">
            <v>Espèces ordinaires des friches et jardins</v>
          </cell>
          <cell r="S1718">
            <v>0</v>
          </cell>
          <cell r="T1718" t="str">
            <v>faible</v>
          </cell>
        </row>
        <row r="1719">
          <cell r="A1719" t="str">
            <v>Aglais urticae</v>
          </cell>
          <cell r="B1719" t="str">
            <v>Rhopalocera</v>
          </cell>
          <cell r="C1719" t="str">
            <v>NYMPHALIDAE</v>
          </cell>
          <cell r="D1719" t="str">
            <v>Aglais urticae (Linnaeus, 1758)</v>
          </cell>
          <cell r="E1719" t="str">
            <v>Aglais urticae</v>
          </cell>
          <cell r="F1719" t="str">
            <v>La Petite tortue</v>
          </cell>
          <cell r="G1719" t="str">
            <v>CC</v>
          </cell>
          <cell r="H1719" t="str">
            <v>C</v>
          </cell>
          <cell r="I1719">
            <v>0</v>
          </cell>
          <cell r="J1719">
            <v>0</v>
          </cell>
          <cell r="K1719" t="str">
            <v>LC</v>
          </cell>
          <cell r="L1719">
            <v>0</v>
          </cell>
          <cell r="M1719">
            <v>0</v>
          </cell>
          <cell r="N1719">
            <v>0</v>
          </cell>
          <cell r="O1719">
            <v>0</v>
          </cell>
          <cell r="P1719">
            <v>0</v>
          </cell>
          <cell r="Q1719">
            <v>0</v>
          </cell>
          <cell r="R1719" t="str">
            <v>Espèces ordinaires des friches et jardins</v>
          </cell>
          <cell r="S1719">
            <v>0</v>
          </cell>
          <cell r="T1719" t="str">
            <v>faible</v>
          </cell>
        </row>
        <row r="1720">
          <cell r="A1720" t="str">
            <v>Aglais urticae (Linnaeus, 1758)</v>
          </cell>
          <cell r="B1720" t="str">
            <v>Rhopalocera</v>
          </cell>
          <cell r="C1720" t="str">
            <v>NYMPHALIDAE</v>
          </cell>
          <cell r="D1720" t="str">
            <v>Aglais urticae (Linnaeus, 1758)</v>
          </cell>
          <cell r="E1720" t="str">
            <v>Aglais urticae</v>
          </cell>
          <cell r="F1720" t="str">
            <v>La Petite tortue</v>
          </cell>
          <cell r="G1720" t="str">
            <v>CC</v>
          </cell>
          <cell r="H1720" t="str">
            <v>C</v>
          </cell>
          <cell r="I1720">
            <v>0</v>
          </cell>
          <cell r="J1720">
            <v>0</v>
          </cell>
          <cell r="K1720" t="str">
            <v>LC</v>
          </cell>
          <cell r="L1720">
            <v>0</v>
          </cell>
          <cell r="M1720">
            <v>0</v>
          </cell>
          <cell r="N1720">
            <v>0</v>
          </cell>
          <cell r="O1720">
            <v>0</v>
          </cell>
          <cell r="P1720">
            <v>0</v>
          </cell>
          <cell r="Q1720">
            <v>0</v>
          </cell>
          <cell r="R1720" t="str">
            <v>Espèces ordinaires des friches et jardins</v>
          </cell>
          <cell r="S1720">
            <v>0</v>
          </cell>
          <cell r="T1720" t="str">
            <v>faible</v>
          </cell>
        </row>
        <row r="1721">
          <cell r="A1721" t="str">
            <v>Anthocharis cardamines</v>
          </cell>
          <cell r="B1721" t="str">
            <v>Rhopalocera</v>
          </cell>
          <cell r="C1721" t="str">
            <v>PIERIDAE</v>
          </cell>
          <cell r="D1721" t="str">
            <v>Anthocharis cardamines (Linnaeus, 1758)</v>
          </cell>
          <cell r="E1721" t="str">
            <v>Anthocharis cardamines</v>
          </cell>
          <cell r="F1721" t="str">
            <v>L'Aurore</v>
          </cell>
          <cell r="G1721" t="str">
            <v>CC</v>
          </cell>
          <cell r="H1721" t="str">
            <v>C</v>
          </cell>
          <cell r="I1721">
            <v>0</v>
          </cell>
          <cell r="J1721">
            <v>0</v>
          </cell>
          <cell r="K1721" t="str">
            <v>LC</v>
          </cell>
          <cell r="L1721">
            <v>0</v>
          </cell>
          <cell r="M1721">
            <v>0</v>
          </cell>
          <cell r="N1721">
            <v>0</v>
          </cell>
          <cell r="O1721">
            <v>0</v>
          </cell>
          <cell r="P1721">
            <v>0</v>
          </cell>
          <cell r="Q1721">
            <v>0</v>
          </cell>
          <cell r="R1721" t="str">
            <v>Espèces de "campagnes"</v>
          </cell>
          <cell r="S1721">
            <v>0</v>
          </cell>
          <cell r="T1721" t="str">
            <v>faible</v>
          </cell>
        </row>
        <row r="1722">
          <cell r="A1722" t="str">
            <v>Anthocharis cardamines (Linnaeus, 1758)</v>
          </cell>
          <cell r="B1722" t="str">
            <v>Rhopalocera</v>
          </cell>
          <cell r="C1722" t="str">
            <v>PIERIDAE</v>
          </cell>
          <cell r="D1722" t="str">
            <v>Anthocharis cardamines (Linnaeus, 1758)</v>
          </cell>
          <cell r="E1722" t="str">
            <v>Anthocharis cardamines</v>
          </cell>
          <cell r="F1722" t="str">
            <v>L'Aurore</v>
          </cell>
          <cell r="G1722" t="str">
            <v>CC</v>
          </cell>
          <cell r="H1722" t="str">
            <v>C</v>
          </cell>
          <cell r="I1722">
            <v>0</v>
          </cell>
          <cell r="J1722">
            <v>0</v>
          </cell>
          <cell r="K1722" t="str">
            <v>LC</v>
          </cell>
          <cell r="L1722">
            <v>0</v>
          </cell>
          <cell r="M1722">
            <v>0</v>
          </cell>
          <cell r="N1722">
            <v>0</v>
          </cell>
          <cell r="O1722">
            <v>0</v>
          </cell>
          <cell r="P1722">
            <v>0</v>
          </cell>
          <cell r="Q1722">
            <v>0</v>
          </cell>
          <cell r="R1722" t="str">
            <v>Espèces de "campagnes"</v>
          </cell>
          <cell r="S1722">
            <v>0</v>
          </cell>
          <cell r="T1722" t="str">
            <v>faible</v>
          </cell>
        </row>
        <row r="1723">
          <cell r="A1723" t="str">
            <v>Apatura ilia</v>
          </cell>
          <cell r="B1723" t="str">
            <v>Rhopalocera</v>
          </cell>
          <cell r="C1723" t="str">
            <v>NYMPHALIDAE</v>
          </cell>
          <cell r="D1723" t="str">
            <v>Apatura ilia ([Denis &amp; Schiffermüller], 1775)</v>
          </cell>
          <cell r="E1723" t="str">
            <v>Apatura ilia</v>
          </cell>
          <cell r="F1723" t="str">
            <v>Le Petit Mars changeant</v>
          </cell>
          <cell r="G1723" t="str">
            <v>AR</v>
          </cell>
          <cell r="H1723" t="str">
            <v>PC</v>
          </cell>
          <cell r="I1723" t="str">
            <v>X</v>
          </cell>
          <cell r="J1723">
            <v>0</v>
          </cell>
          <cell r="K1723" t="str">
            <v>LC</v>
          </cell>
          <cell r="L1723">
            <v>0</v>
          </cell>
          <cell r="M1723" t="str">
            <v>P3</v>
          </cell>
          <cell r="N1723">
            <v>0</v>
          </cell>
          <cell r="O1723">
            <v>0</v>
          </cell>
          <cell r="P1723">
            <v>0</v>
          </cell>
          <cell r="Q1723" t="str">
            <v>P</v>
          </cell>
          <cell r="R1723" t="str">
            <v>Espèces des boisements</v>
          </cell>
          <cell r="S1723">
            <v>0</v>
          </cell>
          <cell r="T1723" t="str">
            <v>faible</v>
          </cell>
        </row>
        <row r="1724">
          <cell r="A1724" t="str">
            <v>Apatura ilia ([Denis &amp; Schiffermüller], 1775)</v>
          </cell>
          <cell r="B1724" t="str">
            <v>Rhopalocera</v>
          </cell>
          <cell r="C1724" t="str">
            <v>NYMPHALIDAE</v>
          </cell>
          <cell r="D1724" t="str">
            <v>Apatura ilia ([Denis &amp; Schiffermüller], 1775)</v>
          </cell>
          <cell r="E1724" t="str">
            <v>Apatura ilia</v>
          </cell>
          <cell r="F1724" t="str">
            <v>Le Petit Mars changeant</v>
          </cell>
          <cell r="G1724" t="str">
            <v>AR</v>
          </cell>
          <cell r="H1724" t="str">
            <v>PC</v>
          </cell>
          <cell r="I1724" t="str">
            <v>X</v>
          </cell>
          <cell r="J1724">
            <v>0</v>
          </cell>
          <cell r="K1724" t="str">
            <v>LC</v>
          </cell>
          <cell r="L1724">
            <v>0</v>
          </cell>
          <cell r="M1724" t="str">
            <v>P3</v>
          </cell>
          <cell r="N1724">
            <v>0</v>
          </cell>
          <cell r="O1724">
            <v>0</v>
          </cell>
          <cell r="P1724">
            <v>0</v>
          </cell>
          <cell r="Q1724" t="str">
            <v>P</v>
          </cell>
          <cell r="R1724" t="str">
            <v>Espèces des boisements</v>
          </cell>
          <cell r="S1724">
            <v>0</v>
          </cell>
          <cell r="T1724" t="str">
            <v>faible</v>
          </cell>
        </row>
        <row r="1725">
          <cell r="A1725" t="str">
            <v>Apatura iris</v>
          </cell>
          <cell r="B1725" t="str">
            <v>Rhopalocera</v>
          </cell>
          <cell r="C1725" t="str">
            <v>NYMPHALIDAE</v>
          </cell>
          <cell r="D1725" t="str">
            <v>Apatura iris (Linnaeus, 1758)</v>
          </cell>
          <cell r="E1725" t="str">
            <v>Apatura iris</v>
          </cell>
          <cell r="F1725" t="str">
            <v>Le Grand Mars changeant</v>
          </cell>
          <cell r="G1725" t="str">
            <v>R</v>
          </cell>
          <cell r="H1725" t="str">
            <v>PC</v>
          </cell>
          <cell r="I1725" t="str">
            <v>X</v>
          </cell>
          <cell r="J1725">
            <v>0</v>
          </cell>
          <cell r="K1725" t="str">
            <v>LC</v>
          </cell>
          <cell r="L1725">
            <v>0</v>
          </cell>
          <cell r="M1725" t="str">
            <v>P3</v>
          </cell>
          <cell r="N1725">
            <v>0</v>
          </cell>
          <cell r="O1725">
            <v>0</v>
          </cell>
          <cell r="P1725">
            <v>0</v>
          </cell>
          <cell r="Q1725" t="str">
            <v>P</v>
          </cell>
          <cell r="R1725" t="str">
            <v>Espèces des boisements</v>
          </cell>
          <cell r="S1725">
            <v>0</v>
          </cell>
          <cell r="T1725" t="str">
            <v>faible</v>
          </cell>
        </row>
        <row r="1726">
          <cell r="A1726" t="str">
            <v>Apatura iris (Linnaeus, 1758)</v>
          </cell>
          <cell r="B1726" t="str">
            <v>Rhopalocera</v>
          </cell>
          <cell r="C1726" t="str">
            <v>NYMPHALIDAE</v>
          </cell>
          <cell r="D1726" t="str">
            <v>Apatura iris (Linnaeus, 1758)</v>
          </cell>
          <cell r="E1726" t="str">
            <v>Apatura iris</v>
          </cell>
          <cell r="F1726" t="str">
            <v>Le Grand Mars changeant</v>
          </cell>
          <cell r="G1726" t="str">
            <v>R</v>
          </cell>
          <cell r="H1726" t="str">
            <v>PC</v>
          </cell>
          <cell r="I1726" t="str">
            <v>X</v>
          </cell>
          <cell r="J1726">
            <v>0</v>
          </cell>
          <cell r="K1726" t="str">
            <v>LC</v>
          </cell>
          <cell r="L1726">
            <v>0</v>
          </cell>
          <cell r="M1726" t="str">
            <v>P3</v>
          </cell>
          <cell r="N1726">
            <v>0</v>
          </cell>
          <cell r="O1726">
            <v>0</v>
          </cell>
          <cell r="P1726">
            <v>0</v>
          </cell>
          <cell r="Q1726" t="str">
            <v>P</v>
          </cell>
          <cell r="R1726" t="str">
            <v>Espèces des boisements</v>
          </cell>
          <cell r="S1726">
            <v>0</v>
          </cell>
          <cell r="T1726" t="str">
            <v>faible</v>
          </cell>
        </row>
        <row r="1727">
          <cell r="A1727" t="str">
            <v>Aphantopus hyperantus</v>
          </cell>
          <cell r="B1727" t="str">
            <v>Rhopalocera</v>
          </cell>
          <cell r="C1727" t="str">
            <v>NYMPHALIDAE</v>
          </cell>
          <cell r="D1727" t="str">
            <v>Aphantopus hyperantus (Linnaeus, 1758)</v>
          </cell>
          <cell r="E1727" t="str">
            <v>Aphantopus hyperantus</v>
          </cell>
          <cell r="F1727" t="str">
            <v>Le Tristan</v>
          </cell>
          <cell r="G1727" t="str">
            <v>AC</v>
          </cell>
          <cell r="H1727" t="str">
            <v>C</v>
          </cell>
          <cell r="I1727">
            <v>0</v>
          </cell>
          <cell r="J1727">
            <v>0</v>
          </cell>
          <cell r="K1727" t="str">
            <v>LC</v>
          </cell>
          <cell r="L1727">
            <v>0</v>
          </cell>
          <cell r="M1727" t="str">
            <v>P3-A</v>
          </cell>
          <cell r="N1727">
            <v>0</v>
          </cell>
          <cell r="O1727">
            <v>0</v>
          </cell>
          <cell r="P1727">
            <v>0</v>
          </cell>
          <cell r="Q1727">
            <v>0</v>
          </cell>
          <cell r="R1727" t="str">
            <v>Espèces des boisements</v>
          </cell>
          <cell r="S1727">
            <v>0</v>
          </cell>
          <cell r="T1727" t="str">
            <v>faible</v>
          </cell>
        </row>
        <row r="1728">
          <cell r="A1728" t="str">
            <v>Aphantopus hyperantus (Linnaeus, 1758)</v>
          </cell>
          <cell r="B1728" t="str">
            <v>Rhopalocera</v>
          </cell>
          <cell r="C1728" t="str">
            <v>NYMPHALIDAE</v>
          </cell>
          <cell r="D1728" t="str">
            <v>Aphantopus hyperantus (Linnaeus, 1758)</v>
          </cell>
          <cell r="E1728" t="str">
            <v>Aphantopus hyperantus</v>
          </cell>
          <cell r="F1728" t="str">
            <v>Le Tristan</v>
          </cell>
          <cell r="G1728" t="str">
            <v>AC</v>
          </cell>
          <cell r="H1728" t="str">
            <v>C</v>
          </cell>
          <cell r="I1728">
            <v>0</v>
          </cell>
          <cell r="J1728">
            <v>0</v>
          </cell>
          <cell r="K1728" t="str">
            <v>LC</v>
          </cell>
          <cell r="L1728">
            <v>0</v>
          </cell>
          <cell r="M1728" t="str">
            <v>P3-A</v>
          </cell>
          <cell r="N1728">
            <v>0</v>
          </cell>
          <cell r="O1728">
            <v>0</v>
          </cell>
          <cell r="P1728">
            <v>0</v>
          </cell>
          <cell r="Q1728">
            <v>0</v>
          </cell>
          <cell r="R1728" t="str">
            <v>Espèces des boisements</v>
          </cell>
          <cell r="S1728">
            <v>0</v>
          </cell>
          <cell r="T1728" t="str">
            <v>faible</v>
          </cell>
        </row>
        <row r="1729">
          <cell r="A1729" t="str">
            <v>Aporia crataegi</v>
          </cell>
          <cell r="B1729" t="str">
            <v>Rhopalocera</v>
          </cell>
          <cell r="C1729" t="str">
            <v>PIERIDAE</v>
          </cell>
          <cell r="D1729" t="str">
            <v>Aporia crataegi (Linnaeus, 1758)</v>
          </cell>
          <cell r="E1729" t="str">
            <v>Aporia crataegi</v>
          </cell>
          <cell r="F1729" t="str">
            <v>Le Gazé</v>
          </cell>
          <cell r="G1729" t="str">
            <v>E</v>
          </cell>
          <cell r="H1729" t="str">
            <v>D</v>
          </cell>
          <cell r="I1729" t="str">
            <v>X</v>
          </cell>
          <cell r="J1729">
            <v>0</v>
          </cell>
          <cell r="K1729" t="str">
            <v>RE</v>
          </cell>
          <cell r="L1729">
            <v>0</v>
          </cell>
          <cell r="M1729" t="str">
            <v>P2-A</v>
          </cell>
          <cell r="N1729">
            <v>0</v>
          </cell>
          <cell r="O1729">
            <v>0</v>
          </cell>
          <cell r="P1729">
            <v>0</v>
          </cell>
          <cell r="Q1729" t="str">
            <v>HP</v>
          </cell>
          <cell r="R1729" t="str">
            <v>Espèces des milieux chauds et secs</v>
          </cell>
          <cell r="S1729">
            <v>0</v>
          </cell>
          <cell r="T1729" t="str">
            <v>faible</v>
          </cell>
        </row>
        <row r="1730">
          <cell r="A1730" t="str">
            <v>Aporia crataegi (Linnaeus, 1758)</v>
          </cell>
          <cell r="B1730" t="str">
            <v>Rhopalocera</v>
          </cell>
          <cell r="C1730" t="str">
            <v>PIERIDAE</v>
          </cell>
          <cell r="D1730" t="str">
            <v>Aporia crataegi (Linnaeus, 1758)</v>
          </cell>
          <cell r="E1730" t="str">
            <v>Aporia crataegi</v>
          </cell>
          <cell r="F1730" t="str">
            <v>Le Gazé</v>
          </cell>
          <cell r="G1730" t="str">
            <v>E</v>
          </cell>
          <cell r="H1730" t="str">
            <v>D</v>
          </cell>
          <cell r="I1730" t="str">
            <v>X</v>
          </cell>
          <cell r="J1730">
            <v>0</v>
          </cell>
          <cell r="K1730" t="str">
            <v>RE</v>
          </cell>
          <cell r="L1730">
            <v>0</v>
          </cell>
          <cell r="M1730" t="str">
            <v>P2-A</v>
          </cell>
          <cell r="N1730">
            <v>0</v>
          </cell>
          <cell r="O1730">
            <v>0</v>
          </cell>
          <cell r="P1730">
            <v>0</v>
          </cell>
          <cell r="Q1730" t="str">
            <v>HP</v>
          </cell>
          <cell r="R1730" t="str">
            <v>Espèces des milieux chauds et secs</v>
          </cell>
          <cell r="S1730">
            <v>0</v>
          </cell>
          <cell r="T1730" t="str">
            <v>faible</v>
          </cell>
        </row>
        <row r="1731">
          <cell r="A1731" t="str">
            <v>Araschnia levana</v>
          </cell>
          <cell r="B1731" t="str">
            <v>Rhopalocera</v>
          </cell>
          <cell r="C1731" t="str">
            <v>NYMPHALIDAE</v>
          </cell>
          <cell r="D1731" t="str">
            <v>Araschnia levana (Linnaeus, 1758)</v>
          </cell>
          <cell r="E1731" t="str">
            <v>Araschnia levana</v>
          </cell>
          <cell r="F1731" t="str">
            <v>La Carte géographique</v>
          </cell>
          <cell r="G1731" t="str">
            <v>C</v>
          </cell>
          <cell r="H1731" t="str">
            <v>C</v>
          </cell>
          <cell r="I1731">
            <v>0</v>
          </cell>
          <cell r="J1731">
            <v>0</v>
          </cell>
          <cell r="K1731" t="str">
            <v>LC</v>
          </cell>
          <cell r="L1731">
            <v>0</v>
          </cell>
          <cell r="M1731">
            <v>0</v>
          </cell>
          <cell r="N1731">
            <v>0</v>
          </cell>
          <cell r="O1731">
            <v>0</v>
          </cell>
          <cell r="P1731">
            <v>0</v>
          </cell>
          <cell r="Q1731">
            <v>0</v>
          </cell>
          <cell r="R1731" t="str">
            <v>Espèces ordinaires des friches et jardins</v>
          </cell>
          <cell r="S1731">
            <v>0</v>
          </cell>
          <cell r="T1731" t="str">
            <v>faible</v>
          </cell>
        </row>
        <row r="1732">
          <cell r="A1732" t="str">
            <v>Araschnia levana (Linnaeus, 1758)</v>
          </cell>
          <cell r="B1732" t="str">
            <v>Rhopalocera</v>
          </cell>
          <cell r="C1732" t="str">
            <v>NYMPHALIDAE</v>
          </cell>
          <cell r="D1732" t="str">
            <v>Araschnia levana (Linnaeus, 1758)</v>
          </cell>
          <cell r="E1732" t="str">
            <v>Araschnia levana</v>
          </cell>
          <cell r="F1732" t="str">
            <v>La Carte géographique</v>
          </cell>
          <cell r="G1732" t="str">
            <v>C</v>
          </cell>
          <cell r="H1732" t="str">
            <v>C</v>
          </cell>
          <cell r="I1732">
            <v>0</v>
          </cell>
          <cell r="J1732">
            <v>0</v>
          </cell>
          <cell r="K1732" t="str">
            <v>LC</v>
          </cell>
          <cell r="L1732">
            <v>0</v>
          </cell>
          <cell r="M1732">
            <v>0</v>
          </cell>
          <cell r="N1732">
            <v>0</v>
          </cell>
          <cell r="O1732">
            <v>0</v>
          </cell>
          <cell r="P1732">
            <v>0</v>
          </cell>
          <cell r="Q1732">
            <v>0</v>
          </cell>
          <cell r="R1732" t="str">
            <v>Espèces ordinaires des friches et jardins</v>
          </cell>
          <cell r="S1732">
            <v>0</v>
          </cell>
          <cell r="T1732" t="str">
            <v>faible</v>
          </cell>
        </row>
        <row r="1733">
          <cell r="A1733" t="str">
            <v>Arethusana arethusa</v>
          </cell>
          <cell r="B1733" t="str">
            <v>Rhopalocera</v>
          </cell>
          <cell r="C1733" t="str">
            <v>NYMPHALIDAE</v>
          </cell>
          <cell r="D1733" t="str">
            <v>Arethusana arethusa ([Denis &amp; Schiffermüller], 1775)</v>
          </cell>
          <cell r="E1733" t="str">
            <v>Arethusana arethusa</v>
          </cell>
          <cell r="F1733" t="str">
            <v>Le Mercure</v>
          </cell>
          <cell r="G1733" t="str">
            <v>R</v>
          </cell>
          <cell r="H1733" t="str">
            <v>AR</v>
          </cell>
          <cell r="I1733" t="str">
            <v>X</v>
          </cell>
          <cell r="J1733">
            <v>0</v>
          </cell>
          <cell r="K1733" t="str">
            <v>NT</v>
          </cell>
          <cell r="L1733" t="str">
            <v>IdF</v>
          </cell>
          <cell r="M1733" t="str">
            <v>P2-A</v>
          </cell>
          <cell r="N1733">
            <v>0</v>
          </cell>
          <cell r="O1733">
            <v>0</v>
          </cell>
          <cell r="P1733" t="str">
            <v>X</v>
          </cell>
          <cell r="Q1733" t="str">
            <v>P</v>
          </cell>
          <cell r="R1733" t="str">
            <v>Espèces des milieux chauds et secs</v>
          </cell>
          <cell r="S1733">
            <v>0</v>
          </cell>
          <cell r="T1733" t="str">
            <v>Moyenne</v>
          </cell>
          <cell r="U1733" t="str">
            <v>x</v>
          </cell>
        </row>
        <row r="1734">
          <cell r="A1734" t="str">
            <v>Arethusana arethusa ([Denis &amp; Schiffermüller], 1775)</v>
          </cell>
          <cell r="B1734" t="str">
            <v>Rhopalocera</v>
          </cell>
          <cell r="C1734" t="str">
            <v>NYMPHALIDAE</v>
          </cell>
          <cell r="D1734" t="str">
            <v>Arethusana arethusa ([Denis &amp; Schiffermüller], 1775)</v>
          </cell>
          <cell r="E1734" t="str">
            <v>Arethusana arethusa</v>
          </cell>
          <cell r="F1734" t="str">
            <v>Le Mercure</v>
          </cell>
          <cell r="G1734" t="str">
            <v>R</v>
          </cell>
          <cell r="H1734" t="str">
            <v>AR</v>
          </cell>
          <cell r="I1734" t="str">
            <v>X</v>
          </cell>
          <cell r="J1734">
            <v>0</v>
          </cell>
          <cell r="K1734" t="str">
            <v>NT</v>
          </cell>
          <cell r="L1734" t="str">
            <v>IdF</v>
          </cell>
          <cell r="M1734" t="str">
            <v>P2-A</v>
          </cell>
          <cell r="N1734">
            <v>0</v>
          </cell>
          <cell r="O1734">
            <v>0</v>
          </cell>
          <cell r="P1734" t="str">
            <v>X</v>
          </cell>
          <cell r="Q1734" t="str">
            <v>P</v>
          </cell>
          <cell r="R1734" t="str">
            <v>Espèces des milieux chauds et secs</v>
          </cell>
          <cell r="S1734">
            <v>0</v>
          </cell>
          <cell r="T1734" t="str">
            <v>Moyenne</v>
          </cell>
          <cell r="U1734" t="str">
            <v>x</v>
          </cell>
        </row>
        <row r="1735">
          <cell r="A1735" t="str">
            <v>Argynnis adippe</v>
          </cell>
          <cell r="B1735" t="str">
            <v>Rhopalocera</v>
          </cell>
          <cell r="C1735" t="str">
            <v>NYMPHALIDAE</v>
          </cell>
          <cell r="D1735" t="str">
            <v>Argynnis adippe ([Denis &amp; Schiffermüller], 1775)</v>
          </cell>
          <cell r="E1735" t="str">
            <v>Argynnis adippe</v>
          </cell>
          <cell r="F1735" t="str">
            <v>Le Moyen Nacré</v>
          </cell>
          <cell r="G1735" t="str">
            <v>(*)</v>
          </cell>
          <cell r="H1735" t="str">
            <v>D</v>
          </cell>
          <cell r="I1735" t="str">
            <v>X</v>
          </cell>
          <cell r="J1735">
            <v>0</v>
          </cell>
          <cell r="K1735" t="str">
            <v>RE</v>
          </cell>
          <cell r="L1735">
            <v>0</v>
          </cell>
          <cell r="M1735" t="str">
            <v>P2-A</v>
          </cell>
          <cell r="N1735">
            <v>0</v>
          </cell>
          <cell r="O1735">
            <v>0</v>
          </cell>
          <cell r="P1735">
            <v>0</v>
          </cell>
          <cell r="Q1735" t="str">
            <v>HP</v>
          </cell>
          <cell r="R1735" t="str">
            <v>Espèces des milieux chauds et secs</v>
          </cell>
          <cell r="S1735">
            <v>0</v>
          </cell>
          <cell r="T1735" t="str">
            <v>faible</v>
          </cell>
          <cell r="U1735" t="str">
            <v>x</v>
          </cell>
        </row>
        <row r="1736">
          <cell r="A1736" t="str">
            <v>Argynnis adippe ([Denis &amp; Schiffermüller], 1775)</v>
          </cell>
          <cell r="B1736" t="str">
            <v>Rhopalocera</v>
          </cell>
          <cell r="C1736" t="str">
            <v>NYMPHALIDAE</v>
          </cell>
          <cell r="D1736" t="str">
            <v>Argynnis adippe ([Denis &amp; Schiffermüller], 1775)</v>
          </cell>
          <cell r="E1736" t="str">
            <v>Argynnis adippe</v>
          </cell>
          <cell r="F1736" t="str">
            <v>Le Moyen Nacré</v>
          </cell>
          <cell r="G1736" t="str">
            <v>(*)</v>
          </cell>
          <cell r="H1736" t="str">
            <v>D</v>
          </cell>
          <cell r="I1736" t="str">
            <v>X</v>
          </cell>
          <cell r="J1736">
            <v>0</v>
          </cell>
          <cell r="K1736" t="str">
            <v>RE</v>
          </cell>
          <cell r="L1736">
            <v>0</v>
          </cell>
          <cell r="M1736" t="str">
            <v>P2-A</v>
          </cell>
          <cell r="N1736">
            <v>0</v>
          </cell>
          <cell r="O1736">
            <v>0</v>
          </cell>
          <cell r="P1736">
            <v>0</v>
          </cell>
          <cell r="Q1736" t="str">
            <v>HP</v>
          </cell>
          <cell r="R1736" t="str">
            <v>Espèces des milieux chauds et secs</v>
          </cell>
          <cell r="S1736">
            <v>0</v>
          </cell>
          <cell r="T1736" t="str">
            <v>faible</v>
          </cell>
          <cell r="U1736" t="str">
            <v>x</v>
          </cell>
        </row>
        <row r="1737">
          <cell r="A1737" t="str">
            <v>Speyeria aglaja</v>
          </cell>
          <cell r="B1737" t="str">
            <v>Rhopalocera</v>
          </cell>
          <cell r="C1737" t="str">
            <v>NYMPHALIDAE</v>
          </cell>
          <cell r="D1737" t="str">
            <v>Argynnis aglaja (Linnaeus, 1758)</v>
          </cell>
          <cell r="E1737" t="str">
            <v>Argynnis aglaja</v>
          </cell>
          <cell r="F1737" t="str">
            <v>Le Grand Nacré</v>
          </cell>
          <cell r="G1737" t="str">
            <v>PC</v>
          </cell>
          <cell r="H1737" t="str">
            <v>R</v>
          </cell>
          <cell r="I1737" t="str">
            <v>X</v>
          </cell>
          <cell r="J1737">
            <v>0</v>
          </cell>
          <cell r="K1737" t="str">
            <v>EN</v>
          </cell>
          <cell r="L1737">
            <v>0</v>
          </cell>
          <cell r="M1737" t="str">
            <v>P3-A</v>
          </cell>
          <cell r="N1737">
            <v>0</v>
          </cell>
          <cell r="O1737">
            <v>0</v>
          </cell>
          <cell r="P1737">
            <v>0</v>
          </cell>
          <cell r="Q1737" t="str">
            <v>HP</v>
          </cell>
          <cell r="R1737" t="str">
            <v>Espèces des boisements</v>
          </cell>
          <cell r="S1737">
            <v>0</v>
          </cell>
          <cell r="T1737" t="str">
            <v>Forte</v>
          </cell>
          <cell r="U1737">
            <v>0</v>
          </cell>
        </row>
        <row r="1738">
          <cell r="A1738" t="str">
            <v>Argynnis aglaja</v>
          </cell>
          <cell r="B1738" t="str">
            <v>Rhopalocera</v>
          </cell>
          <cell r="C1738" t="str">
            <v>NYMPHALIDAE</v>
          </cell>
          <cell r="D1738" t="str">
            <v>Argynnis aglaja (Linnaeus, 1758)</v>
          </cell>
          <cell r="E1738" t="str">
            <v>Argynnis aglaja</v>
          </cell>
          <cell r="F1738" t="str">
            <v>Le Grand Nacré</v>
          </cell>
          <cell r="G1738" t="str">
            <v>PC</v>
          </cell>
          <cell r="H1738" t="str">
            <v>R</v>
          </cell>
          <cell r="I1738" t="str">
            <v>X</v>
          </cell>
          <cell r="J1738">
            <v>0</v>
          </cell>
          <cell r="K1738" t="str">
            <v>EN</v>
          </cell>
          <cell r="L1738">
            <v>0</v>
          </cell>
          <cell r="M1738" t="str">
            <v>P3-A</v>
          </cell>
          <cell r="N1738">
            <v>0</v>
          </cell>
          <cell r="O1738">
            <v>0</v>
          </cell>
          <cell r="P1738">
            <v>0</v>
          </cell>
          <cell r="Q1738" t="str">
            <v>HP</v>
          </cell>
          <cell r="R1738" t="str">
            <v>Espèces des boisements</v>
          </cell>
          <cell r="S1738">
            <v>0</v>
          </cell>
          <cell r="T1738" t="str">
            <v>Forte</v>
          </cell>
        </row>
        <row r="1739">
          <cell r="A1739" t="str">
            <v>Argynnis aglaja (Linnaeus, 1758)</v>
          </cell>
          <cell r="B1739" t="str">
            <v>Rhopalocera</v>
          </cell>
          <cell r="C1739" t="str">
            <v>NYMPHALIDAE</v>
          </cell>
          <cell r="D1739" t="str">
            <v>Argynnis aglaja (Linnaeus, 1758)</v>
          </cell>
          <cell r="E1739" t="str">
            <v>Argynnis aglaja</v>
          </cell>
          <cell r="F1739" t="str">
            <v>Le Grand Nacré</v>
          </cell>
          <cell r="G1739" t="str">
            <v>PC</v>
          </cell>
          <cell r="H1739" t="str">
            <v>R</v>
          </cell>
          <cell r="I1739" t="str">
            <v>X</v>
          </cell>
          <cell r="J1739">
            <v>0</v>
          </cell>
          <cell r="K1739" t="str">
            <v>EN</v>
          </cell>
          <cell r="L1739">
            <v>0</v>
          </cell>
          <cell r="M1739" t="str">
            <v>P3-A</v>
          </cell>
          <cell r="N1739">
            <v>0</v>
          </cell>
          <cell r="O1739">
            <v>0</v>
          </cell>
          <cell r="P1739">
            <v>0</v>
          </cell>
          <cell r="Q1739" t="str">
            <v>HP</v>
          </cell>
          <cell r="R1739" t="str">
            <v>Espèces des boisements</v>
          </cell>
          <cell r="S1739">
            <v>0</v>
          </cell>
          <cell r="T1739" t="str">
            <v>Forte</v>
          </cell>
        </row>
        <row r="1740">
          <cell r="A1740" t="str">
            <v>Argynnis pandora</v>
          </cell>
          <cell r="B1740" t="str">
            <v>Rhopalocera</v>
          </cell>
          <cell r="C1740" t="str">
            <v>NYMPHALIDAE</v>
          </cell>
          <cell r="D1740" t="str">
            <v>Argynnis pandora (Denis &amp; Schiffermüller, 1775)</v>
          </cell>
          <cell r="E1740">
            <v>0</v>
          </cell>
          <cell r="F1740">
            <v>0</v>
          </cell>
          <cell r="G1740">
            <v>0</v>
          </cell>
          <cell r="H1740">
            <v>0</v>
          </cell>
          <cell r="I1740">
            <v>0</v>
          </cell>
          <cell r="J1740">
            <v>0</v>
          </cell>
          <cell r="K1740">
            <v>0</v>
          </cell>
          <cell r="L1740">
            <v>0</v>
          </cell>
          <cell r="M1740">
            <v>0</v>
          </cell>
          <cell r="N1740">
            <v>0</v>
          </cell>
          <cell r="O1740">
            <v>0</v>
          </cell>
          <cell r="P1740">
            <v>0</v>
          </cell>
          <cell r="Q1740">
            <v>0</v>
          </cell>
          <cell r="R1740" t="str">
            <v>Espèces des boisements</v>
          </cell>
          <cell r="S1740">
            <v>0</v>
          </cell>
          <cell r="U1740">
            <v>0</v>
          </cell>
        </row>
        <row r="1741">
          <cell r="A1741" t="str">
            <v>Argynnis pandora (Denis &amp; Schiffermüller, 1775)</v>
          </cell>
          <cell r="B1741" t="str">
            <v>Rhopalocera</v>
          </cell>
          <cell r="C1741" t="str">
            <v>NYMPHALIDAE</v>
          </cell>
          <cell r="D1741" t="str">
            <v>Argynnis pandora (Denis &amp; Schiffermüller, 1775)</v>
          </cell>
          <cell r="E1741">
            <v>0</v>
          </cell>
          <cell r="F1741">
            <v>0</v>
          </cell>
          <cell r="G1741">
            <v>0</v>
          </cell>
          <cell r="H1741">
            <v>0</v>
          </cell>
          <cell r="I1741">
            <v>0</v>
          </cell>
          <cell r="J1741">
            <v>0</v>
          </cell>
          <cell r="K1741">
            <v>0</v>
          </cell>
          <cell r="L1741">
            <v>0</v>
          </cell>
          <cell r="M1741">
            <v>0</v>
          </cell>
          <cell r="N1741">
            <v>0</v>
          </cell>
          <cell r="O1741">
            <v>0</v>
          </cell>
          <cell r="P1741">
            <v>0</v>
          </cell>
          <cell r="Q1741">
            <v>0</v>
          </cell>
          <cell r="R1741" t="str">
            <v>Espèces des boisements</v>
          </cell>
          <cell r="S1741">
            <v>0</v>
          </cell>
          <cell r="U1741">
            <v>0</v>
          </cell>
        </row>
        <row r="1742">
          <cell r="A1742" t="str">
            <v>Argynnis paphia</v>
          </cell>
          <cell r="B1742" t="str">
            <v>Rhopalocera</v>
          </cell>
          <cell r="C1742" t="str">
            <v>NYMPHALIDAE</v>
          </cell>
          <cell r="D1742" t="str">
            <v>Argynnis paphia (Linnaeus, 1758)</v>
          </cell>
          <cell r="E1742" t="str">
            <v>Argynnis paphia</v>
          </cell>
          <cell r="F1742" t="str">
            <v>Le Tabac d'Espagne</v>
          </cell>
          <cell r="G1742" t="str">
            <v>AR</v>
          </cell>
          <cell r="H1742" t="str">
            <v>PC</v>
          </cell>
          <cell r="I1742">
            <v>0</v>
          </cell>
          <cell r="J1742">
            <v>0</v>
          </cell>
          <cell r="K1742" t="str">
            <v>LC</v>
          </cell>
          <cell r="L1742">
            <v>0</v>
          </cell>
          <cell r="M1742">
            <v>0</v>
          </cell>
          <cell r="N1742">
            <v>0</v>
          </cell>
          <cell r="O1742">
            <v>0</v>
          </cell>
          <cell r="P1742">
            <v>0</v>
          </cell>
          <cell r="Q1742">
            <v>0</v>
          </cell>
          <cell r="R1742" t="str">
            <v>Espèces des boisements</v>
          </cell>
          <cell r="S1742">
            <v>0</v>
          </cell>
          <cell r="T1742" t="str">
            <v>faible</v>
          </cell>
        </row>
        <row r="1743">
          <cell r="A1743" t="str">
            <v>Argynnis paphia (Linnaeus, 1758)</v>
          </cell>
          <cell r="B1743" t="str">
            <v>Rhopalocera</v>
          </cell>
          <cell r="C1743" t="str">
            <v>NYMPHALIDAE</v>
          </cell>
          <cell r="D1743" t="str">
            <v>Argynnis paphia (Linnaeus, 1758)</v>
          </cell>
          <cell r="E1743" t="str">
            <v>Argynnis paphia</v>
          </cell>
          <cell r="F1743" t="str">
            <v>Le Tabac d'Espagne</v>
          </cell>
          <cell r="G1743" t="str">
            <v>AR</v>
          </cell>
          <cell r="H1743" t="str">
            <v>PC</v>
          </cell>
          <cell r="I1743">
            <v>0</v>
          </cell>
          <cell r="J1743">
            <v>0</v>
          </cell>
          <cell r="K1743" t="str">
            <v>LC</v>
          </cell>
          <cell r="L1743">
            <v>0</v>
          </cell>
          <cell r="M1743">
            <v>0</v>
          </cell>
          <cell r="N1743">
            <v>0</v>
          </cell>
          <cell r="O1743">
            <v>0</v>
          </cell>
          <cell r="P1743">
            <v>0</v>
          </cell>
          <cell r="Q1743">
            <v>0</v>
          </cell>
          <cell r="R1743" t="str">
            <v>Espèces des boisements</v>
          </cell>
          <cell r="S1743">
            <v>0</v>
          </cell>
          <cell r="T1743" t="str">
            <v>faible</v>
          </cell>
        </row>
        <row r="1744">
          <cell r="A1744" t="str">
            <v>Aricia agestis</v>
          </cell>
          <cell r="B1744" t="str">
            <v>Rhopalocera</v>
          </cell>
          <cell r="C1744" t="str">
            <v>LYCAENIDAE</v>
          </cell>
          <cell r="D1744" t="str">
            <v>Aricia agestis ([Denis &amp; Schiffermüller], 1775)</v>
          </cell>
          <cell r="E1744" t="str">
            <v>Aricia agestis</v>
          </cell>
          <cell r="F1744" t="str">
            <v>Le Collier de corail</v>
          </cell>
          <cell r="G1744" t="str">
            <v>AC</v>
          </cell>
          <cell r="H1744" t="str">
            <v>AC</v>
          </cell>
          <cell r="I1744">
            <v>0</v>
          </cell>
          <cell r="J1744">
            <v>0</v>
          </cell>
          <cell r="K1744" t="str">
            <v>LC</v>
          </cell>
          <cell r="L1744">
            <v>0</v>
          </cell>
          <cell r="M1744">
            <v>0</v>
          </cell>
          <cell r="N1744">
            <v>0</v>
          </cell>
          <cell r="O1744">
            <v>0</v>
          </cell>
          <cell r="P1744">
            <v>0</v>
          </cell>
          <cell r="Q1744">
            <v>0</v>
          </cell>
          <cell r="R1744" t="str">
            <v>Espèces de "campagnes"</v>
          </cell>
          <cell r="S1744">
            <v>0</v>
          </cell>
          <cell r="T1744" t="str">
            <v>faible</v>
          </cell>
        </row>
        <row r="1745">
          <cell r="A1745" t="str">
            <v>Aricia agestis ([Denis &amp; Schiffermüller], 1775)</v>
          </cell>
          <cell r="B1745" t="str">
            <v>Rhopalocera</v>
          </cell>
          <cell r="C1745" t="str">
            <v>LYCAENIDAE</v>
          </cell>
          <cell r="D1745" t="str">
            <v>Aricia agestis ([Denis &amp; Schiffermüller], 1775)</v>
          </cell>
          <cell r="E1745" t="str">
            <v>Aricia agestis</v>
          </cell>
          <cell r="F1745" t="str">
            <v>Le Collier de corail</v>
          </cell>
          <cell r="G1745" t="str">
            <v>AC</v>
          </cell>
          <cell r="H1745" t="str">
            <v>AC</v>
          </cell>
          <cell r="I1745">
            <v>0</v>
          </cell>
          <cell r="J1745">
            <v>0</v>
          </cell>
          <cell r="K1745" t="str">
            <v>LC</v>
          </cell>
          <cell r="L1745">
            <v>0</v>
          </cell>
          <cell r="M1745">
            <v>0</v>
          </cell>
          <cell r="N1745">
            <v>0</v>
          </cell>
          <cell r="O1745">
            <v>0</v>
          </cell>
          <cell r="P1745">
            <v>0</v>
          </cell>
          <cell r="Q1745">
            <v>0</v>
          </cell>
          <cell r="R1745" t="str">
            <v>Espèces de "campagnes"</v>
          </cell>
          <cell r="S1745">
            <v>0</v>
          </cell>
          <cell r="T1745" t="str">
            <v>faible</v>
          </cell>
        </row>
        <row r="1746">
          <cell r="A1746" t="str">
            <v>Boloria aquilonaris</v>
          </cell>
          <cell r="B1746" t="str">
            <v>Rhopalocera</v>
          </cell>
          <cell r="C1746" t="str">
            <v>NYMPHALIDAE</v>
          </cell>
          <cell r="D1746" t="str">
            <v>Boloria aquilonaris (Stichel, 1908)</v>
          </cell>
          <cell r="E1746" t="str">
            <v>Boloria aquilonaris</v>
          </cell>
          <cell r="F1746" t="str">
            <v>Le Nacré de la Canneberge</v>
          </cell>
          <cell r="G1746" t="str">
            <v>E</v>
          </cell>
          <cell r="H1746" t="str">
            <v>E</v>
          </cell>
          <cell r="I1746" t="str">
            <v>X</v>
          </cell>
          <cell r="J1746">
            <v>0</v>
          </cell>
          <cell r="K1746" t="str">
            <v>CR</v>
          </cell>
          <cell r="L1746" t="str">
            <v>N</v>
          </cell>
          <cell r="M1746" t="str">
            <v>P1</v>
          </cell>
          <cell r="N1746">
            <v>0</v>
          </cell>
          <cell r="O1746">
            <v>0</v>
          </cell>
          <cell r="P1746">
            <v>0</v>
          </cell>
          <cell r="Q1746" t="str">
            <v>HP</v>
          </cell>
          <cell r="R1746" t="str">
            <v>Espèces des zones humides</v>
          </cell>
          <cell r="S1746">
            <v>0</v>
          </cell>
          <cell r="T1746" t="str">
            <v>Majeure</v>
          </cell>
        </row>
        <row r="1747">
          <cell r="A1747" t="str">
            <v>Boloria aquilonaris (Stichel, 1908)</v>
          </cell>
          <cell r="B1747" t="str">
            <v>Rhopalocera</v>
          </cell>
          <cell r="C1747" t="str">
            <v>NYMPHALIDAE</v>
          </cell>
          <cell r="D1747" t="str">
            <v>Boloria aquilonaris (Stichel, 1908)</v>
          </cell>
          <cell r="E1747" t="str">
            <v>Boloria aquilonaris</v>
          </cell>
          <cell r="F1747" t="str">
            <v>Le Nacré de la Canneberge</v>
          </cell>
          <cell r="G1747" t="str">
            <v>E</v>
          </cell>
          <cell r="H1747" t="str">
            <v>E</v>
          </cell>
          <cell r="I1747" t="str">
            <v>X</v>
          </cell>
          <cell r="J1747">
            <v>0</v>
          </cell>
          <cell r="K1747" t="str">
            <v>CR</v>
          </cell>
          <cell r="L1747" t="str">
            <v>N</v>
          </cell>
          <cell r="M1747" t="str">
            <v>P1</v>
          </cell>
          <cell r="N1747">
            <v>0</v>
          </cell>
          <cell r="O1747">
            <v>0</v>
          </cell>
          <cell r="P1747">
            <v>0</v>
          </cell>
          <cell r="Q1747" t="str">
            <v>HP</v>
          </cell>
          <cell r="R1747" t="str">
            <v>Espèces des zones humides</v>
          </cell>
          <cell r="S1747">
            <v>0</v>
          </cell>
          <cell r="T1747" t="str">
            <v>Majeure</v>
          </cell>
        </row>
        <row r="1748">
          <cell r="A1748" t="str">
            <v>Boloria dia</v>
          </cell>
          <cell r="B1748" t="str">
            <v>Rhopalocera</v>
          </cell>
          <cell r="C1748" t="str">
            <v>NYMPHALIDAE</v>
          </cell>
          <cell r="D1748" t="str">
            <v>Boloria dia (Linnaeus, 1767)</v>
          </cell>
          <cell r="E1748" t="str">
            <v>Boloria dia</v>
          </cell>
          <cell r="F1748" t="str">
            <v>La Petite Violette</v>
          </cell>
          <cell r="G1748" t="str">
            <v>AR</v>
          </cell>
          <cell r="H1748" t="str">
            <v>PC</v>
          </cell>
          <cell r="I1748">
            <v>0</v>
          </cell>
          <cell r="J1748">
            <v>0</v>
          </cell>
          <cell r="K1748" t="str">
            <v>LC</v>
          </cell>
          <cell r="L1748">
            <v>0</v>
          </cell>
          <cell r="M1748" t="str">
            <v>P3-A</v>
          </cell>
          <cell r="N1748">
            <v>0</v>
          </cell>
          <cell r="O1748">
            <v>0</v>
          </cell>
          <cell r="P1748" t="str">
            <v>X</v>
          </cell>
          <cell r="Q1748">
            <v>0</v>
          </cell>
          <cell r="R1748" t="str">
            <v>Espèces des milieux chauds et secs</v>
          </cell>
          <cell r="S1748">
            <v>0</v>
          </cell>
          <cell r="T1748" t="str">
            <v>faible</v>
          </cell>
          <cell r="U1748" t="str">
            <v>x</v>
          </cell>
        </row>
        <row r="1749">
          <cell r="A1749" t="str">
            <v>Boloria dia (Linnaeus, 1767)</v>
          </cell>
          <cell r="B1749" t="str">
            <v>Rhopalocera</v>
          </cell>
          <cell r="C1749" t="str">
            <v>NYMPHALIDAE</v>
          </cell>
          <cell r="D1749" t="str">
            <v>Boloria dia (Linnaeus, 1767)</v>
          </cell>
          <cell r="E1749" t="str">
            <v>Boloria dia</v>
          </cell>
          <cell r="F1749" t="str">
            <v>La Petite Violette</v>
          </cell>
          <cell r="G1749" t="str">
            <v>AR</v>
          </cell>
          <cell r="H1749" t="str">
            <v>PC</v>
          </cell>
          <cell r="I1749">
            <v>0</v>
          </cell>
          <cell r="J1749">
            <v>0</v>
          </cell>
          <cell r="K1749" t="str">
            <v>LC</v>
          </cell>
          <cell r="L1749">
            <v>0</v>
          </cell>
          <cell r="M1749" t="str">
            <v>P3-A</v>
          </cell>
          <cell r="N1749">
            <v>0</v>
          </cell>
          <cell r="O1749">
            <v>0</v>
          </cell>
          <cell r="P1749" t="str">
            <v>X</v>
          </cell>
          <cell r="Q1749">
            <v>0</v>
          </cell>
          <cell r="R1749" t="str">
            <v>Espèces des milieux chauds et secs</v>
          </cell>
          <cell r="S1749">
            <v>0</v>
          </cell>
          <cell r="T1749" t="str">
            <v>faible</v>
          </cell>
          <cell r="U1749" t="str">
            <v>x</v>
          </cell>
        </row>
        <row r="1750">
          <cell r="A1750" t="str">
            <v>Boloria euphrosyne</v>
          </cell>
          <cell r="B1750" t="str">
            <v>Rhopalocera</v>
          </cell>
          <cell r="C1750" t="str">
            <v>NYMPHALIDAE</v>
          </cell>
          <cell r="D1750" t="str">
            <v>Boloria euphrosyne (Linnaeus, 1758)</v>
          </cell>
          <cell r="E1750" t="str">
            <v>Boloria euphrosyne</v>
          </cell>
          <cell r="F1750" t="str">
            <v>Le Grand Collier argenté</v>
          </cell>
          <cell r="G1750" t="str">
            <v>(*)</v>
          </cell>
          <cell r="H1750" t="str">
            <v>D</v>
          </cell>
          <cell r="I1750" t="str">
            <v>X</v>
          </cell>
          <cell r="J1750">
            <v>0</v>
          </cell>
          <cell r="K1750" t="str">
            <v>RE</v>
          </cell>
          <cell r="L1750">
            <v>0</v>
          </cell>
          <cell r="M1750" t="str">
            <v>P2-A</v>
          </cell>
          <cell r="N1750">
            <v>0</v>
          </cell>
          <cell r="O1750">
            <v>0</v>
          </cell>
          <cell r="P1750">
            <v>0</v>
          </cell>
          <cell r="Q1750" t="str">
            <v>HP</v>
          </cell>
          <cell r="R1750" t="str">
            <v>Espèces des boisements</v>
          </cell>
          <cell r="S1750">
            <v>0</v>
          </cell>
          <cell r="T1750" t="str">
            <v>faible</v>
          </cell>
        </row>
        <row r="1751">
          <cell r="A1751" t="str">
            <v>Boloria euphrosyne (Linnaeus, 1758)</v>
          </cell>
          <cell r="B1751" t="str">
            <v>Rhopalocera</v>
          </cell>
          <cell r="C1751" t="str">
            <v>NYMPHALIDAE</v>
          </cell>
          <cell r="D1751" t="str">
            <v>Boloria euphrosyne (Linnaeus, 1758)</v>
          </cell>
          <cell r="E1751" t="str">
            <v>Boloria euphrosyne</v>
          </cell>
          <cell r="F1751" t="str">
            <v>Le Grand Collier argenté</v>
          </cell>
          <cell r="G1751" t="str">
            <v>(*)</v>
          </cell>
          <cell r="H1751" t="str">
            <v>D</v>
          </cell>
          <cell r="I1751" t="str">
            <v>X</v>
          </cell>
          <cell r="J1751">
            <v>0</v>
          </cell>
          <cell r="K1751" t="str">
            <v>RE</v>
          </cell>
          <cell r="L1751">
            <v>0</v>
          </cell>
          <cell r="M1751" t="str">
            <v>P2-A</v>
          </cell>
          <cell r="N1751">
            <v>0</v>
          </cell>
          <cell r="O1751">
            <v>0</v>
          </cell>
          <cell r="P1751">
            <v>0</v>
          </cell>
          <cell r="Q1751" t="str">
            <v>HP</v>
          </cell>
          <cell r="R1751" t="str">
            <v>Espèces des boisements</v>
          </cell>
          <cell r="S1751">
            <v>0</v>
          </cell>
          <cell r="T1751" t="str">
            <v>faible</v>
          </cell>
        </row>
        <row r="1752">
          <cell r="A1752" t="str">
            <v>Boloria selene</v>
          </cell>
          <cell r="B1752" t="str">
            <v>Rhopalocera</v>
          </cell>
          <cell r="C1752" t="str">
            <v>NYMPHALIDAE</v>
          </cell>
          <cell r="D1752" t="str">
            <v>Boloria selene ([Denis &amp; Schiffermüller], 1775)</v>
          </cell>
          <cell r="E1752" t="str">
            <v>Boloria selene</v>
          </cell>
          <cell r="F1752" t="str">
            <v>Le Petit Collier argenté</v>
          </cell>
          <cell r="G1752" t="str">
            <v>E</v>
          </cell>
          <cell r="H1752" t="str">
            <v>D</v>
          </cell>
          <cell r="I1752" t="str">
            <v>X</v>
          </cell>
          <cell r="J1752">
            <v>0</v>
          </cell>
          <cell r="K1752" t="str">
            <v>RE</v>
          </cell>
          <cell r="L1752">
            <v>0</v>
          </cell>
          <cell r="M1752" t="str">
            <v>P2-A</v>
          </cell>
          <cell r="N1752">
            <v>0</v>
          </cell>
          <cell r="O1752">
            <v>0</v>
          </cell>
          <cell r="P1752">
            <v>0</v>
          </cell>
          <cell r="Q1752" t="str">
            <v>HP</v>
          </cell>
          <cell r="R1752" t="str">
            <v>Espèces des boisements</v>
          </cell>
          <cell r="S1752">
            <v>0</v>
          </cell>
          <cell r="T1752" t="str">
            <v>faible</v>
          </cell>
        </row>
        <row r="1753">
          <cell r="A1753" t="str">
            <v>Boloria selene ([Denis &amp; Schiffermüller], 1775)</v>
          </cell>
          <cell r="B1753" t="str">
            <v>Rhopalocera</v>
          </cell>
          <cell r="C1753" t="str">
            <v>NYMPHALIDAE</v>
          </cell>
          <cell r="D1753" t="str">
            <v>Boloria selene ([Denis &amp; Schiffermüller], 1775)</v>
          </cell>
          <cell r="E1753" t="str">
            <v>Boloria selene</v>
          </cell>
          <cell r="F1753" t="str">
            <v>Le Petit Collier argenté</v>
          </cell>
          <cell r="G1753" t="str">
            <v>E</v>
          </cell>
          <cell r="H1753" t="str">
            <v>D</v>
          </cell>
          <cell r="I1753" t="str">
            <v>X</v>
          </cell>
          <cell r="J1753">
            <v>0</v>
          </cell>
          <cell r="K1753" t="str">
            <v>RE</v>
          </cell>
          <cell r="L1753">
            <v>0</v>
          </cell>
          <cell r="M1753" t="str">
            <v>P2-A</v>
          </cell>
          <cell r="N1753">
            <v>0</v>
          </cell>
          <cell r="O1753">
            <v>0</v>
          </cell>
          <cell r="P1753">
            <v>0</v>
          </cell>
          <cell r="Q1753" t="str">
            <v>HP</v>
          </cell>
          <cell r="R1753" t="str">
            <v>Espèces des boisements</v>
          </cell>
          <cell r="S1753">
            <v>0</v>
          </cell>
          <cell r="T1753" t="str">
            <v>faible</v>
          </cell>
        </row>
        <row r="1754">
          <cell r="A1754" t="str">
            <v>Brenthis daphne</v>
          </cell>
          <cell r="B1754" t="str">
            <v>Rhopalocera</v>
          </cell>
          <cell r="C1754" t="str">
            <v>NYMPHALIDAE</v>
          </cell>
          <cell r="D1754" t="str">
            <v>Brenthis daphne ([Denis &amp; Schiffermüller], 1775)</v>
          </cell>
          <cell r="E1754" t="str">
            <v>Brenthis daphne</v>
          </cell>
          <cell r="F1754" t="str">
            <v>Le Nacré de la Ronce</v>
          </cell>
          <cell r="G1754" t="str">
            <v>E</v>
          </cell>
          <cell r="H1754" t="str">
            <v>E</v>
          </cell>
          <cell r="I1754">
            <v>0</v>
          </cell>
          <cell r="J1754">
            <v>0</v>
          </cell>
          <cell r="K1754" t="str">
            <v>NA</v>
          </cell>
          <cell r="L1754">
            <v>0</v>
          </cell>
          <cell r="M1754">
            <v>0</v>
          </cell>
          <cell r="N1754">
            <v>0</v>
          </cell>
          <cell r="O1754">
            <v>0</v>
          </cell>
          <cell r="P1754">
            <v>0</v>
          </cell>
          <cell r="Q1754">
            <v>0</v>
          </cell>
          <cell r="R1754" t="str">
            <v>Espèces ordinaires des friches et jardins</v>
          </cell>
          <cell r="S1754">
            <v>0</v>
          </cell>
          <cell r="T1754" t="str">
            <v>faible</v>
          </cell>
          <cell r="U1754" t="str">
            <v>x</v>
          </cell>
        </row>
        <row r="1755">
          <cell r="A1755" t="str">
            <v>Brenthis daphne ([Denis &amp; Schiffermüller], 1775)</v>
          </cell>
          <cell r="B1755" t="str">
            <v>Rhopalocera</v>
          </cell>
          <cell r="C1755" t="str">
            <v>NYMPHALIDAE</v>
          </cell>
          <cell r="D1755" t="str">
            <v>Brenthis daphne ([Denis &amp; Schiffermüller], 1775)</v>
          </cell>
          <cell r="E1755" t="str">
            <v>Brenthis daphne</v>
          </cell>
          <cell r="F1755" t="str">
            <v>Le Nacré de la Ronce</v>
          </cell>
          <cell r="G1755" t="str">
            <v>E</v>
          </cell>
          <cell r="H1755" t="str">
            <v>E</v>
          </cell>
          <cell r="I1755">
            <v>0</v>
          </cell>
          <cell r="J1755">
            <v>0</v>
          </cell>
          <cell r="K1755" t="str">
            <v>NA</v>
          </cell>
          <cell r="L1755">
            <v>0</v>
          </cell>
          <cell r="M1755">
            <v>0</v>
          </cell>
          <cell r="N1755">
            <v>0</v>
          </cell>
          <cell r="O1755">
            <v>0</v>
          </cell>
          <cell r="P1755">
            <v>0</v>
          </cell>
          <cell r="Q1755">
            <v>0</v>
          </cell>
          <cell r="R1755" t="str">
            <v>Espèces ordinaires des friches et jardins</v>
          </cell>
          <cell r="S1755">
            <v>0</v>
          </cell>
          <cell r="T1755" t="str">
            <v>faible</v>
          </cell>
          <cell r="U1755" t="str">
            <v>x</v>
          </cell>
        </row>
        <row r="1756">
          <cell r="A1756" t="str">
            <v>Brenthis ino</v>
          </cell>
          <cell r="B1756" t="str">
            <v>Rhopalocera</v>
          </cell>
          <cell r="C1756" t="str">
            <v>NYMPHALIDAE</v>
          </cell>
          <cell r="D1756" t="str">
            <v>Brenthis ino (Rottemburg, 1775)</v>
          </cell>
          <cell r="E1756" t="str">
            <v>Brenthis ino</v>
          </cell>
          <cell r="F1756" t="str">
            <v>Le Nacré de la Sanguisorbe</v>
          </cell>
          <cell r="G1756" t="str">
            <v>RR</v>
          </cell>
          <cell r="H1756" t="str">
            <v>RR</v>
          </cell>
          <cell r="I1756" t="str">
            <v>X</v>
          </cell>
          <cell r="J1756">
            <v>0</v>
          </cell>
          <cell r="K1756" t="str">
            <v>EN</v>
          </cell>
          <cell r="L1756">
            <v>0</v>
          </cell>
          <cell r="M1756" t="str">
            <v>P3-A</v>
          </cell>
          <cell r="N1756">
            <v>0</v>
          </cell>
          <cell r="O1756">
            <v>0</v>
          </cell>
          <cell r="P1756">
            <v>0</v>
          </cell>
          <cell r="Q1756" t="str">
            <v>HP</v>
          </cell>
          <cell r="R1756" t="str">
            <v>Espèces des zones humides</v>
          </cell>
          <cell r="S1756">
            <v>0</v>
          </cell>
          <cell r="T1756" t="str">
            <v>Majeure</v>
          </cell>
        </row>
        <row r="1757">
          <cell r="A1757" t="str">
            <v>Brenthis ino (Rottemburg, 1775)</v>
          </cell>
          <cell r="B1757" t="str">
            <v>Rhopalocera</v>
          </cell>
          <cell r="C1757" t="str">
            <v>NYMPHALIDAE</v>
          </cell>
          <cell r="D1757" t="str">
            <v>Brenthis ino (Rottemburg, 1775)</v>
          </cell>
          <cell r="E1757" t="str">
            <v>Brenthis ino</v>
          </cell>
          <cell r="F1757" t="str">
            <v>Le Nacré de la Sanguisorbe</v>
          </cell>
          <cell r="G1757" t="str">
            <v>RR</v>
          </cell>
          <cell r="H1757" t="str">
            <v>RR</v>
          </cell>
          <cell r="I1757" t="str">
            <v>X</v>
          </cell>
          <cell r="J1757">
            <v>0</v>
          </cell>
          <cell r="K1757" t="str">
            <v>EN</v>
          </cell>
          <cell r="L1757">
            <v>0</v>
          </cell>
          <cell r="M1757" t="str">
            <v>P3-A</v>
          </cell>
          <cell r="N1757">
            <v>0</v>
          </cell>
          <cell r="O1757">
            <v>0</v>
          </cell>
          <cell r="P1757">
            <v>0</v>
          </cell>
          <cell r="Q1757" t="str">
            <v>HP</v>
          </cell>
          <cell r="R1757" t="str">
            <v>Espèces des zones humides</v>
          </cell>
          <cell r="S1757">
            <v>0</v>
          </cell>
          <cell r="T1757" t="str">
            <v>Majeure</v>
          </cell>
        </row>
        <row r="1758">
          <cell r="A1758" t="str">
            <v>Cacyreus marshalli</v>
          </cell>
          <cell r="B1758" t="str">
            <v>Rhopalocera</v>
          </cell>
          <cell r="C1758" t="str">
            <v>LYCAENIDAE</v>
          </cell>
          <cell r="D1758" t="str">
            <v>Cacyreus marshalli Butler, 1898</v>
          </cell>
          <cell r="E1758" t="str">
            <v>Cacyreus marshalli</v>
          </cell>
          <cell r="F1758" t="str">
            <v>Le Brun des Pélargoniums</v>
          </cell>
          <cell r="G1758">
            <v>0</v>
          </cell>
          <cell r="H1758" t="str">
            <v>E</v>
          </cell>
          <cell r="I1758">
            <v>0</v>
          </cell>
          <cell r="J1758">
            <v>0</v>
          </cell>
          <cell r="K1758" t="str">
            <v>NA</v>
          </cell>
          <cell r="L1758">
            <v>0</v>
          </cell>
          <cell r="M1758">
            <v>0</v>
          </cell>
          <cell r="N1758">
            <v>0</v>
          </cell>
          <cell r="O1758">
            <v>0</v>
          </cell>
          <cell r="P1758">
            <v>0</v>
          </cell>
          <cell r="Q1758">
            <v>0</v>
          </cell>
          <cell r="R1758" t="str">
            <v>Espèces ordinaires des friches et jardins</v>
          </cell>
          <cell r="S1758">
            <v>0</v>
          </cell>
          <cell r="T1758" t="str">
            <v>faible</v>
          </cell>
          <cell r="U1758" t="str">
            <v>x</v>
          </cell>
        </row>
        <row r="1759">
          <cell r="A1759" t="str">
            <v>Cacyreus marshalli Butler, 1898</v>
          </cell>
          <cell r="B1759" t="str">
            <v>Rhopalocera</v>
          </cell>
          <cell r="C1759" t="str">
            <v>LYCAENIDAE</v>
          </cell>
          <cell r="D1759" t="str">
            <v>Cacyreus marshalli Butler, 1898</v>
          </cell>
          <cell r="E1759" t="str">
            <v>Cacyreus marshalli</v>
          </cell>
          <cell r="F1759" t="str">
            <v>Le Brun des Pélargoniums</v>
          </cell>
          <cell r="G1759">
            <v>0</v>
          </cell>
          <cell r="H1759" t="str">
            <v>E</v>
          </cell>
          <cell r="I1759">
            <v>0</v>
          </cell>
          <cell r="J1759">
            <v>0</v>
          </cell>
          <cell r="K1759" t="str">
            <v>NA</v>
          </cell>
          <cell r="L1759">
            <v>0</v>
          </cell>
          <cell r="M1759">
            <v>0</v>
          </cell>
          <cell r="N1759">
            <v>0</v>
          </cell>
          <cell r="O1759">
            <v>0</v>
          </cell>
          <cell r="P1759">
            <v>0</v>
          </cell>
          <cell r="Q1759">
            <v>0</v>
          </cell>
          <cell r="R1759" t="str">
            <v>Espèces ordinaires des friches et jardins</v>
          </cell>
          <cell r="S1759">
            <v>0</v>
          </cell>
          <cell r="T1759" t="str">
            <v>faible</v>
          </cell>
          <cell r="U1759" t="str">
            <v>x</v>
          </cell>
        </row>
        <row r="1760">
          <cell r="A1760" t="str">
            <v>Callophrys rubi</v>
          </cell>
          <cell r="B1760" t="str">
            <v>Rhopalocera</v>
          </cell>
          <cell r="C1760" t="str">
            <v>LYCAENIDAE</v>
          </cell>
          <cell r="D1760" t="str">
            <v>Callophrys rubi (Linnaeus, 1758)</v>
          </cell>
          <cell r="E1760" t="str">
            <v>Callophrys rubi</v>
          </cell>
          <cell r="F1760" t="str">
            <v>L'Argus vert</v>
          </cell>
          <cell r="G1760" t="str">
            <v>AC</v>
          </cell>
          <cell r="H1760" t="str">
            <v>AC</v>
          </cell>
          <cell r="I1760">
            <v>0</v>
          </cell>
          <cell r="J1760">
            <v>0</v>
          </cell>
          <cell r="K1760" t="str">
            <v>LC</v>
          </cell>
          <cell r="L1760">
            <v>0</v>
          </cell>
          <cell r="M1760">
            <v>0</v>
          </cell>
          <cell r="N1760">
            <v>0</v>
          </cell>
          <cell r="O1760">
            <v>0</v>
          </cell>
          <cell r="P1760">
            <v>0</v>
          </cell>
          <cell r="Q1760">
            <v>0</v>
          </cell>
          <cell r="R1760" t="str">
            <v>Espèces de "campagnes"</v>
          </cell>
          <cell r="S1760" t="str">
            <v>Peut-être repassée au besoin en milieux chauds</v>
          </cell>
          <cell r="T1760" t="str">
            <v>faible</v>
          </cell>
        </row>
        <row r="1761">
          <cell r="A1761" t="str">
            <v>Callophrys rubi (Linnaeus, 1758)</v>
          </cell>
          <cell r="B1761" t="str">
            <v>Rhopalocera</v>
          </cell>
          <cell r="C1761" t="str">
            <v>LYCAENIDAE</v>
          </cell>
          <cell r="D1761" t="str">
            <v>Callophrys rubi (Linnaeus, 1758)</v>
          </cell>
          <cell r="E1761" t="str">
            <v>Callophrys rubi</v>
          </cell>
          <cell r="F1761" t="str">
            <v>L'Argus vert</v>
          </cell>
          <cell r="G1761" t="str">
            <v>AC</v>
          </cell>
          <cell r="H1761" t="str">
            <v>AC</v>
          </cell>
          <cell r="I1761">
            <v>0</v>
          </cell>
          <cell r="J1761">
            <v>0</v>
          </cell>
          <cell r="K1761" t="str">
            <v>LC</v>
          </cell>
          <cell r="L1761">
            <v>0</v>
          </cell>
          <cell r="M1761">
            <v>0</v>
          </cell>
          <cell r="N1761">
            <v>0</v>
          </cell>
          <cell r="O1761">
            <v>0</v>
          </cell>
          <cell r="P1761">
            <v>0</v>
          </cell>
          <cell r="Q1761">
            <v>0</v>
          </cell>
          <cell r="R1761" t="str">
            <v>Espèces de "campagnes"</v>
          </cell>
          <cell r="T1761" t="str">
            <v>faible</v>
          </cell>
        </row>
        <row r="1762">
          <cell r="A1762" t="str">
            <v>Carcharodus alceae</v>
          </cell>
          <cell r="B1762" t="str">
            <v>Rhopalocera</v>
          </cell>
          <cell r="C1762" t="str">
            <v>HESPERIIDAE</v>
          </cell>
          <cell r="D1762" t="str">
            <v>Carcharodus alceae (Esper, [1780])</v>
          </cell>
          <cell r="E1762" t="str">
            <v>Carcharodus alceae</v>
          </cell>
          <cell r="F1762" t="str">
            <v>La Grisette</v>
          </cell>
          <cell r="G1762" t="str">
            <v>R</v>
          </cell>
          <cell r="H1762" t="str">
            <v>PC</v>
          </cell>
          <cell r="I1762">
            <v>0</v>
          </cell>
          <cell r="J1762">
            <v>0</v>
          </cell>
          <cell r="K1762" t="str">
            <v>LC</v>
          </cell>
          <cell r="L1762">
            <v>0</v>
          </cell>
          <cell r="M1762" t="str">
            <v>P2-A</v>
          </cell>
          <cell r="N1762">
            <v>0</v>
          </cell>
          <cell r="O1762">
            <v>0</v>
          </cell>
          <cell r="P1762" t="str">
            <v>X</v>
          </cell>
          <cell r="Q1762">
            <v>0</v>
          </cell>
          <cell r="R1762" t="str">
            <v>Espèces de "campagnes"</v>
          </cell>
          <cell r="T1762" t="str">
            <v>faible</v>
          </cell>
          <cell r="U1762" t="str">
            <v>x</v>
          </cell>
        </row>
        <row r="1763">
          <cell r="A1763" t="str">
            <v>Carcharodus alceae (Esper, [1780])</v>
          </cell>
          <cell r="B1763" t="str">
            <v>Rhopalocera</v>
          </cell>
          <cell r="C1763" t="str">
            <v>HESPERIIDAE</v>
          </cell>
          <cell r="D1763" t="str">
            <v>Carcharodus alceae (Esper, [1780])</v>
          </cell>
          <cell r="E1763" t="str">
            <v>Carcharodus alceae</v>
          </cell>
          <cell r="F1763" t="str">
            <v>La Grisette</v>
          </cell>
          <cell r="G1763" t="str">
            <v>R</v>
          </cell>
          <cell r="H1763" t="str">
            <v>PC</v>
          </cell>
          <cell r="I1763">
            <v>0</v>
          </cell>
          <cell r="J1763">
            <v>0</v>
          </cell>
          <cell r="K1763" t="str">
            <v>LC</v>
          </cell>
          <cell r="L1763">
            <v>0</v>
          </cell>
          <cell r="M1763" t="str">
            <v>P2-A</v>
          </cell>
          <cell r="N1763">
            <v>0</v>
          </cell>
          <cell r="O1763">
            <v>0</v>
          </cell>
          <cell r="P1763" t="str">
            <v>X</v>
          </cell>
          <cell r="Q1763">
            <v>0</v>
          </cell>
          <cell r="R1763" t="str">
            <v>Espèces de "campagnes"</v>
          </cell>
          <cell r="T1763" t="str">
            <v>faible</v>
          </cell>
          <cell r="U1763" t="str">
            <v>x</v>
          </cell>
        </row>
        <row r="1764">
          <cell r="A1764" t="str">
            <v>Carterocephalus palaemon</v>
          </cell>
          <cell r="B1764" t="str">
            <v>Rhopalocera</v>
          </cell>
          <cell r="C1764" t="str">
            <v>HESPERIIDAE</v>
          </cell>
          <cell r="D1764" t="str">
            <v>Carterocephalus palaemon (Pallas, 1771)</v>
          </cell>
          <cell r="E1764" t="str">
            <v>Carterocephalus palaemon</v>
          </cell>
          <cell r="F1764" t="str">
            <v>L'Echiquier</v>
          </cell>
          <cell r="G1764" t="str">
            <v>R</v>
          </cell>
          <cell r="H1764" t="str">
            <v>RR</v>
          </cell>
          <cell r="I1764" t="str">
            <v>X</v>
          </cell>
          <cell r="J1764">
            <v>0</v>
          </cell>
          <cell r="K1764" t="str">
            <v>EN</v>
          </cell>
          <cell r="L1764" t="str">
            <v>IdF</v>
          </cell>
          <cell r="M1764" t="str">
            <v>P3-A</v>
          </cell>
          <cell r="N1764">
            <v>0</v>
          </cell>
          <cell r="O1764">
            <v>0</v>
          </cell>
          <cell r="P1764">
            <v>0</v>
          </cell>
          <cell r="Q1764" t="str">
            <v>HP</v>
          </cell>
          <cell r="R1764" t="str">
            <v>Espèces des zones humides</v>
          </cell>
          <cell r="S1764" t="str">
            <v>Peut-être au besoin repassée en milieux forestiers</v>
          </cell>
          <cell r="T1764" t="str">
            <v>Majeure</v>
          </cell>
        </row>
        <row r="1765">
          <cell r="A1765" t="str">
            <v>Carterocephalus palaemon (Pallas, 1771)</v>
          </cell>
          <cell r="B1765" t="str">
            <v>Rhopalocera</v>
          </cell>
          <cell r="C1765" t="str">
            <v>HESPERIIDAE</v>
          </cell>
          <cell r="D1765" t="str">
            <v>Carterocephalus palaemon (Pallas, 1771)</v>
          </cell>
          <cell r="E1765" t="str">
            <v>Carterocephalus palaemon</v>
          </cell>
          <cell r="F1765" t="str">
            <v>L'Echiquier</v>
          </cell>
          <cell r="G1765" t="str">
            <v>R</v>
          </cell>
          <cell r="H1765" t="str">
            <v>RR</v>
          </cell>
          <cell r="I1765" t="str">
            <v>X</v>
          </cell>
          <cell r="J1765">
            <v>0</v>
          </cell>
          <cell r="K1765" t="str">
            <v>EN</v>
          </cell>
          <cell r="L1765" t="str">
            <v>IdF</v>
          </cell>
          <cell r="M1765" t="str">
            <v>P3-A</v>
          </cell>
          <cell r="N1765">
            <v>0</v>
          </cell>
          <cell r="O1765">
            <v>0</v>
          </cell>
          <cell r="P1765">
            <v>0</v>
          </cell>
          <cell r="Q1765" t="str">
            <v>HP</v>
          </cell>
          <cell r="R1765" t="str">
            <v>Espèces des zones humides</v>
          </cell>
          <cell r="T1765" t="str">
            <v>Majeure</v>
          </cell>
        </row>
        <row r="1766">
          <cell r="A1766" t="str">
            <v>Celastrina argiolus</v>
          </cell>
          <cell r="B1766" t="str">
            <v>Rhopalocera</v>
          </cell>
          <cell r="C1766" t="str">
            <v>LYCAENIDAE</v>
          </cell>
          <cell r="D1766" t="str">
            <v>Celastrina argiolus (Linnaeus, 1758)</v>
          </cell>
          <cell r="E1766" t="str">
            <v>Celastrina argiolus</v>
          </cell>
          <cell r="F1766" t="str">
            <v>L'Azuré des Nerpruns</v>
          </cell>
          <cell r="G1766" t="str">
            <v>C</v>
          </cell>
          <cell r="H1766" t="str">
            <v>C</v>
          </cell>
          <cell r="I1766">
            <v>0</v>
          </cell>
          <cell r="J1766">
            <v>0</v>
          </cell>
          <cell r="K1766" t="str">
            <v>LC</v>
          </cell>
          <cell r="L1766">
            <v>0</v>
          </cell>
          <cell r="M1766">
            <v>0</v>
          </cell>
          <cell r="N1766">
            <v>0</v>
          </cell>
          <cell r="O1766">
            <v>0</v>
          </cell>
          <cell r="P1766">
            <v>0</v>
          </cell>
          <cell r="Q1766">
            <v>0</v>
          </cell>
          <cell r="R1766" t="str">
            <v>Espèces ordinaires des friches et jardins</v>
          </cell>
          <cell r="T1766" t="str">
            <v>faible</v>
          </cell>
        </row>
        <row r="1767">
          <cell r="A1767" t="str">
            <v>Celastrina argiolus (Linnaeus, 1758)</v>
          </cell>
          <cell r="B1767" t="str">
            <v>Rhopalocera</v>
          </cell>
          <cell r="C1767" t="str">
            <v>LYCAENIDAE</v>
          </cell>
          <cell r="D1767" t="str">
            <v>Celastrina argiolus (Linnaeus, 1758)</v>
          </cell>
          <cell r="E1767" t="str">
            <v>Celastrina argiolus</v>
          </cell>
          <cell r="F1767" t="str">
            <v>L'Azuré des Nerpruns</v>
          </cell>
          <cell r="G1767" t="str">
            <v>C</v>
          </cell>
          <cell r="H1767" t="str">
            <v>C</v>
          </cell>
          <cell r="I1767">
            <v>0</v>
          </cell>
          <cell r="J1767">
            <v>0</v>
          </cell>
          <cell r="K1767" t="str">
            <v>LC</v>
          </cell>
          <cell r="L1767">
            <v>0</v>
          </cell>
          <cell r="M1767">
            <v>0</v>
          </cell>
          <cell r="N1767">
            <v>0</v>
          </cell>
          <cell r="O1767">
            <v>0</v>
          </cell>
          <cell r="P1767">
            <v>0</v>
          </cell>
          <cell r="Q1767">
            <v>0</v>
          </cell>
          <cell r="R1767" t="str">
            <v>Espèces ordinaires des friches et jardins</v>
          </cell>
          <cell r="T1767" t="str">
            <v>faible</v>
          </cell>
        </row>
        <row r="1768">
          <cell r="A1768" t="str">
            <v>Chazara briseis</v>
          </cell>
          <cell r="B1768" t="str">
            <v>Rhopalocera</v>
          </cell>
          <cell r="C1768" t="str">
            <v>NYMPHALIDAE</v>
          </cell>
          <cell r="D1768" t="str">
            <v>Chazara briseis (Linnaeus, 1764)</v>
          </cell>
          <cell r="E1768" t="str">
            <v>Chazara briseis</v>
          </cell>
          <cell r="F1768" t="str">
            <v>L'Hermite</v>
          </cell>
          <cell r="G1768" t="str">
            <v>(*)</v>
          </cell>
          <cell r="H1768" t="str">
            <v>D</v>
          </cell>
          <cell r="I1768" t="str">
            <v>X</v>
          </cell>
          <cell r="J1768">
            <v>0</v>
          </cell>
          <cell r="K1768" t="str">
            <v>RE</v>
          </cell>
          <cell r="L1768">
            <v>0</v>
          </cell>
          <cell r="M1768" t="str">
            <v>P1</v>
          </cell>
          <cell r="N1768">
            <v>0</v>
          </cell>
          <cell r="O1768">
            <v>0</v>
          </cell>
          <cell r="P1768">
            <v>0</v>
          </cell>
          <cell r="Q1768" t="str">
            <v>HP</v>
          </cell>
          <cell r="R1768" t="str">
            <v>Espèces des milieux chauds et secs</v>
          </cell>
          <cell r="S1768">
            <v>0</v>
          </cell>
          <cell r="T1768" t="str">
            <v>faible</v>
          </cell>
          <cell r="U1768">
            <v>0</v>
          </cell>
        </row>
        <row r="1769">
          <cell r="A1769" t="str">
            <v>Chazara briseis (Linnaeus, 1764)</v>
          </cell>
          <cell r="B1769" t="str">
            <v>Rhopalocera</v>
          </cell>
          <cell r="C1769" t="str">
            <v>NYMPHALIDAE</v>
          </cell>
          <cell r="D1769" t="str">
            <v>Chazara briseis (Linnaeus, 1764)</v>
          </cell>
          <cell r="E1769" t="str">
            <v>Chazara briseis</v>
          </cell>
          <cell r="F1769" t="str">
            <v>L'Hermite</v>
          </cell>
          <cell r="G1769" t="str">
            <v>(*)</v>
          </cell>
          <cell r="H1769" t="str">
            <v>D</v>
          </cell>
          <cell r="I1769" t="str">
            <v>X</v>
          </cell>
          <cell r="J1769">
            <v>0</v>
          </cell>
          <cell r="K1769" t="str">
            <v>RE</v>
          </cell>
          <cell r="L1769">
            <v>0</v>
          </cell>
          <cell r="M1769" t="str">
            <v>P1</v>
          </cell>
          <cell r="N1769">
            <v>0</v>
          </cell>
          <cell r="O1769">
            <v>0</v>
          </cell>
          <cell r="P1769">
            <v>0</v>
          </cell>
          <cell r="Q1769" t="str">
            <v>HP</v>
          </cell>
          <cell r="R1769" t="str">
            <v>Espèces des milieux chauds et secs</v>
          </cell>
          <cell r="S1769">
            <v>0</v>
          </cell>
          <cell r="T1769" t="str">
            <v>faible</v>
          </cell>
          <cell r="U1769">
            <v>0</v>
          </cell>
        </row>
        <row r="1770">
          <cell r="A1770" t="str">
            <v>Coenonympha arcania</v>
          </cell>
          <cell r="B1770" t="str">
            <v>Rhopalocera</v>
          </cell>
          <cell r="C1770" t="str">
            <v>NYMPHALIDAE</v>
          </cell>
          <cell r="D1770" t="str">
            <v>Coenonympha arcania (Linnaeus, 1761)</v>
          </cell>
          <cell r="E1770" t="str">
            <v>Coenonympha arcania</v>
          </cell>
          <cell r="F1770" t="str">
            <v>Le Céphale</v>
          </cell>
          <cell r="G1770" t="str">
            <v>C</v>
          </cell>
          <cell r="H1770" t="str">
            <v>AC</v>
          </cell>
          <cell r="I1770">
            <v>0</v>
          </cell>
          <cell r="J1770">
            <v>0</v>
          </cell>
          <cell r="K1770" t="str">
            <v>LC</v>
          </cell>
          <cell r="L1770">
            <v>0</v>
          </cell>
          <cell r="M1770" t="str">
            <v>P3-A</v>
          </cell>
          <cell r="N1770">
            <v>0</v>
          </cell>
          <cell r="O1770">
            <v>0</v>
          </cell>
          <cell r="P1770" t="str">
            <v>X</v>
          </cell>
          <cell r="Q1770">
            <v>0</v>
          </cell>
          <cell r="R1770" t="str">
            <v>Espèces des milieux chauds et secs</v>
          </cell>
          <cell r="T1770" t="str">
            <v>faible</v>
          </cell>
          <cell r="U1770" t="str">
            <v>x</v>
          </cell>
        </row>
        <row r="1771">
          <cell r="A1771" t="str">
            <v>Coenonympha arcania (Linnaeus, 1761)</v>
          </cell>
          <cell r="B1771" t="str">
            <v>Rhopalocera</v>
          </cell>
          <cell r="C1771" t="str">
            <v>NYMPHALIDAE</v>
          </cell>
          <cell r="D1771" t="str">
            <v>Coenonympha arcania (Linnaeus, 1761)</v>
          </cell>
          <cell r="E1771" t="str">
            <v>Coenonympha arcania</v>
          </cell>
          <cell r="F1771" t="str">
            <v>Le Céphale</v>
          </cell>
          <cell r="G1771" t="str">
            <v>C</v>
          </cell>
          <cell r="H1771" t="str">
            <v>AC</v>
          </cell>
          <cell r="I1771">
            <v>0</v>
          </cell>
          <cell r="J1771">
            <v>0</v>
          </cell>
          <cell r="K1771" t="str">
            <v>LC</v>
          </cell>
          <cell r="L1771">
            <v>0</v>
          </cell>
          <cell r="M1771" t="str">
            <v>P3-A</v>
          </cell>
          <cell r="N1771">
            <v>0</v>
          </cell>
          <cell r="O1771">
            <v>0</v>
          </cell>
          <cell r="P1771" t="str">
            <v>X</v>
          </cell>
          <cell r="Q1771">
            <v>0</v>
          </cell>
          <cell r="R1771" t="str">
            <v>Espèces des milieux chauds et secs</v>
          </cell>
          <cell r="T1771" t="str">
            <v>faible</v>
          </cell>
          <cell r="U1771" t="str">
            <v>x</v>
          </cell>
        </row>
        <row r="1772">
          <cell r="A1772" t="str">
            <v>Coenonympha pamphilus</v>
          </cell>
          <cell r="B1772" t="str">
            <v>Rhopalocera</v>
          </cell>
          <cell r="C1772" t="str">
            <v>NYMPHALIDAE</v>
          </cell>
          <cell r="D1772" t="str">
            <v>Coenonympha pamphilus (Linnaeus, 1758)</v>
          </cell>
          <cell r="E1772" t="str">
            <v>Coenonympha pamphilus</v>
          </cell>
          <cell r="F1772" t="str">
            <v>Le Fadet</v>
          </cell>
          <cell r="G1772" t="str">
            <v>C</v>
          </cell>
          <cell r="H1772" t="str">
            <v>C</v>
          </cell>
          <cell r="I1772">
            <v>0</v>
          </cell>
          <cell r="J1772">
            <v>0</v>
          </cell>
          <cell r="K1772" t="str">
            <v>LC</v>
          </cell>
          <cell r="L1772">
            <v>0</v>
          </cell>
          <cell r="M1772">
            <v>0</v>
          </cell>
          <cell r="N1772">
            <v>0</v>
          </cell>
          <cell r="O1772">
            <v>0</v>
          </cell>
          <cell r="P1772">
            <v>0</v>
          </cell>
          <cell r="Q1772">
            <v>0</v>
          </cell>
          <cell r="R1772" t="str">
            <v>Espèces de "campagnes"</v>
          </cell>
          <cell r="T1772" t="str">
            <v>faible</v>
          </cell>
        </row>
        <row r="1773">
          <cell r="A1773" t="str">
            <v>Coenonympha pamphilus (Linnaeus, 1758)</v>
          </cell>
          <cell r="B1773" t="str">
            <v>Rhopalocera</v>
          </cell>
          <cell r="C1773" t="str">
            <v>NYMPHALIDAE</v>
          </cell>
          <cell r="D1773" t="str">
            <v>Coenonympha pamphilus (Linnaeus, 1758)</v>
          </cell>
          <cell r="E1773" t="str">
            <v>Coenonympha pamphilus</v>
          </cell>
          <cell r="F1773" t="str">
            <v>Le Fadet</v>
          </cell>
          <cell r="G1773" t="str">
            <v>C</v>
          </cell>
          <cell r="H1773" t="str">
            <v>C</v>
          </cell>
          <cell r="I1773">
            <v>0</v>
          </cell>
          <cell r="J1773">
            <v>0</v>
          </cell>
          <cell r="K1773" t="str">
            <v>LC</v>
          </cell>
          <cell r="L1773">
            <v>0</v>
          </cell>
          <cell r="M1773">
            <v>0</v>
          </cell>
          <cell r="N1773">
            <v>0</v>
          </cell>
          <cell r="O1773">
            <v>0</v>
          </cell>
          <cell r="P1773">
            <v>0</v>
          </cell>
          <cell r="Q1773">
            <v>0</v>
          </cell>
          <cell r="R1773" t="str">
            <v>Espèces de "campagnes"</v>
          </cell>
          <cell r="T1773" t="str">
            <v>faible</v>
          </cell>
        </row>
        <row r="1774">
          <cell r="A1774" t="str">
            <v>Colias alfacariensis</v>
          </cell>
          <cell r="B1774" t="str">
            <v>Rhopalocera</v>
          </cell>
          <cell r="C1774" t="str">
            <v>PIERIDAE</v>
          </cell>
          <cell r="D1774" t="str">
            <v>Colias alfacariensis Ribbe, 1905</v>
          </cell>
          <cell r="E1774" t="str">
            <v>Colias alfacariensis</v>
          </cell>
          <cell r="F1774" t="str">
            <v>Le Fluoré</v>
          </cell>
          <cell r="G1774" t="str">
            <v>AC</v>
          </cell>
          <cell r="H1774" t="str">
            <v>AC</v>
          </cell>
          <cell r="I1774">
            <v>0</v>
          </cell>
          <cell r="J1774">
            <v>0</v>
          </cell>
          <cell r="K1774" t="str">
            <v>LC</v>
          </cell>
          <cell r="L1774">
            <v>0</v>
          </cell>
          <cell r="M1774">
            <v>0</v>
          </cell>
          <cell r="N1774">
            <v>0</v>
          </cell>
          <cell r="O1774">
            <v>0</v>
          </cell>
          <cell r="P1774" t="str">
            <v>X</v>
          </cell>
          <cell r="Q1774">
            <v>0</v>
          </cell>
          <cell r="R1774" t="str">
            <v>Espèces des milieux chauds et secs</v>
          </cell>
          <cell r="S1774">
            <v>0</v>
          </cell>
          <cell r="T1774" t="str">
            <v>faible</v>
          </cell>
          <cell r="U1774" t="str">
            <v>x</v>
          </cell>
        </row>
        <row r="1775">
          <cell r="A1775" t="str">
            <v>Colias alfacariensis Ribbe, 1905</v>
          </cell>
          <cell r="B1775" t="str">
            <v>Rhopalocera</v>
          </cell>
          <cell r="C1775" t="str">
            <v>PIERIDAE</v>
          </cell>
          <cell r="D1775" t="str">
            <v>Colias alfacariensis Ribbe, 1905</v>
          </cell>
          <cell r="E1775" t="str">
            <v>Colias alfacariensis</v>
          </cell>
          <cell r="F1775" t="str">
            <v>Le Fluoré</v>
          </cell>
          <cell r="G1775" t="str">
            <v>AC</v>
          </cell>
          <cell r="H1775" t="str">
            <v>AC</v>
          </cell>
          <cell r="I1775">
            <v>0</v>
          </cell>
          <cell r="J1775">
            <v>0</v>
          </cell>
          <cell r="K1775" t="str">
            <v>LC</v>
          </cell>
          <cell r="L1775">
            <v>0</v>
          </cell>
          <cell r="M1775">
            <v>0</v>
          </cell>
          <cell r="N1775">
            <v>0</v>
          </cell>
          <cell r="O1775">
            <v>0</v>
          </cell>
          <cell r="P1775" t="str">
            <v>X</v>
          </cell>
          <cell r="Q1775">
            <v>0</v>
          </cell>
          <cell r="R1775" t="str">
            <v>Espèces des milieux chauds et secs</v>
          </cell>
          <cell r="S1775">
            <v>0</v>
          </cell>
          <cell r="T1775" t="str">
            <v>faible</v>
          </cell>
          <cell r="U1775" t="str">
            <v>x</v>
          </cell>
        </row>
        <row r="1776">
          <cell r="A1776" t="str">
            <v>Colias crocea</v>
          </cell>
          <cell r="B1776" t="str">
            <v>Rhopalocera</v>
          </cell>
          <cell r="C1776" t="str">
            <v>PIERIDAE</v>
          </cell>
          <cell r="D1776" t="str">
            <v>Colias crocea (Geoffroy in Fourcroy, 1785)</v>
          </cell>
          <cell r="E1776" t="str">
            <v>Colias crocea</v>
          </cell>
          <cell r="F1776" t="str">
            <v>Le Souci</v>
          </cell>
          <cell r="G1776" t="str">
            <v>C</v>
          </cell>
          <cell r="H1776" t="str">
            <v>C</v>
          </cell>
          <cell r="I1776">
            <v>0</v>
          </cell>
          <cell r="J1776">
            <v>0</v>
          </cell>
          <cell r="K1776" t="str">
            <v>LC</v>
          </cell>
          <cell r="L1776">
            <v>0</v>
          </cell>
          <cell r="M1776">
            <v>0</v>
          </cell>
          <cell r="N1776">
            <v>0</v>
          </cell>
          <cell r="O1776">
            <v>0</v>
          </cell>
          <cell r="P1776">
            <v>0</v>
          </cell>
          <cell r="Q1776">
            <v>0</v>
          </cell>
          <cell r="R1776" t="str">
            <v>Espèces migratrices</v>
          </cell>
          <cell r="T1776" t="str">
            <v>faible</v>
          </cell>
        </row>
        <row r="1777">
          <cell r="A1777" t="str">
            <v>Colias crocea (Geoffroy in Fourcroy, 1785)</v>
          </cell>
          <cell r="B1777" t="str">
            <v>Rhopalocera</v>
          </cell>
          <cell r="C1777" t="str">
            <v>PIERIDAE</v>
          </cell>
          <cell r="D1777" t="str">
            <v>Colias crocea (Geoffroy in Fourcroy, 1785)</v>
          </cell>
          <cell r="E1777" t="str">
            <v>Colias crocea</v>
          </cell>
          <cell r="F1777" t="str">
            <v>Le Souci</v>
          </cell>
          <cell r="G1777" t="str">
            <v>C</v>
          </cell>
          <cell r="H1777" t="str">
            <v>C</v>
          </cell>
          <cell r="I1777">
            <v>0</v>
          </cell>
          <cell r="J1777">
            <v>0</v>
          </cell>
          <cell r="K1777" t="str">
            <v>LC</v>
          </cell>
          <cell r="L1777">
            <v>0</v>
          </cell>
          <cell r="M1777">
            <v>0</v>
          </cell>
          <cell r="N1777">
            <v>0</v>
          </cell>
          <cell r="O1777">
            <v>0</v>
          </cell>
          <cell r="P1777">
            <v>0</v>
          </cell>
          <cell r="Q1777">
            <v>0</v>
          </cell>
          <cell r="R1777" t="str">
            <v>Espèces migratrices</v>
          </cell>
          <cell r="T1777" t="str">
            <v>faible</v>
          </cell>
        </row>
        <row r="1778">
          <cell r="A1778" t="str">
            <v>Colias hyale</v>
          </cell>
          <cell r="B1778" t="str">
            <v>Rhopalocera</v>
          </cell>
          <cell r="C1778" t="str">
            <v>PIERIDAE</v>
          </cell>
          <cell r="D1778" t="str">
            <v>Colias hyale (Linnaeus, 1758)</v>
          </cell>
          <cell r="E1778" t="str">
            <v>Colias hyale</v>
          </cell>
          <cell r="F1778" t="str">
            <v>Le Soufré</v>
          </cell>
          <cell r="G1778" t="str">
            <v>E</v>
          </cell>
          <cell r="H1778" t="str">
            <v>R</v>
          </cell>
          <cell r="I1778">
            <v>0</v>
          </cell>
          <cell r="J1778">
            <v>0</v>
          </cell>
          <cell r="K1778" t="str">
            <v>DD</v>
          </cell>
          <cell r="L1778">
            <v>0</v>
          </cell>
          <cell r="M1778" t="str">
            <v>P1-A</v>
          </cell>
          <cell r="N1778">
            <v>0</v>
          </cell>
          <cell r="O1778">
            <v>0</v>
          </cell>
          <cell r="P1778">
            <v>0</v>
          </cell>
          <cell r="Q1778">
            <v>0</v>
          </cell>
          <cell r="R1778" t="str">
            <v>Espèces migratrices</v>
          </cell>
          <cell r="T1778" t="str">
            <v>faible</v>
          </cell>
        </row>
        <row r="1779">
          <cell r="A1779" t="str">
            <v>Colias hyale (Linnaeus, 1758)</v>
          </cell>
          <cell r="B1779" t="str">
            <v>Rhopalocera</v>
          </cell>
          <cell r="C1779" t="str">
            <v>PIERIDAE</v>
          </cell>
          <cell r="D1779" t="str">
            <v>Colias hyale (Linnaeus, 1758)</v>
          </cell>
          <cell r="E1779" t="str">
            <v>Colias hyale</v>
          </cell>
          <cell r="F1779" t="str">
            <v>Le Soufré</v>
          </cell>
          <cell r="G1779" t="str">
            <v>E</v>
          </cell>
          <cell r="H1779" t="str">
            <v>R</v>
          </cell>
          <cell r="I1779">
            <v>0</v>
          </cell>
          <cell r="J1779">
            <v>0</v>
          </cell>
          <cell r="K1779" t="str">
            <v>DD</v>
          </cell>
          <cell r="L1779">
            <v>0</v>
          </cell>
          <cell r="M1779" t="str">
            <v>P1-A</v>
          </cell>
          <cell r="N1779">
            <v>0</v>
          </cell>
          <cell r="O1779">
            <v>0</v>
          </cell>
          <cell r="P1779">
            <v>0</v>
          </cell>
          <cell r="Q1779">
            <v>0</v>
          </cell>
          <cell r="R1779" t="str">
            <v>Espèces migratrices</v>
          </cell>
          <cell r="T1779" t="str">
            <v>faible</v>
          </cell>
        </row>
        <row r="1780">
          <cell r="A1780" t="str">
            <v>Cupido alcetas</v>
          </cell>
          <cell r="B1780" t="str">
            <v>Rhopalocera</v>
          </cell>
          <cell r="C1780" t="str">
            <v>LYCAENIDAE</v>
          </cell>
          <cell r="D1780" t="str">
            <v>Cupido alcetas (Hoffmannsegg, 1804)</v>
          </cell>
          <cell r="E1780" t="str">
            <v>Cupido alcetas</v>
          </cell>
          <cell r="F1780" t="str">
            <v>L'Azuré de la faucille</v>
          </cell>
          <cell r="G1780">
            <v>0</v>
          </cell>
          <cell r="H1780" t="str">
            <v>E</v>
          </cell>
          <cell r="I1780">
            <v>0</v>
          </cell>
          <cell r="J1780">
            <v>0</v>
          </cell>
          <cell r="K1780" t="str">
            <v>NE</v>
          </cell>
          <cell r="L1780">
            <v>0</v>
          </cell>
          <cell r="M1780">
            <v>0</v>
          </cell>
          <cell r="N1780">
            <v>0</v>
          </cell>
          <cell r="O1780">
            <v>0</v>
          </cell>
          <cell r="P1780">
            <v>0</v>
          </cell>
          <cell r="Q1780">
            <v>0</v>
          </cell>
          <cell r="R1780" t="str">
            <v>Espèces de "campagnes"</v>
          </cell>
          <cell r="T1780" t="str">
            <v>faible</v>
          </cell>
          <cell r="U1780" t="str">
            <v>x</v>
          </cell>
        </row>
        <row r="1781">
          <cell r="A1781" t="str">
            <v>Cupido alcetas (Hoffmannsegg, 1804)</v>
          </cell>
          <cell r="B1781" t="str">
            <v>Rhopalocera</v>
          </cell>
          <cell r="C1781" t="str">
            <v>LYCAENIDAE</v>
          </cell>
          <cell r="D1781" t="str">
            <v>Cupido alcetas (Hoffmannsegg, 1804)</v>
          </cell>
          <cell r="E1781" t="str">
            <v>Cupido alcetas</v>
          </cell>
          <cell r="F1781" t="str">
            <v>L'Azuré de la faucille</v>
          </cell>
          <cell r="G1781">
            <v>0</v>
          </cell>
          <cell r="H1781" t="str">
            <v>E</v>
          </cell>
          <cell r="I1781">
            <v>0</v>
          </cell>
          <cell r="J1781">
            <v>0</v>
          </cell>
          <cell r="K1781" t="str">
            <v>NE</v>
          </cell>
          <cell r="L1781">
            <v>0</v>
          </cell>
          <cell r="M1781">
            <v>0</v>
          </cell>
          <cell r="N1781">
            <v>0</v>
          </cell>
          <cell r="O1781">
            <v>0</v>
          </cell>
          <cell r="P1781">
            <v>0</v>
          </cell>
          <cell r="Q1781">
            <v>0</v>
          </cell>
          <cell r="R1781" t="str">
            <v>Espèces de "campagnes"</v>
          </cell>
          <cell r="T1781" t="str">
            <v>faible</v>
          </cell>
          <cell r="U1781" t="str">
            <v>x</v>
          </cell>
        </row>
        <row r="1782">
          <cell r="A1782" t="str">
            <v>Cupido argiades</v>
          </cell>
          <cell r="B1782" t="str">
            <v>Rhopalocera</v>
          </cell>
          <cell r="C1782" t="str">
            <v>LYCAENIDAE</v>
          </cell>
          <cell r="D1782" t="str">
            <v>Cupido argiades (Pallas, 1771)</v>
          </cell>
          <cell r="E1782" t="str">
            <v>Cupido argiades</v>
          </cell>
          <cell r="F1782" t="str">
            <v>L'Azuré du Trèfle</v>
          </cell>
          <cell r="G1782" t="str">
            <v>(*)</v>
          </cell>
          <cell r="H1782" t="str">
            <v>D?</v>
          </cell>
          <cell r="I1782">
            <v>0</v>
          </cell>
          <cell r="J1782">
            <v>0</v>
          </cell>
          <cell r="K1782" t="str">
            <v>DD</v>
          </cell>
          <cell r="L1782">
            <v>0</v>
          </cell>
          <cell r="M1782">
            <v>0</v>
          </cell>
          <cell r="N1782">
            <v>0</v>
          </cell>
          <cell r="O1782">
            <v>0</v>
          </cell>
          <cell r="P1782">
            <v>0</v>
          </cell>
          <cell r="Q1782">
            <v>0</v>
          </cell>
          <cell r="R1782" t="str">
            <v>Espèces de "campagnes"</v>
          </cell>
          <cell r="T1782" t="str">
            <v>faible</v>
          </cell>
        </row>
        <row r="1783">
          <cell r="A1783" t="str">
            <v>Cupido argiades (Pallas, 1771)</v>
          </cell>
          <cell r="B1783" t="str">
            <v>Rhopalocera</v>
          </cell>
          <cell r="C1783" t="str">
            <v>LYCAENIDAE</v>
          </cell>
          <cell r="D1783" t="str">
            <v>Cupido argiades (Pallas, 1771)</v>
          </cell>
          <cell r="E1783" t="str">
            <v>Cupido argiades</v>
          </cell>
          <cell r="F1783" t="str">
            <v>L'Azuré du Trèfle</v>
          </cell>
          <cell r="G1783" t="str">
            <v>(*)</v>
          </cell>
          <cell r="H1783" t="str">
            <v>D?</v>
          </cell>
          <cell r="I1783">
            <v>0</v>
          </cell>
          <cell r="J1783">
            <v>0</v>
          </cell>
          <cell r="K1783" t="str">
            <v>DD</v>
          </cell>
          <cell r="L1783">
            <v>0</v>
          </cell>
          <cell r="M1783">
            <v>0</v>
          </cell>
          <cell r="N1783">
            <v>0</v>
          </cell>
          <cell r="O1783">
            <v>0</v>
          </cell>
          <cell r="P1783">
            <v>0</v>
          </cell>
          <cell r="Q1783">
            <v>0</v>
          </cell>
          <cell r="R1783" t="str">
            <v>Espèces de "campagnes"</v>
          </cell>
          <cell r="T1783" t="str">
            <v>faible</v>
          </cell>
        </row>
        <row r="1784">
          <cell r="A1784" t="str">
            <v>Cupido minimus</v>
          </cell>
          <cell r="B1784" t="str">
            <v>Rhopalocera</v>
          </cell>
          <cell r="C1784" t="str">
            <v>LYCAENIDAE</v>
          </cell>
          <cell r="D1784" t="str">
            <v>Cupido minimus (Fuessly, 1775)</v>
          </cell>
          <cell r="E1784" t="str">
            <v>Cupido minimus</v>
          </cell>
          <cell r="F1784" t="str">
            <v>L'Argus frêle</v>
          </cell>
          <cell r="G1784" t="str">
            <v>AC</v>
          </cell>
          <cell r="H1784" t="str">
            <v>PC</v>
          </cell>
          <cell r="I1784">
            <v>0</v>
          </cell>
          <cell r="J1784">
            <v>0</v>
          </cell>
          <cell r="K1784" t="str">
            <v>LC</v>
          </cell>
          <cell r="L1784">
            <v>0</v>
          </cell>
          <cell r="M1784" t="str">
            <v>P3-A</v>
          </cell>
          <cell r="N1784">
            <v>0</v>
          </cell>
          <cell r="O1784">
            <v>0</v>
          </cell>
          <cell r="P1784" t="str">
            <v>X</v>
          </cell>
          <cell r="Q1784">
            <v>0</v>
          </cell>
          <cell r="R1784" t="str">
            <v>Espèces des milieux chauds et secs</v>
          </cell>
          <cell r="T1784" t="str">
            <v>faible</v>
          </cell>
        </row>
        <row r="1785">
          <cell r="A1785" t="str">
            <v>Cupido minimus (Fuessly, 1775)</v>
          </cell>
          <cell r="B1785" t="str">
            <v>Rhopalocera</v>
          </cell>
          <cell r="C1785" t="str">
            <v>LYCAENIDAE</v>
          </cell>
          <cell r="D1785" t="str">
            <v>Cupido minimus (Fuessly, 1775)</v>
          </cell>
          <cell r="E1785" t="str">
            <v>Cupido minimus</v>
          </cell>
          <cell r="F1785" t="str">
            <v>L'Argus frêle</v>
          </cell>
          <cell r="G1785" t="str">
            <v>AC</v>
          </cell>
          <cell r="H1785" t="str">
            <v>PC</v>
          </cell>
          <cell r="I1785">
            <v>0</v>
          </cell>
          <cell r="J1785">
            <v>0</v>
          </cell>
          <cell r="K1785" t="str">
            <v>LC</v>
          </cell>
          <cell r="L1785">
            <v>0</v>
          </cell>
          <cell r="M1785" t="str">
            <v>P3-A</v>
          </cell>
          <cell r="N1785">
            <v>0</v>
          </cell>
          <cell r="O1785">
            <v>0</v>
          </cell>
          <cell r="P1785" t="str">
            <v>X</v>
          </cell>
          <cell r="Q1785">
            <v>0</v>
          </cell>
          <cell r="R1785" t="str">
            <v>Espèces des milieux chauds et secs</v>
          </cell>
          <cell r="T1785" t="str">
            <v>faible</v>
          </cell>
        </row>
        <row r="1786">
          <cell r="A1786" t="str">
            <v>Cyaniris semiargus</v>
          </cell>
          <cell r="B1786" t="str">
            <v>Rhopalocera</v>
          </cell>
          <cell r="C1786" t="str">
            <v>LYCAENIDAE</v>
          </cell>
          <cell r="D1786" t="str">
            <v>Cyaniris semiargus (Rottemburg, 1775)</v>
          </cell>
          <cell r="E1786" t="str">
            <v>Cyaniris semiargus</v>
          </cell>
          <cell r="F1786" t="str">
            <v>Le Demi-Argus</v>
          </cell>
          <cell r="G1786" t="str">
            <v>R</v>
          </cell>
          <cell r="H1786" t="str">
            <v>PC</v>
          </cell>
          <cell r="I1786" t="str">
            <v>X</v>
          </cell>
          <cell r="J1786">
            <v>0</v>
          </cell>
          <cell r="K1786" t="str">
            <v>LC</v>
          </cell>
          <cell r="L1786">
            <v>0</v>
          </cell>
          <cell r="M1786" t="str">
            <v>P3-A</v>
          </cell>
          <cell r="N1786">
            <v>0</v>
          </cell>
          <cell r="O1786">
            <v>0</v>
          </cell>
          <cell r="P1786">
            <v>0</v>
          </cell>
          <cell r="Q1786" t="str">
            <v>P</v>
          </cell>
          <cell r="R1786" t="str">
            <v>Espèces des zones humides</v>
          </cell>
          <cell r="T1786" t="str">
            <v>faible</v>
          </cell>
        </row>
        <row r="1787">
          <cell r="A1787" t="str">
            <v>Cyaniris semiargus (Rottemburg, 1775)</v>
          </cell>
          <cell r="B1787" t="str">
            <v>Rhopalocera</v>
          </cell>
          <cell r="C1787" t="str">
            <v>LYCAENIDAE</v>
          </cell>
          <cell r="D1787" t="str">
            <v>Cyaniris semiargus (Rottemburg, 1775)</v>
          </cell>
          <cell r="E1787" t="str">
            <v>Cyaniris semiargus</v>
          </cell>
          <cell r="F1787" t="str">
            <v>Le Demi-Argus</v>
          </cell>
          <cell r="G1787" t="str">
            <v>R</v>
          </cell>
          <cell r="H1787" t="str">
            <v>PC</v>
          </cell>
          <cell r="I1787" t="str">
            <v>X</v>
          </cell>
          <cell r="J1787">
            <v>0</v>
          </cell>
          <cell r="K1787" t="str">
            <v>LC</v>
          </cell>
          <cell r="L1787">
            <v>0</v>
          </cell>
          <cell r="M1787" t="str">
            <v>P3-A</v>
          </cell>
          <cell r="N1787">
            <v>0</v>
          </cell>
          <cell r="O1787">
            <v>0</v>
          </cell>
          <cell r="P1787">
            <v>0</v>
          </cell>
          <cell r="Q1787" t="str">
            <v>P</v>
          </cell>
          <cell r="R1787" t="str">
            <v>Espèces des zones humides</v>
          </cell>
          <cell r="T1787" t="str">
            <v>faible</v>
          </cell>
        </row>
        <row r="1788">
          <cell r="A1788" t="str">
            <v>Danaus plexippus</v>
          </cell>
          <cell r="B1788" t="str">
            <v>Rhopalocera</v>
          </cell>
          <cell r="C1788" t="str">
            <v>NYMPHALIDAE</v>
          </cell>
          <cell r="D1788" t="str">
            <v>Danaus plexippus (Linnaeus, 1758)</v>
          </cell>
          <cell r="E1788">
            <v>0</v>
          </cell>
          <cell r="F1788">
            <v>0</v>
          </cell>
          <cell r="G1788">
            <v>0</v>
          </cell>
          <cell r="H1788">
            <v>0</v>
          </cell>
          <cell r="I1788">
            <v>0</v>
          </cell>
          <cell r="J1788">
            <v>0</v>
          </cell>
          <cell r="K1788">
            <v>0</v>
          </cell>
          <cell r="L1788">
            <v>0</v>
          </cell>
          <cell r="M1788">
            <v>0</v>
          </cell>
          <cell r="N1788">
            <v>0</v>
          </cell>
          <cell r="O1788">
            <v>0</v>
          </cell>
          <cell r="P1788">
            <v>0</v>
          </cell>
          <cell r="Q1788">
            <v>0</v>
          </cell>
          <cell r="R1788" t="str">
            <v>Espèces migratrices</v>
          </cell>
          <cell r="S1788">
            <v>0</v>
          </cell>
          <cell r="U1788">
            <v>0</v>
          </cell>
        </row>
        <row r="1789">
          <cell r="A1789" t="str">
            <v>Danaus plexippus (Linnaeus, 1758)</v>
          </cell>
          <cell r="B1789" t="str">
            <v>Rhopalocera</v>
          </cell>
          <cell r="C1789" t="str">
            <v>NYMPHALIDAE</v>
          </cell>
          <cell r="D1789" t="str">
            <v>Danaus plexippus (Linnaeus, 1758)</v>
          </cell>
          <cell r="E1789">
            <v>0</v>
          </cell>
          <cell r="F1789">
            <v>0</v>
          </cell>
          <cell r="G1789">
            <v>0</v>
          </cell>
          <cell r="H1789">
            <v>0</v>
          </cell>
          <cell r="I1789">
            <v>0</v>
          </cell>
          <cell r="J1789">
            <v>0</v>
          </cell>
          <cell r="K1789">
            <v>0</v>
          </cell>
          <cell r="L1789">
            <v>0</v>
          </cell>
          <cell r="M1789">
            <v>0</v>
          </cell>
          <cell r="N1789">
            <v>0</v>
          </cell>
          <cell r="O1789">
            <v>0</v>
          </cell>
          <cell r="P1789">
            <v>0</v>
          </cell>
          <cell r="Q1789">
            <v>0</v>
          </cell>
          <cell r="R1789" t="str">
            <v>Espèces migratrices</v>
          </cell>
          <cell r="S1789">
            <v>0</v>
          </cell>
          <cell r="U1789">
            <v>0</v>
          </cell>
        </row>
        <row r="1790">
          <cell r="A1790" t="str">
            <v>Erynnis tages</v>
          </cell>
          <cell r="B1790" t="str">
            <v>Rhopalocera</v>
          </cell>
          <cell r="C1790" t="str">
            <v>HESPERIIDAE</v>
          </cell>
          <cell r="D1790" t="str">
            <v>Erynnis tages (Linnaeus, 1758)</v>
          </cell>
          <cell r="E1790" t="str">
            <v>Erynnis tages</v>
          </cell>
          <cell r="F1790" t="str">
            <v>Le Point de Hongrie</v>
          </cell>
          <cell r="G1790" t="str">
            <v>AC</v>
          </cell>
          <cell r="H1790" t="str">
            <v>AC</v>
          </cell>
          <cell r="I1790">
            <v>0</v>
          </cell>
          <cell r="J1790">
            <v>0</v>
          </cell>
          <cell r="K1790" t="str">
            <v>LC</v>
          </cell>
          <cell r="L1790">
            <v>0</v>
          </cell>
          <cell r="M1790">
            <v>0</v>
          </cell>
          <cell r="N1790">
            <v>0</v>
          </cell>
          <cell r="O1790">
            <v>0</v>
          </cell>
          <cell r="P1790" t="str">
            <v>X</v>
          </cell>
          <cell r="Q1790">
            <v>0</v>
          </cell>
          <cell r="R1790" t="str">
            <v>Espèces des milieux chauds et secs</v>
          </cell>
          <cell r="T1790" t="str">
            <v>faible</v>
          </cell>
        </row>
        <row r="1791">
          <cell r="A1791" t="str">
            <v>Erynnis tages (Linnaeus, 1758)</v>
          </cell>
          <cell r="B1791" t="str">
            <v>Rhopalocera</v>
          </cell>
          <cell r="C1791" t="str">
            <v>HESPERIIDAE</v>
          </cell>
          <cell r="D1791" t="str">
            <v>Erynnis tages (Linnaeus, 1758)</v>
          </cell>
          <cell r="E1791" t="str">
            <v>Erynnis tages</v>
          </cell>
          <cell r="F1791" t="str">
            <v>Le Point de Hongrie</v>
          </cell>
          <cell r="G1791" t="str">
            <v>AC</v>
          </cell>
          <cell r="H1791" t="str">
            <v>AC</v>
          </cell>
          <cell r="I1791">
            <v>0</v>
          </cell>
          <cell r="J1791">
            <v>0</v>
          </cell>
          <cell r="K1791" t="str">
            <v>LC</v>
          </cell>
          <cell r="L1791">
            <v>0</v>
          </cell>
          <cell r="M1791">
            <v>0</v>
          </cell>
          <cell r="N1791">
            <v>0</v>
          </cell>
          <cell r="O1791">
            <v>0</v>
          </cell>
          <cell r="P1791" t="str">
            <v>X</v>
          </cell>
          <cell r="Q1791">
            <v>0</v>
          </cell>
          <cell r="R1791" t="str">
            <v>Espèces des milieux chauds et secs</v>
          </cell>
          <cell r="T1791" t="str">
            <v>faible</v>
          </cell>
        </row>
        <row r="1792">
          <cell r="A1792" t="str">
            <v>Euphydryas aurinia</v>
          </cell>
          <cell r="B1792" t="str">
            <v>Rhopalocera</v>
          </cell>
          <cell r="C1792" t="str">
            <v>NYMPHALIDAE</v>
          </cell>
          <cell r="D1792" t="str">
            <v>Euphydryas aurinia (Rottemburg, 1775)</v>
          </cell>
          <cell r="E1792" t="str">
            <v>Euphydryas aurinia</v>
          </cell>
          <cell r="F1792" t="str">
            <v>Le Damier de la Succise</v>
          </cell>
          <cell r="G1792" t="str">
            <v>AC</v>
          </cell>
          <cell r="H1792" t="str">
            <v>PC</v>
          </cell>
          <cell r="I1792" t="str">
            <v>X</v>
          </cell>
          <cell r="J1792">
            <v>0</v>
          </cell>
          <cell r="K1792" t="str">
            <v>VU</v>
          </cell>
          <cell r="L1792" t="str">
            <v>N</v>
          </cell>
          <cell r="M1792" t="str">
            <v>P2-A</v>
          </cell>
          <cell r="N1792" t="str">
            <v>X</v>
          </cell>
          <cell r="O1792">
            <v>0</v>
          </cell>
          <cell r="P1792" t="str">
            <v>X</v>
          </cell>
          <cell r="Q1792" t="str">
            <v>HP</v>
          </cell>
          <cell r="R1792" t="str">
            <v>Espèces des zones humides</v>
          </cell>
          <cell r="S1792" t="str">
            <v>Espèces des milieux chauds et secs</v>
          </cell>
          <cell r="T1792" t="str">
            <v>Moyenne</v>
          </cell>
        </row>
        <row r="1793">
          <cell r="A1793" t="str">
            <v>Euphydryas aurinia (Rottemburg, 1775)</v>
          </cell>
          <cell r="B1793" t="str">
            <v>Rhopalocera</v>
          </cell>
          <cell r="C1793" t="str">
            <v>NYMPHALIDAE</v>
          </cell>
          <cell r="D1793" t="str">
            <v>Euphydryas aurinia (Rottemburg, 1775)</v>
          </cell>
          <cell r="E1793" t="str">
            <v>Euphydryas aurinia</v>
          </cell>
          <cell r="F1793" t="str">
            <v>Le Damier de la Succise</v>
          </cell>
          <cell r="G1793" t="str">
            <v>AC</v>
          </cell>
          <cell r="H1793" t="str">
            <v>PC</v>
          </cell>
          <cell r="I1793" t="str">
            <v>X</v>
          </cell>
          <cell r="J1793">
            <v>0</v>
          </cell>
          <cell r="K1793" t="str">
            <v>VU</v>
          </cell>
          <cell r="L1793" t="str">
            <v>N</v>
          </cell>
          <cell r="M1793" t="str">
            <v>P2-A</v>
          </cell>
          <cell r="N1793" t="str">
            <v>X</v>
          </cell>
          <cell r="O1793">
            <v>0</v>
          </cell>
          <cell r="P1793" t="str">
            <v>X</v>
          </cell>
          <cell r="Q1793" t="str">
            <v>HP</v>
          </cell>
          <cell r="R1793" t="str">
            <v>Espèces des zones humides</v>
          </cell>
          <cell r="S1793" t="str">
            <v>Espèces des milieux chauds et secs</v>
          </cell>
          <cell r="T1793" t="str">
            <v>Moyenne</v>
          </cell>
        </row>
        <row r="1794">
          <cell r="A1794" t="str">
            <v>Fabriciana adippe</v>
          </cell>
          <cell r="B1794" t="str">
            <v>Rhopalocera</v>
          </cell>
          <cell r="C1794" t="str">
            <v>NYMPHALIDAE</v>
          </cell>
          <cell r="D1794" t="str">
            <v>Fabriciana adippe (Denis &amp; Schiffermüller, 1775)</v>
          </cell>
          <cell r="E1794">
            <v>0</v>
          </cell>
          <cell r="F1794">
            <v>0</v>
          </cell>
          <cell r="G1794">
            <v>0</v>
          </cell>
          <cell r="H1794">
            <v>0</v>
          </cell>
          <cell r="I1794">
            <v>0</v>
          </cell>
          <cell r="J1794">
            <v>0</v>
          </cell>
          <cell r="K1794">
            <v>0</v>
          </cell>
          <cell r="L1794">
            <v>0</v>
          </cell>
          <cell r="M1794">
            <v>0</v>
          </cell>
          <cell r="N1794">
            <v>0</v>
          </cell>
          <cell r="O1794">
            <v>0</v>
          </cell>
          <cell r="P1794">
            <v>0</v>
          </cell>
          <cell r="Q1794">
            <v>0</v>
          </cell>
          <cell r="R1794" t="str">
            <v>Espèces des boisements</v>
          </cell>
          <cell r="S1794">
            <v>0</v>
          </cell>
          <cell r="U1794">
            <v>0</v>
          </cell>
        </row>
        <row r="1795">
          <cell r="A1795" t="str">
            <v>Fabriciana adippe (Denis &amp; Schiffermüller, 1775)</v>
          </cell>
          <cell r="B1795" t="str">
            <v>Rhopalocera</v>
          </cell>
          <cell r="C1795" t="str">
            <v>NYMPHALIDAE</v>
          </cell>
          <cell r="D1795" t="str">
            <v>Fabriciana adippe (Denis &amp; Schiffermüller, 1775)</v>
          </cell>
          <cell r="E1795">
            <v>0</v>
          </cell>
          <cell r="F1795">
            <v>0</v>
          </cell>
          <cell r="G1795">
            <v>0</v>
          </cell>
          <cell r="H1795">
            <v>0</v>
          </cell>
          <cell r="I1795">
            <v>0</v>
          </cell>
          <cell r="J1795">
            <v>0</v>
          </cell>
          <cell r="K1795">
            <v>0</v>
          </cell>
          <cell r="L1795">
            <v>0</v>
          </cell>
          <cell r="M1795">
            <v>0</v>
          </cell>
          <cell r="N1795">
            <v>0</v>
          </cell>
          <cell r="O1795">
            <v>0</v>
          </cell>
          <cell r="P1795">
            <v>0</v>
          </cell>
          <cell r="Q1795">
            <v>0</v>
          </cell>
          <cell r="R1795" t="str">
            <v>Espèces des boisements</v>
          </cell>
          <cell r="S1795">
            <v>0</v>
          </cell>
          <cell r="U1795">
            <v>0</v>
          </cell>
        </row>
        <row r="1796">
          <cell r="A1796" t="str">
            <v>Glaucopsyche alexis</v>
          </cell>
          <cell r="B1796" t="str">
            <v>Rhopalocera</v>
          </cell>
          <cell r="C1796" t="str">
            <v>LYCAENIDAE</v>
          </cell>
          <cell r="D1796" t="str">
            <v>Glaucopsyche alexis (Poda, 1761)</v>
          </cell>
          <cell r="E1796" t="str">
            <v>Glaucopsyche alexis</v>
          </cell>
          <cell r="F1796" t="str">
            <v>L'Azuré des Cytises</v>
          </cell>
          <cell r="G1796" t="str">
            <v>R</v>
          </cell>
          <cell r="H1796" t="str">
            <v>AR</v>
          </cell>
          <cell r="I1796" t="str">
            <v>X</v>
          </cell>
          <cell r="J1796">
            <v>0</v>
          </cell>
          <cell r="K1796" t="str">
            <v>LC</v>
          </cell>
          <cell r="L1796">
            <v>0</v>
          </cell>
          <cell r="M1796" t="str">
            <v>P2-A</v>
          </cell>
          <cell r="N1796">
            <v>0</v>
          </cell>
          <cell r="O1796">
            <v>0</v>
          </cell>
          <cell r="P1796" t="str">
            <v>X</v>
          </cell>
          <cell r="Q1796" t="str">
            <v>P</v>
          </cell>
          <cell r="R1796" t="str">
            <v>Espèces des milieux chauds et secs</v>
          </cell>
          <cell r="T1796" t="str">
            <v>faible</v>
          </cell>
        </row>
        <row r="1797">
          <cell r="A1797" t="str">
            <v>Glaucopsyche alexis (Poda, 1761)</v>
          </cell>
          <cell r="B1797" t="str">
            <v>Rhopalocera</v>
          </cell>
          <cell r="C1797" t="str">
            <v>LYCAENIDAE</v>
          </cell>
          <cell r="D1797" t="str">
            <v>Glaucopsyche alexis (Poda, 1761)</v>
          </cell>
          <cell r="E1797" t="str">
            <v>Glaucopsyche alexis</v>
          </cell>
          <cell r="F1797" t="str">
            <v>L'Azuré des Cytises</v>
          </cell>
          <cell r="G1797" t="str">
            <v>R</v>
          </cell>
          <cell r="H1797" t="str">
            <v>AR</v>
          </cell>
          <cell r="I1797" t="str">
            <v>X</v>
          </cell>
          <cell r="J1797">
            <v>0</v>
          </cell>
          <cell r="K1797" t="str">
            <v>LC</v>
          </cell>
          <cell r="L1797">
            <v>0</v>
          </cell>
          <cell r="M1797" t="str">
            <v>P2-A</v>
          </cell>
          <cell r="N1797">
            <v>0</v>
          </cell>
          <cell r="O1797">
            <v>0</v>
          </cell>
          <cell r="P1797" t="str">
            <v>X</v>
          </cell>
          <cell r="Q1797" t="str">
            <v>P</v>
          </cell>
          <cell r="R1797" t="str">
            <v>Espèces des milieux chauds et secs</v>
          </cell>
          <cell r="T1797" t="str">
            <v>faible</v>
          </cell>
        </row>
        <row r="1798">
          <cell r="A1798" t="str">
            <v>Gonepteryx rhamni</v>
          </cell>
          <cell r="B1798" t="str">
            <v>Rhopalocera</v>
          </cell>
          <cell r="C1798" t="str">
            <v>PIERIDAE</v>
          </cell>
          <cell r="D1798" t="str">
            <v>Gonepteryx rhamni (Linnaeus, 1758)</v>
          </cell>
          <cell r="E1798" t="str">
            <v>Gonepteryx rhamni</v>
          </cell>
          <cell r="F1798" t="str">
            <v>Le Citron</v>
          </cell>
          <cell r="G1798" t="str">
            <v>CC</v>
          </cell>
          <cell r="H1798" t="str">
            <v>C</v>
          </cell>
          <cell r="I1798">
            <v>0</v>
          </cell>
          <cell r="J1798">
            <v>0</v>
          </cell>
          <cell r="K1798" t="str">
            <v>LC</v>
          </cell>
          <cell r="L1798">
            <v>0</v>
          </cell>
          <cell r="M1798">
            <v>0</v>
          </cell>
          <cell r="N1798">
            <v>0</v>
          </cell>
          <cell r="O1798">
            <v>0</v>
          </cell>
          <cell r="P1798">
            <v>0</v>
          </cell>
          <cell r="Q1798">
            <v>0</v>
          </cell>
          <cell r="R1798" t="str">
            <v>Espèces ordinaires des friches et jardins</v>
          </cell>
          <cell r="T1798" t="str">
            <v>faible</v>
          </cell>
        </row>
        <row r="1799">
          <cell r="A1799" t="str">
            <v>Gonepteryx rhamni (Linnaeus, 1758)</v>
          </cell>
          <cell r="B1799" t="str">
            <v>Rhopalocera</v>
          </cell>
          <cell r="C1799" t="str">
            <v>PIERIDAE</v>
          </cell>
          <cell r="D1799" t="str">
            <v>Gonepteryx rhamni (Linnaeus, 1758)</v>
          </cell>
          <cell r="E1799" t="str">
            <v>Gonepteryx rhamni</v>
          </cell>
          <cell r="F1799" t="str">
            <v>Le Citron</v>
          </cell>
          <cell r="G1799" t="str">
            <v>CC</v>
          </cell>
          <cell r="H1799" t="str">
            <v>C</v>
          </cell>
          <cell r="I1799">
            <v>0</v>
          </cell>
          <cell r="J1799">
            <v>0</v>
          </cell>
          <cell r="K1799" t="str">
            <v>LC</v>
          </cell>
          <cell r="L1799">
            <v>0</v>
          </cell>
          <cell r="M1799">
            <v>0</v>
          </cell>
          <cell r="N1799">
            <v>0</v>
          </cell>
          <cell r="O1799">
            <v>0</v>
          </cell>
          <cell r="P1799">
            <v>0</v>
          </cell>
          <cell r="Q1799">
            <v>0</v>
          </cell>
          <cell r="R1799" t="str">
            <v>Espèces ordinaires des friches et jardins</v>
          </cell>
          <cell r="T1799" t="str">
            <v>faible</v>
          </cell>
        </row>
        <row r="1800">
          <cell r="A1800" t="str">
            <v>Hamearis lucina</v>
          </cell>
          <cell r="B1800" t="str">
            <v>Rhopalocera</v>
          </cell>
          <cell r="C1800" t="str">
            <v>LYCAENIDAE</v>
          </cell>
          <cell r="D1800" t="str">
            <v>Hamearis lucina (Linnaeus, 1758)</v>
          </cell>
          <cell r="E1800" t="str">
            <v>Hamearis lucina</v>
          </cell>
          <cell r="F1800" t="str">
            <v>La Lucine</v>
          </cell>
          <cell r="G1800" t="str">
            <v>PC</v>
          </cell>
          <cell r="H1800" t="str">
            <v>PC</v>
          </cell>
          <cell r="I1800" t="str">
            <v>X</v>
          </cell>
          <cell r="J1800">
            <v>0</v>
          </cell>
          <cell r="K1800" t="str">
            <v>LC</v>
          </cell>
          <cell r="L1800">
            <v>0</v>
          </cell>
          <cell r="M1800" t="str">
            <v>P2-A</v>
          </cell>
          <cell r="N1800">
            <v>0</v>
          </cell>
          <cell r="O1800">
            <v>0</v>
          </cell>
          <cell r="P1800" t="str">
            <v>X</v>
          </cell>
          <cell r="Q1800" t="str">
            <v>P</v>
          </cell>
          <cell r="R1800" t="str">
            <v>Espèces des milieux chauds et secs</v>
          </cell>
          <cell r="T1800" t="str">
            <v>faible</v>
          </cell>
        </row>
        <row r="1801">
          <cell r="A1801" t="str">
            <v>Hamearis lucina (Linnaeus, 1758)</v>
          </cell>
          <cell r="B1801" t="str">
            <v>Rhopalocera</v>
          </cell>
          <cell r="C1801" t="str">
            <v>LYCAENIDAE</v>
          </cell>
          <cell r="D1801" t="str">
            <v>Hamearis lucina (Linnaeus, 1758)</v>
          </cell>
          <cell r="E1801" t="str">
            <v>Hamearis lucina</v>
          </cell>
          <cell r="F1801" t="str">
            <v>La Lucine</v>
          </cell>
          <cell r="G1801" t="str">
            <v>PC</v>
          </cell>
          <cell r="H1801" t="str">
            <v>PC</v>
          </cell>
          <cell r="I1801" t="str">
            <v>X</v>
          </cell>
          <cell r="J1801">
            <v>0</v>
          </cell>
          <cell r="K1801" t="str">
            <v>LC</v>
          </cell>
          <cell r="L1801">
            <v>0</v>
          </cell>
          <cell r="M1801" t="str">
            <v>P2-A</v>
          </cell>
          <cell r="N1801">
            <v>0</v>
          </cell>
          <cell r="O1801">
            <v>0</v>
          </cell>
          <cell r="P1801" t="str">
            <v>X</v>
          </cell>
          <cell r="Q1801" t="str">
            <v>P</v>
          </cell>
          <cell r="R1801" t="str">
            <v>Espèces des milieux chauds et secs</v>
          </cell>
          <cell r="T1801" t="str">
            <v>faible</v>
          </cell>
        </row>
        <row r="1802">
          <cell r="A1802" t="str">
            <v>Hesperia comma</v>
          </cell>
          <cell r="B1802" t="str">
            <v>Rhopalocera</v>
          </cell>
          <cell r="C1802" t="str">
            <v>HESPERIIDAE</v>
          </cell>
          <cell r="D1802" t="str">
            <v>Hesperia comma (Linnaeus, 1758)</v>
          </cell>
          <cell r="E1802" t="str">
            <v>Hesperia comma</v>
          </cell>
          <cell r="F1802" t="str">
            <v>Le Comma</v>
          </cell>
          <cell r="G1802" t="str">
            <v>AR</v>
          </cell>
          <cell r="H1802" t="str">
            <v>AR</v>
          </cell>
          <cell r="I1802" t="str">
            <v>X</v>
          </cell>
          <cell r="J1802">
            <v>0</v>
          </cell>
          <cell r="K1802" t="str">
            <v>VU</v>
          </cell>
          <cell r="L1802">
            <v>0</v>
          </cell>
          <cell r="M1802" t="str">
            <v>P2-A</v>
          </cell>
          <cell r="N1802">
            <v>0</v>
          </cell>
          <cell r="O1802">
            <v>0</v>
          </cell>
          <cell r="P1802" t="str">
            <v>X</v>
          </cell>
          <cell r="Q1802" t="str">
            <v>HP</v>
          </cell>
          <cell r="R1802" t="str">
            <v>Espèces des milieux chauds et secs</v>
          </cell>
          <cell r="S1802">
            <v>0</v>
          </cell>
          <cell r="T1802" t="str">
            <v>Forte</v>
          </cell>
          <cell r="U1802">
            <v>0</v>
          </cell>
        </row>
        <row r="1803">
          <cell r="A1803" t="str">
            <v>Hesperia comma (Linnaeus, 1758)</v>
          </cell>
          <cell r="B1803" t="str">
            <v>Rhopalocera</v>
          </cell>
          <cell r="C1803" t="str">
            <v>HESPERIIDAE</v>
          </cell>
          <cell r="D1803" t="str">
            <v>Hesperia comma (Linnaeus, 1758)</v>
          </cell>
          <cell r="E1803" t="str">
            <v>Hesperia comma</v>
          </cell>
          <cell r="F1803" t="str">
            <v>Le Comma</v>
          </cell>
          <cell r="G1803" t="str">
            <v>AR</v>
          </cell>
          <cell r="H1803" t="str">
            <v>AR</v>
          </cell>
          <cell r="I1803" t="str">
            <v>X</v>
          </cell>
          <cell r="J1803">
            <v>0</v>
          </cell>
          <cell r="K1803" t="str">
            <v>VU</v>
          </cell>
          <cell r="L1803">
            <v>0</v>
          </cell>
          <cell r="M1803" t="str">
            <v>P2-A</v>
          </cell>
          <cell r="N1803">
            <v>0</v>
          </cell>
          <cell r="O1803">
            <v>0</v>
          </cell>
          <cell r="P1803" t="str">
            <v>X</v>
          </cell>
          <cell r="Q1803" t="str">
            <v>HP</v>
          </cell>
          <cell r="R1803" t="str">
            <v>Espèces des milieux chauds et secs</v>
          </cell>
          <cell r="S1803">
            <v>0</v>
          </cell>
          <cell r="T1803" t="str">
            <v>Forte</v>
          </cell>
          <cell r="U1803">
            <v>0</v>
          </cell>
        </row>
        <row r="1804">
          <cell r="A1804" t="str">
            <v>Heteropterus morpheus</v>
          </cell>
          <cell r="B1804" t="str">
            <v>Rhopalocera</v>
          </cell>
          <cell r="C1804" t="str">
            <v>HESPERIIDAE</v>
          </cell>
          <cell r="D1804" t="str">
            <v>Heteropterus morpheus (Pallas, 1771)</v>
          </cell>
          <cell r="E1804" t="str">
            <v>Heteropterus morpheus</v>
          </cell>
          <cell r="F1804" t="str">
            <v>Le Miroir</v>
          </cell>
          <cell r="G1804" t="str">
            <v>E</v>
          </cell>
          <cell r="H1804" t="str">
            <v>RR</v>
          </cell>
          <cell r="I1804" t="str">
            <v>X</v>
          </cell>
          <cell r="J1804">
            <v>0</v>
          </cell>
          <cell r="K1804" t="str">
            <v>CR</v>
          </cell>
          <cell r="L1804">
            <v>0</v>
          </cell>
          <cell r="M1804" t="str">
            <v>Priorité (?)</v>
          </cell>
          <cell r="N1804">
            <v>0</v>
          </cell>
          <cell r="O1804">
            <v>0</v>
          </cell>
          <cell r="P1804">
            <v>0</v>
          </cell>
          <cell r="Q1804" t="str">
            <v>HP</v>
          </cell>
          <cell r="R1804" t="str">
            <v>Espèces des zones humides</v>
          </cell>
          <cell r="T1804" t="str">
            <v>Majeure</v>
          </cell>
        </row>
        <row r="1805">
          <cell r="A1805" t="str">
            <v>Heteropterus morpheus (Pallas, 1771)</v>
          </cell>
          <cell r="B1805" t="str">
            <v>Rhopalocera</v>
          </cell>
          <cell r="C1805" t="str">
            <v>HESPERIIDAE</v>
          </cell>
          <cell r="D1805" t="str">
            <v>Heteropterus morpheus (Pallas, 1771)</v>
          </cell>
          <cell r="E1805" t="str">
            <v>Heteropterus morpheus</v>
          </cell>
          <cell r="F1805" t="str">
            <v>Le Miroir</v>
          </cell>
          <cell r="G1805" t="str">
            <v>E</v>
          </cell>
          <cell r="H1805" t="str">
            <v>RR</v>
          </cell>
          <cell r="I1805" t="str">
            <v>X</v>
          </cell>
          <cell r="J1805">
            <v>0</v>
          </cell>
          <cell r="K1805" t="str">
            <v>CR</v>
          </cell>
          <cell r="L1805">
            <v>0</v>
          </cell>
          <cell r="M1805" t="str">
            <v>Priorité (?)</v>
          </cell>
          <cell r="N1805">
            <v>0</v>
          </cell>
          <cell r="O1805">
            <v>0</v>
          </cell>
          <cell r="P1805">
            <v>0</v>
          </cell>
          <cell r="Q1805" t="str">
            <v>HP</v>
          </cell>
          <cell r="R1805" t="str">
            <v>Espèces des zones humides</v>
          </cell>
          <cell r="T1805" t="str">
            <v>Majeure</v>
          </cell>
        </row>
        <row r="1806">
          <cell r="A1806" t="str">
            <v>Hipparchia semele</v>
          </cell>
          <cell r="B1806" t="str">
            <v>Rhopalocera</v>
          </cell>
          <cell r="C1806" t="str">
            <v>NYMPHALIDAE</v>
          </cell>
          <cell r="D1806" t="str">
            <v>Hipparchia semele (Linnaeus, 1758)</v>
          </cell>
          <cell r="E1806" t="str">
            <v>Hipparchia semele</v>
          </cell>
          <cell r="F1806" t="str">
            <v>L'Agreste</v>
          </cell>
          <cell r="G1806" t="str">
            <v>RR</v>
          </cell>
          <cell r="H1806" t="str">
            <v>E</v>
          </cell>
          <cell r="I1806" t="str">
            <v>X</v>
          </cell>
          <cell r="J1806">
            <v>0</v>
          </cell>
          <cell r="K1806" t="str">
            <v>CR</v>
          </cell>
          <cell r="L1806">
            <v>0</v>
          </cell>
          <cell r="M1806" t="str">
            <v>P2-A</v>
          </cell>
          <cell r="N1806">
            <v>0</v>
          </cell>
          <cell r="O1806">
            <v>0</v>
          </cell>
          <cell r="P1806" t="str">
            <v>X</v>
          </cell>
          <cell r="Q1806" t="str">
            <v>HP</v>
          </cell>
          <cell r="R1806" t="str">
            <v>Espèces des milieux chauds et secs</v>
          </cell>
          <cell r="T1806" t="str">
            <v>Majeure</v>
          </cell>
        </row>
        <row r="1807">
          <cell r="A1807" t="str">
            <v>Hipparchia semele (Linnaeus, 1758)</v>
          </cell>
          <cell r="B1807" t="str">
            <v>Rhopalocera</v>
          </cell>
          <cell r="C1807" t="str">
            <v>NYMPHALIDAE</v>
          </cell>
          <cell r="D1807" t="str">
            <v>Hipparchia semele (Linnaeus, 1758)</v>
          </cell>
          <cell r="E1807" t="str">
            <v>Hipparchia semele</v>
          </cell>
          <cell r="F1807" t="str">
            <v>L'Agreste</v>
          </cell>
          <cell r="G1807" t="str">
            <v>RR</v>
          </cell>
          <cell r="H1807" t="str">
            <v>E</v>
          </cell>
          <cell r="I1807" t="str">
            <v>X</v>
          </cell>
          <cell r="J1807">
            <v>0</v>
          </cell>
          <cell r="K1807" t="str">
            <v>CR</v>
          </cell>
          <cell r="L1807">
            <v>0</v>
          </cell>
          <cell r="M1807" t="str">
            <v>P2-A</v>
          </cell>
          <cell r="N1807">
            <v>0</v>
          </cell>
          <cell r="O1807">
            <v>0</v>
          </cell>
          <cell r="P1807" t="str">
            <v>X</v>
          </cell>
          <cell r="Q1807" t="str">
            <v>HP</v>
          </cell>
          <cell r="R1807" t="str">
            <v>Espèces des milieux chauds et secs</v>
          </cell>
          <cell r="T1807" t="str">
            <v>Majeure</v>
          </cell>
        </row>
        <row r="1808">
          <cell r="A1808" t="str">
            <v>Iphiclides podalirius</v>
          </cell>
          <cell r="B1808" t="str">
            <v>Rhopalocera</v>
          </cell>
          <cell r="C1808" t="str">
            <v>PAPILIONIDAE</v>
          </cell>
          <cell r="D1808" t="str">
            <v>Iphiclides podalirius (Linnaeus, 1758)</v>
          </cell>
          <cell r="E1808" t="str">
            <v>Iphiclides podalirius</v>
          </cell>
          <cell r="F1808" t="str">
            <v>Le Flambé</v>
          </cell>
          <cell r="G1808" t="str">
            <v>AR</v>
          </cell>
          <cell r="H1808" t="str">
            <v>PC</v>
          </cell>
          <cell r="I1808" t="str">
            <v>X</v>
          </cell>
          <cell r="J1808">
            <v>0</v>
          </cell>
          <cell r="K1808" t="str">
            <v>LC</v>
          </cell>
          <cell r="L1808" t="str">
            <v>IdF</v>
          </cell>
          <cell r="M1808" t="str">
            <v>P3-A</v>
          </cell>
          <cell r="N1808">
            <v>0</v>
          </cell>
          <cell r="O1808">
            <v>0</v>
          </cell>
          <cell r="P1808" t="str">
            <v>X</v>
          </cell>
          <cell r="Q1808" t="str">
            <v>P</v>
          </cell>
          <cell r="R1808" t="str">
            <v>Espèces des milieux chauds et secs</v>
          </cell>
          <cell r="T1808" t="str">
            <v>faible</v>
          </cell>
          <cell r="U1808" t="str">
            <v>x</v>
          </cell>
        </row>
        <row r="1809">
          <cell r="A1809" t="str">
            <v>Iphiclides podalirius (Linnaeus, 1758)</v>
          </cell>
          <cell r="B1809" t="str">
            <v>Rhopalocera</v>
          </cell>
          <cell r="C1809" t="str">
            <v>PAPILIONIDAE</v>
          </cell>
          <cell r="D1809" t="str">
            <v>Iphiclides podalirius (Linnaeus, 1758)</v>
          </cell>
          <cell r="E1809" t="str">
            <v>Iphiclides podalirius</v>
          </cell>
          <cell r="F1809" t="str">
            <v>Le Flambé</v>
          </cell>
          <cell r="G1809" t="str">
            <v>AR</v>
          </cell>
          <cell r="H1809" t="str">
            <v>PC</v>
          </cell>
          <cell r="I1809" t="str">
            <v>X</v>
          </cell>
          <cell r="J1809">
            <v>0</v>
          </cell>
          <cell r="K1809" t="str">
            <v>LC</v>
          </cell>
          <cell r="L1809" t="str">
            <v>IdF</v>
          </cell>
          <cell r="M1809" t="str">
            <v>P3-A</v>
          </cell>
          <cell r="N1809">
            <v>0</v>
          </cell>
          <cell r="O1809">
            <v>0</v>
          </cell>
          <cell r="P1809" t="str">
            <v>X</v>
          </cell>
          <cell r="Q1809" t="str">
            <v>P</v>
          </cell>
          <cell r="R1809" t="str">
            <v>Espèces des milieux chauds et secs</v>
          </cell>
          <cell r="T1809" t="str">
            <v>faible</v>
          </cell>
          <cell r="U1809" t="str">
            <v>x</v>
          </cell>
        </row>
        <row r="1810">
          <cell r="A1810" t="str">
            <v>Issoria lathonia</v>
          </cell>
          <cell r="B1810" t="str">
            <v>Rhopalocera</v>
          </cell>
          <cell r="C1810" t="str">
            <v>NYMPHALIDAE</v>
          </cell>
          <cell r="D1810" t="str">
            <v>Issoria lathonia (Linnaeus, 1758)</v>
          </cell>
          <cell r="E1810" t="str">
            <v>Issoria lathonia</v>
          </cell>
          <cell r="F1810" t="str">
            <v>Le Petit Nacré</v>
          </cell>
          <cell r="G1810" t="str">
            <v>AR</v>
          </cell>
          <cell r="H1810" t="str">
            <v>AC</v>
          </cell>
          <cell r="I1810">
            <v>0</v>
          </cell>
          <cell r="J1810">
            <v>0</v>
          </cell>
          <cell r="K1810" t="str">
            <v>LC</v>
          </cell>
          <cell r="L1810">
            <v>0</v>
          </cell>
          <cell r="M1810">
            <v>0</v>
          </cell>
          <cell r="N1810">
            <v>0</v>
          </cell>
          <cell r="O1810">
            <v>0</v>
          </cell>
          <cell r="P1810" t="str">
            <v>X</v>
          </cell>
          <cell r="Q1810">
            <v>0</v>
          </cell>
          <cell r="R1810" t="str">
            <v>Espèces migratrices</v>
          </cell>
          <cell r="T1810" t="str">
            <v>faible</v>
          </cell>
          <cell r="U1810" t="str">
            <v>x</v>
          </cell>
        </row>
        <row r="1811">
          <cell r="A1811" t="str">
            <v>Issoria lathonia (Linnaeus, 1758)</v>
          </cell>
          <cell r="B1811" t="str">
            <v>Rhopalocera</v>
          </cell>
          <cell r="C1811" t="str">
            <v>NYMPHALIDAE</v>
          </cell>
          <cell r="D1811" t="str">
            <v>Issoria lathonia (Linnaeus, 1758)</v>
          </cell>
          <cell r="E1811" t="str">
            <v>Issoria lathonia</v>
          </cell>
          <cell r="F1811" t="str">
            <v>Le Petit Nacré</v>
          </cell>
          <cell r="G1811" t="str">
            <v>AR</v>
          </cell>
          <cell r="H1811" t="str">
            <v>AC</v>
          </cell>
          <cell r="I1811">
            <v>0</v>
          </cell>
          <cell r="J1811">
            <v>0</v>
          </cell>
          <cell r="K1811" t="str">
            <v>LC</v>
          </cell>
          <cell r="L1811">
            <v>0</v>
          </cell>
          <cell r="M1811">
            <v>0</v>
          </cell>
          <cell r="N1811">
            <v>0</v>
          </cell>
          <cell r="O1811">
            <v>0</v>
          </cell>
          <cell r="P1811" t="str">
            <v>X</v>
          </cell>
          <cell r="Q1811">
            <v>0</v>
          </cell>
          <cell r="R1811" t="str">
            <v>Espèces migratrices</v>
          </cell>
          <cell r="T1811" t="str">
            <v>faible</v>
          </cell>
          <cell r="U1811" t="str">
            <v>x</v>
          </cell>
        </row>
        <row r="1812">
          <cell r="A1812" t="str">
            <v>Jordanita globulariae</v>
          </cell>
          <cell r="B1812" t="str">
            <v>Heterocera</v>
          </cell>
          <cell r="C1812" t="str">
            <v>ZYGAENIDAE</v>
          </cell>
          <cell r="D1812" t="str">
            <v>Jordanita globulariae (Hübner, 1793)</v>
          </cell>
          <cell r="E1812" t="str">
            <v>Jordanita globulariae</v>
          </cell>
          <cell r="F1812" t="str">
            <v>Le Procris de la Globulaire</v>
          </cell>
          <cell r="G1812">
            <v>0</v>
          </cell>
          <cell r="H1812" t="str">
            <v>R</v>
          </cell>
          <cell r="I1812" t="str">
            <v>X</v>
          </cell>
          <cell r="J1812">
            <v>0</v>
          </cell>
          <cell r="K1812" t="str">
            <v>VU</v>
          </cell>
          <cell r="L1812">
            <v>0</v>
          </cell>
          <cell r="M1812">
            <v>0</v>
          </cell>
          <cell r="N1812">
            <v>0</v>
          </cell>
          <cell r="O1812">
            <v>0</v>
          </cell>
          <cell r="P1812">
            <v>0</v>
          </cell>
          <cell r="Q1812" t="str">
            <v>HP</v>
          </cell>
          <cell r="R1812" t="str">
            <v>Espèces des pelouses ouvertes xéro-thermophiles</v>
          </cell>
          <cell r="T1812" t="str">
            <v>Forte</v>
          </cell>
        </row>
        <row r="1813">
          <cell r="A1813" t="str">
            <v>Jordanita globulariae (Hübner, 1793)</v>
          </cell>
          <cell r="B1813" t="str">
            <v>Heterocera</v>
          </cell>
          <cell r="C1813" t="str">
            <v>ZYGAENIDAE</v>
          </cell>
          <cell r="D1813" t="str">
            <v>Jordanita globulariae (Hübner, 1793)</v>
          </cell>
          <cell r="E1813" t="str">
            <v>Jordanita globulariae</v>
          </cell>
          <cell r="F1813" t="str">
            <v>Le Procris de la Globulaire</v>
          </cell>
          <cell r="G1813">
            <v>0</v>
          </cell>
          <cell r="H1813" t="str">
            <v>R</v>
          </cell>
          <cell r="I1813" t="str">
            <v>X</v>
          </cell>
          <cell r="J1813">
            <v>0</v>
          </cell>
          <cell r="K1813" t="str">
            <v>VU</v>
          </cell>
          <cell r="L1813">
            <v>0</v>
          </cell>
          <cell r="M1813">
            <v>0</v>
          </cell>
          <cell r="N1813">
            <v>0</v>
          </cell>
          <cell r="O1813">
            <v>0</v>
          </cell>
          <cell r="P1813">
            <v>0</v>
          </cell>
          <cell r="Q1813" t="str">
            <v>HP</v>
          </cell>
          <cell r="R1813" t="str">
            <v>Espèces des pelouses ouvertes xéro-thermophiles</v>
          </cell>
          <cell r="T1813" t="str">
            <v>Forte</v>
          </cell>
        </row>
        <row r="1814">
          <cell r="A1814" t="str">
            <v>Lampides boeticus</v>
          </cell>
          <cell r="B1814" t="str">
            <v>Rhopalocera</v>
          </cell>
          <cell r="C1814" t="str">
            <v>LYCAENIDAE</v>
          </cell>
          <cell r="D1814" t="str">
            <v>Lampides boeticus (Linnaeus, 1767)</v>
          </cell>
          <cell r="E1814" t="str">
            <v>Lampides boeticus</v>
          </cell>
          <cell r="F1814" t="str">
            <v>L'Azuré porte-queue</v>
          </cell>
          <cell r="G1814" t="str">
            <v>RR</v>
          </cell>
          <cell r="H1814" t="str">
            <v>AR</v>
          </cell>
          <cell r="I1814" t="str">
            <v>X</v>
          </cell>
          <cell r="J1814">
            <v>0</v>
          </cell>
          <cell r="K1814" t="str">
            <v>LC</v>
          </cell>
          <cell r="L1814">
            <v>0</v>
          </cell>
          <cell r="M1814">
            <v>0</v>
          </cell>
          <cell r="N1814">
            <v>0</v>
          </cell>
          <cell r="O1814">
            <v>0</v>
          </cell>
          <cell r="P1814" t="str">
            <v>X</v>
          </cell>
          <cell r="Q1814" t="str">
            <v>P</v>
          </cell>
          <cell r="R1814" t="str">
            <v>Espèces migratrices</v>
          </cell>
          <cell r="T1814" t="str">
            <v>faible</v>
          </cell>
          <cell r="U1814" t="str">
            <v>x</v>
          </cell>
        </row>
        <row r="1815">
          <cell r="A1815" t="str">
            <v>Lampides boeticus (Linnaeus, 1767)</v>
          </cell>
          <cell r="B1815" t="str">
            <v>Rhopalocera</v>
          </cell>
          <cell r="C1815" t="str">
            <v>LYCAENIDAE</v>
          </cell>
          <cell r="D1815" t="str">
            <v>Lampides boeticus (Linnaeus, 1767)</v>
          </cell>
          <cell r="E1815" t="str">
            <v>Lampides boeticus</v>
          </cell>
          <cell r="F1815" t="str">
            <v>L'Azuré porte-queue</v>
          </cell>
          <cell r="G1815" t="str">
            <v>RR</v>
          </cell>
          <cell r="H1815" t="str">
            <v>AR</v>
          </cell>
          <cell r="I1815" t="str">
            <v>X</v>
          </cell>
          <cell r="J1815">
            <v>0</v>
          </cell>
          <cell r="K1815" t="str">
            <v>LC</v>
          </cell>
          <cell r="L1815">
            <v>0</v>
          </cell>
          <cell r="M1815">
            <v>0</v>
          </cell>
          <cell r="N1815">
            <v>0</v>
          </cell>
          <cell r="O1815">
            <v>0</v>
          </cell>
          <cell r="P1815" t="str">
            <v>X</v>
          </cell>
          <cell r="Q1815" t="str">
            <v>P</v>
          </cell>
          <cell r="R1815" t="str">
            <v>Espèces migratrices</v>
          </cell>
          <cell r="T1815" t="str">
            <v>faible</v>
          </cell>
          <cell r="U1815" t="str">
            <v>x</v>
          </cell>
        </row>
        <row r="1816">
          <cell r="A1816" t="str">
            <v>Lasiommata maera</v>
          </cell>
          <cell r="B1816" t="str">
            <v>Rhopalocera</v>
          </cell>
          <cell r="C1816" t="str">
            <v>NYMPHALIDAE</v>
          </cell>
          <cell r="D1816" t="str">
            <v>Lasiommata maera (Linnaeus, 1758)</v>
          </cell>
          <cell r="E1816" t="str">
            <v>Lasiommata maera</v>
          </cell>
          <cell r="F1816" t="str">
            <v>Le Némusien</v>
          </cell>
          <cell r="G1816" t="str">
            <v>PC</v>
          </cell>
          <cell r="H1816" t="str">
            <v>PC</v>
          </cell>
          <cell r="I1816">
            <v>0</v>
          </cell>
          <cell r="J1816">
            <v>0</v>
          </cell>
          <cell r="K1816" t="str">
            <v>LC</v>
          </cell>
          <cell r="L1816">
            <v>0</v>
          </cell>
          <cell r="M1816" t="str">
            <v>P2-A</v>
          </cell>
          <cell r="N1816">
            <v>0</v>
          </cell>
          <cell r="O1816">
            <v>0</v>
          </cell>
          <cell r="P1816" t="str">
            <v>X</v>
          </cell>
          <cell r="Q1816">
            <v>0</v>
          </cell>
          <cell r="R1816" t="str">
            <v>Espèces des milieux chauds et secs</v>
          </cell>
          <cell r="T1816" t="str">
            <v>faible</v>
          </cell>
        </row>
        <row r="1817">
          <cell r="A1817" t="str">
            <v>Lasiommata maera (Linnaeus, 1758)</v>
          </cell>
          <cell r="B1817" t="str">
            <v>Rhopalocera</v>
          </cell>
          <cell r="C1817" t="str">
            <v>NYMPHALIDAE</v>
          </cell>
          <cell r="D1817" t="str">
            <v>Lasiommata maera (Linnaeus, 1758)</v>
          </cell>
          <cell r="E1817" t="str">
            <v>Lasiommata maera</v>
          </cell>
          <cell r="F1817" t="str">
            <v>Le Némusien</v>
          </cell>
          <cell r="G1817" t="str">
            <v>PC</v>
          </cell>
          <cell r="H1817" t="str">
            <v>PC</v>
          </cell>
          <cell r="I1817">
            <v>0</v>
          </cell>
          <cell r="J1817">
            <v>0</v>
          </cell>
          <cell r="K1817" t="str">
            <v>LC</v>
          </cell>
          <cell r="L1817">
            <v>0</v>
          </cell>
          <cell r="M1817" t="str">
            <v>P2-A</v>
          </cell>
          <cell r="N1817">
            <v>0</v>
          </cell>
          <cell r="O1817">
            <v>0</v>
          </cell>
          <cell r="P1817" t="str">
            <v>X</v>
          </cell>
          <cell r="Q1817">
            <v>0</v>
          </cell>
          <cell r="R1817" t="str">
            <v>Espèces des milieux chauds et secs</v>
          </cell>
          <cell r="T1817" t="str">
            <v>faible</v>
          </cell>
        </row>
        <row r="1818">
          <cell r="A1818" t="str">
            <v>Lasiommata megera</v>
          </cell>
          <cell r="B1818" t="str">
            <v>Rhopalocera</v>
          </cell>
          <cell r="C1818" t="str">
            <v>NYMPHALIDAE</v>
          </cell>
          <cell r="D1818" t="str">
            <v>Lasiommata megera (Linnaeus, 1767)</v>
          </cell>
          <cell r="E1818" t="str">
            <v>Lasiommata megera</v>
          </cell>
          <cell r="F1818" t="str">
            <v>La Mégère</v>
          </cell>
          <cell r="G1818" t="str">
            <v>C</v>
          </cell>
          <cell r="H1818" t="str">
            <v>C</v>
          </cell>
          <cell r="I1818">
            <v>0</v>
          </cell>
          <cell r="J1818">
            <v>0</v>
          </cell>
          <cell r="K1818" t="str">
            <v>LC</v>
          </cell>
          <cell r="L1818">
            <v>0</v>
          </cell>
          <cell r="M1818">
            <v>0</v>
          </cell>
          <cell r="N1818">
            <v>0</v>
          </cell>
          <cell r="O1818">
            <v>0</v>
          </cell>
          <cell r="P1818">
            <v>0</v>
          </cell>
          <cell r="Q1818">
            <v>0</v>
          </cell>
          <cell r="R1818" t="str">
            <v>Espèces de "campagnes"</v>
          </cell>
          <cell r="T1818" t="str">
            <v>faible</v>
          </cell>
        </row>
        <row r="1819">
          <cell r="A1819" t="str">
            <v>Lasiommata megera (Linnaeus, 1767)</v>
          </cell>
          <cell r="B1819" t="str">
            <v>Rhopalocera</v>
          </cell>
          <cell r="C1819" t="str">
            <v>NYMPHALIDAE</v>
          </cell>
          <cell r="D1819" t="str">
            <v>Lasiommata megera (Linnaeus, 1767)</v>
          </cell>
          <cell r="E1819" t="str">
            <v>Lasiommata megera</v>
          </cell>
          <cell r="F1819" t="str">
            <v>La Mégère</v>
          </cell>
          <cell r="G1819" t="str">
            <v>C</v>
          </cell>
          <cell r="H1819" t="str">
            <v>C</v>
          </cell>
          <cell r="I1819">
            <v>0</v>
          </cell>
          <cell r="J1819">
            <v>0</v>
          </cell>
          <cell r="K1819" t="str">
            <v>LC</v>
          </cell>
          <cell r="L1819">
            <v>0</v>
          </cell>
          <cell r="M1819">
            <v>0</v>
          </cell>
          <cell r="N1819">
            <v>0</v>
          </cell>
          <cell r="O1819">
            <v>0</v>
          </cell>
          <cell r="P1819">
            <v>0</v>
          </cell>
          <cell r="Q1819">
            <v>0</v>
          </cell>
          <cell r="R1819" t="str">
            <v>Espèces de "campagnes"</v>
          </cell>
          <cell r="T1819" t="str">
            <v>faible</v>
          </cell>
        </row>
        <row r="1820">
          <cell r="A1820" t="str">
            <v>Leptidea sinapis</v>
          </cell>
          <cell r="B1820" t="str">
            <v>Rhopalocera</v>
          </cell>
          <cell r="C1820" t="str">
            <v>PIERIDAE</v>
          </cell>
          <cell r="D1820" t="str">
            <v>Leptidea sinapis (Linnaeus, 1758)</v>
          </cell>
          <cell r="E1820" t="str">
            <v>Leptidea sinapis</v>
          </cell>
          <cell r="F1820" t="str">
            <v>La Piéride de la Moutarde</v>
          </cell>
          <cell r="G1820" t="str">
            <v>AC</v>
          </cell>
          <cell r="H1820" t="str">
            <v>AC</v>
          </cell>
          <cell r="I1820">
            <v>0</v>
          </cell>
          <cell r="J1820">
            <v>0</v>
          </cell>
          <cell r="K1820" t="str">
            <v>LC</v>
          </cell>
          <cell r="L1820">
            <v>0</v>
          </cell>
          <cell r="M1820">
            <v>0</v>
          </cell>
          <cell r="N1820">
            <v>0</v>
          </cell>
          <cell r="O1820">
            <v>0</v>
          </cell>
          <cell r="P1820">
            <v>0</v>
          </cell>
          <cell r="Q1820">
            <v>0</v>
          </cell>
          <cell r="R1820" t="str">
            <v>Espèces de "campagnes"</v>
          </cell>
          <cell r="T1820" t="str">
            <v>faible</v>
          </cell>
        </row>
        <row r="1821">
          <cell r="A1821" t="str">
            <v>Leptidea sinapis (Linnaeus, 1758)</v>
          </cell>
          <cell r="B1821" t="str">
            <v>Rhopalocera</v>
          </cell>
          <cell r="C1821" t="str">
            <v>PIERIDAE</v>
          </cell>
          <cell r="D1821" t="str">
            <v>Leptidea sinapis (Linnaeus, 1758)</v>
          </cell>
          <cell r="E1821" t="str">
            <v>Leptidea sinapis</v>
          </cell>
          <cell r="F1821" t="str">
            <v>La Piéride de la Moutarde</v>
          </cell>
          <cell r="G1821" t="str">
            <v>AC</v>
          </cell>
          <cell r="H1821" t="str">
            <v>AC</v>
          </cell>
          <cell r="I1821">
            <v>0</v>
          </cell>
          <cell r="J1821">
            <v>0</v>
          </cell>
          <cell r="K1821" t="str">
            <v>LC</v>
          </cell>
          <cell r="L1821">
            <v>0</v>
          </cell>
          <cell r="M1821">
            <v>0</v>
          </cell>
          <cell r="N1821">
            <v>0</v>
          </cell>
          <cell r="O1821">
            <v>0</v>
          </cell>
          <cell r="P1821">
            <v>0</v>
          </cell>
          <cell r="Q1821">
            <v>0</v>
          </cell>
          <cell r="R1821" t="str">
            <v>Espèces de "campagnes"</v>
          </cell>
          <cell r="T1821" t="str">
            <v>faible</v>
          </cell>
        </row>
        <row r="1822">
          <cell r="A1822" t="str">
            <v>Leptotes pirithous</v>
          </cell>
          <cell r="B1822" t="str">
            <v>Rhopalocera</v>
          </cell>
          <cell r="C1822" t="str">
            <v>LYCAENIDAE</v>
          </cell>
          <cell r="D1822" t="str">
            <v>Leptotes pirithous (Linnaeus, 1767)</v>
          </cell>
          <cell r="E1822">
            <v>0</v>
          </cell>
          <cell r="F1822">
            <v>0</v>
          </cell>
          <cell r="G1822">
            <v>0</v>
          </cell>
          <cell r="H1822">
            <v>0</v>
          </cell>
          <cell r="I1822">
            <v>0</v>
          </cell>
          <cell r="J1822">
            <v>0</v>
          </cell>
          <cell r="K1822">
            <v>0</v>
          </cell>
          <cell r="L1822">
            <v>0</v>
          </cell>
          <cell r="M1822">
            <v>0</v>
          </cell>
          <cell r="N1822">
            <v>0</v>
          </cell>
          <cell r="O1822">
            <v>0</v>
          </cell>
          <cell r="P1822">
            <v>0</v>
          </cell>
          <cell r="Q1822">
            <v>0</v>
          </cell>
          <cell r="R1822" t="str">
            <v>Espèces migratrices</v>
          </cell>
          <cell r="S1822">
            <v>0</v>
          </cell>
          <cell r="U1822" t="str">
            <v>x</v>
          </cell>
        </row>
        <row r="1823">
          <cell r="A1823" t="str">
            <v>Leptotes pirithous (Linnaeus, 1767)</v>
          </cell>
          <cell r="B1823" t="str">
            <v>Rhopalocera</v>
          </cell>
          <cell r="C1823" t="str">
            <v>LYCAENIDAE</v>
          </cell>
          <cell r="D1823" t="str">
            <v>Leptotes pirithous (Linnaeus, 1767)</v>
          </cell>
          <cell r="E1823">
            <v>0</v>
          </cell>
          <cell r="F1823">
            <v>0</v>
          </cell>
          <cell r="G1823">
            <v>0</v>
          </cell>
          <cell r="H1823">
            <v>0</v>
          </cell>
          <cell r="I1823">
            <v>0</v>
          </cell>
          <cell r="J1823">
            <v>0</v>
          </cell>
          <cell r="K1823">
            <v>0</v>
          </cell>
          <cell r="L1823">
            <v>0</v>
          </cell>
          <cell r="M1823">
            <v>0</v>
          </cell>
          <cell r="N1823">
            <v>0</v>
          </cell>
          <cell r="O1823">
            <v>0</v>
          </cell>
          <cell r="P1823">
            <v>0</v>
          </cell>
          <cell r="Q1823">
            <v>0</v>
          </cell>
          <cell r="R1823" t="str">
            <v>Espèces migratrices</v>
          </cell>
          <cell r="S1823">
            <v>0</v>
          </cell>
          <cell r="U1823" t="str">
            <v>x</v>
          </cell>
        </row>
        <row r="1824">
          <cell r="A1824" t="str">
            <v>Limenitis camilla</v>
          </cell>
          <cell r="B1824" t="str">
            <v>Rhopalocera</v>
          </cell>
          <cell r="C1824" t="str">
            <v>NYMPHALIDAE</v>
          </cell>
          <cell r="D1824" t="str">
            <v>Limenitis camilla (Linnaeus, 1764)</v>
          </cell>
          <cell r="E1824" t="str">
            <v>Limenitis camilla</v>
          </cell>
          <cell r="F1824" t="str">
            <v>Le Petit Sylvain</v>
          </cell>
          <cell r="G1824" t="str">
            <v>PC</v>
          </cell>
          <cell r="H1824" t="str">
            <v>AC</v>
          </cell>
          <cell r="I1824">
            <v>0</v>
          </cell>
          <cell r="J1824">
            <v>0</v>
          </cell>
          <cell r="K1824" t="str">
            <v>LC</v>
          </cell>
          <cell r="L1824">
            <v>0</v>
          </cell>
          <cell r="M1824">
            <v>0</v>
          </cell>
          <cell r="N1824">
            <v>0</v>
          </cell>
          <cell r="O1824">
            <v>0</v>
          </cell>
          <cell r="P1824">
            <v>0</v>
          </cell>
          <cell r="Q1824">
            <v>0</v>
          </cell>
          <cell r="R1824" t="str">
            <v>Espèces des boisements</v>
          </cell>
          <cell r="T1824" t="str">
            <v>faible</v>
          </cell>
        </row>
        <row r="1825">
          <cell r="A1825" t="str">
            <v>Limenitis camilla (Linnaeus, 1764)</v>
          </cell>
          <cell r="B1825" t="str">
            <v>Rhopalocera</v>
          </cell>
          <cell r="C1825" t="str">
            <v>NYMPHALIDAE</v>
          </cell>
          <cell r="D1825" t="str">
            <v>Limenitis camilla (Linnaeus, 1764)</v>
          </cell>
          <cell r="E1825" t="str">
            <v>Limenitis camilla</v>
          </cell>
          <cell r="F1825" t="str">
            <v>Le Petit Sylvain</v>
          </cell>
          <cell r="G1825" t="str">
            <v>PC</v>
          </cell>
          <cell r="H1825" t="str">
            <v>AC</v>
          </cell>
          <cell r="I1825">
            <v>0</v>
          </cell>
          <cell r="J1825">
            <v>0</v>
          </cell>
          <cell r="K1825" t="str">
            <v>LC</v>
          </cell>
          <cell r="L1825">
            <v>0</v>
          </cell>
          <cell r="M1825">
            <v>0</v>
          </cell>
          <cell r="N1825">
            <v>0</v>
          </cell>
          <cell r="O1825">
            <v>0</v>
          </cell>
          <cell r="P1825">
            <v>0</v>
          </cell>
          <cell r="Q1825">
            <v>0</v>
          </cell>
          <cell r="R1825" t="str">
            <v>Espèces des boisements</v>
          </cell>
          <cell r="T1825" t="str">
            <v>faible</v>
          </cell>
        </row>
        <row r="1826">
          <cell r="A1826" t="str">
            <v>Limenitis populi</v>
          </cell>
          <cell r="B1826" t="str">
            <v>Rhopalocera</v>
          </cell>
          <cell r="C1826" t="str">
            <v>NYMPHALIDAE</v>
          </cell>
          <cell r="D1826" t="str">
            <v>Limenitis populi (Linnaeus, 1758)</v>
          </cell>
          <cell r="E1826" t="str">
            <v>Limenitis populi</v>
          </cell>
          <cell r="F1826" t="str">
            <v>Le Grand Sylvain</v>
          </cell>
          <cell r="G1826" t="str">
            <v>E</v>
          </cell>
          <cell r="H1826" t="str">
            <v>D?</v>
          </cell>
          <cell r="I1826" t="str">
            <v>X</v>
          </cell>
          <cell r="J1826">
            <v>0</v>
          </cell>
          <cell r="K1826" t="str">
            <v>CR*</v>
          </cell>
          <cell r="L1826">
            <v>0</v>
          </cell>
          <cell r="M1826" t="str">
            <v>P2</v>
          </cell>
          <cell r="N1826">
            <v>0</v>
          </cell>
          <cell r="O1826">
            <v>0</v>
          </cell>
          <cell r="P1826">
            <v>0</v>
          </cell>
          <cell r="Q1826" t="str">
            <v>HP</v>
          </cell>
          <cell r="R1826" t="str">
            <v>Espèces des boisements</v>
          </cell>
          <cell r="T1826" t="str">
            <v>Majeure</v>
          </cell>
        </row>
        <row r="1827">
          <cell r="A1827" t="str">
            <v>Limenitis populi (Linnaeus, 1758)</v>
          </cell>
          <cell r="B1827" t="str">
            <v>Rhopalocera</v>
          </cell>
          <cell r="C1827" t="str">
            <v>NYMPHALIDAE</v>
          </cell>
          <cell r="D1827" t="str">
            <v>Limenitis populi (Linnaeus, 1758)</v>
          </cell>
          <cell r="E1827" t="str">
            <v>Limenitis populi</v>
          </cell>
          <cell r="F1827" t="str">
            <v>Le Grand Sylvain</v>
          </cell>
          <cell r="G1827" t="str">
            <v>E</v>
          </cell>
          <cell r="H1827" t="str">
            <v>D?</v>
          </cell>
          <cell r="I1827" t="str">
            <v>X</v>
          </cell>
          <cell r="J1827">
            <v>0</v>
          </cell>
          <cell r="K1827" t="str">
            <v>CR*</v>
          </cell>
          <cell r="L1827">
            <v>0</v>
          </cell>
          <cell r="M1827" t="str">
            <v>P2</v>
          </cell>
          <cell r="N1827">
            <v>0</v>
          </cell>
          <cell r="O1827">
            <v>0</v>
          </cell>
          <cell r="P1827">
            <v>0</v>
          </cell>
          <cell r="Q1827" t="str">
            <v>HP</v>
          </cell>
          <cell r="R1827" t="str">
            <v>Espèces des boisements</v>
          </cell>
          <cell r="T1827" t="str">
            <v>Majeure</v>
          </cell>
        </row>
        <row r="1828">
          <cell r="A1828" t="str">
            <v>Limenitis reducta</v>
          </cell>
          <cell r="B1828" t="str">
            <v>Rhopalocera</v>
          </cell>
          <cell r="C1828" t="str">
            <v>NYMPHALIDAE</v>
          </cell>
          <cell r="D1828" t="str">
            <v>Limenitis reducta Staudinger, 1901</v>
          </cell>
          <cell r="E1828" t="str">
            <v>Limenitis reducta</v>
          </cell>
          <cell r="F1828" t="str">
            <v>Le Sylvain azuré</v>
          </cell>
          <cell r="G1828" t="str">
            <v>RR</v>
          </cell>
          <cell r="H1828" t="str">
            <v>RR</v>
          </cell>
          <cell r="I1828" t="str">
            <v>X</v>
          </cell>
          <cell r="J1828">
            <v>0</v>
          </cell>
          <cell r="K1828" t="str">
            <v>DD</v>
          </cell>
          <cell r="L1828">
            <v>0</v>
          </cell>
          <cell r="M1828">
            <v>0</v>
          </cell>
          <cell r="N1828">
            <v>0</v>
          </cell>
          <cell r="O1828">
            <v>0</v>
          </cell>
          <cell r="P1828">
            <v>0</v>
          </cell>
          <cell r="Q1828" t="str">
            <v>P</v>
          </cell>
          <cell r="R1828" t="str">
            <v>Espèces des milieux chauds et secs</v>
          </cell>
          <cell r="T1828" t="str">
            <v>faible</v>
          </cell>
          <cell r="U1828" t="str">
            <v>x</v>
          </cell>
        </row>
        <row r="1829">
          <cell r="A1829" t="str">
            <v>Limenitis reducta Staudinger, 1901</v>
          </cell>
          <cell r="B1829" t="str">
            <v>Rhopalocera</v>
          </cell>
          <cell r="C1829" t="str">
            <v>NYMPHALIDAE</v>
          </cell>
          <cell r="D1829" t="str">
            <v>Limenitis reducta Staudinger, 1901</v>
          </cell>
          <cell r="E1829" t="str">
            <v>Limenitis reducta</v>
          </cell>
          <cell r="F1829" t="str">
            <v>Le Sylvain azuré</v>
          </cell>
          <cell r="G1829" t="str">
            <v>RR</v>
          </cell>
          <cell r="H1829" t="str">
            <v>RR</v>
          </cell>
          <cell r="I1829" t="str">
            <v>X</v>
          </cell>
          <cell r="J1829">
            <v>0</v>
          </cell>
          <cell r="K1829" t="str">
            <v>DD</v>
          </cell>
          <cell r="L1829">
            <v>0</v>
          </cell>
          <cell r="M1829">
            <v>0</v>
          </cell>
          <cell r="N1829">
            <v>0</v>
          </cell>
          <cell r="O1829">
            <v>0</v>
          </cell>
          <cell r="P1829">
            <v>0</v>
          </cell>
          <cell r="Q1829" t="str">
            <v>P</v>
          </cell>
          <cell r="R1829" t="str">
            <v>Espèces des milieux chauds et secs</v>
          </cell>
          <cell r="T1829" t="str">
            <v>faible</v>
          </cell>
          <cell r="U1829" t="str">
            <v>x</v>
          </cell>
        </row>
        <row r="1830">
          <cell r="A1830" t="str">
            <v>Lopinga achine</v>
          </cell>
          <cell r="B1830" t="str">
            <v>Rhopalocera</v>
          </cell>
          <cell r="C1830" t="str">
            <v>NYMPHALIDAE</v>
          </cell>
          <cell r="D1830" t="str">
            <v>Lopinga achine (Scopoli, 1763)</v>
          </cell>
          <cell r="E1830" t="str">
            <v>Lopinga achine</v>
          </cell>
          <cell r="F1830" t="str">
            <v>La Bacchante</v>
          </cell>
          <cell r="G1830" t="str">
            <v>E</v>
          </cell>
          <cell r="H1830" t="str">
            <v>D</v>
          </cell>
          <cell r="I1830" t="str">
            <v>X</v>
          </cell>
          <cell r="J1830">
            <v>0</v>
          </cell>
          <cell r="K1830" t="str">
            <v>RE</v>
          </cell>
          <cell r="L1830">
            <v>0</v>
          </cell>
          <cell r="M1830" t="str">
            <v>P1</v>
          </cell>
          <cell r="N1830">
            <v>0</v>
          </cell>
          <cell r="O1830">
            <v>0</v>
          </cell>
          <cell r="P1830">
            <v>0</v>
          </cell>
          <cell r="Q1830" t="str">
            <v>HP</v>
          </cell>
          <cell r="R1830" t="str">
            <v>Espèces des boisements</v>
          </cell>
          <cell r="S1830">
            <v>0</v>
          </cell>
          <cell r="T1830" t="str">
            <v>faible</v>
          </cell>
          <cell r="U1830">
            <v>0</v>
          </cell>
        </row>
        <row r="1831">
          <cell r="A1831" t="str">
            <v>Lopinga achine (Scopoli, 1763)</v>
          </cell>
          <cell r="B1831" t="str">
            <v>Rhopalocera</v>
          </cell>
          <cell r="C1831" t="str">
            <v>NYMPHALIDAE</v>
          </cell>
          <cell r="D1831" t="str">
            <v>Lopinga achine (Scopoli, 1763)</v>
          </cell>
          <cell r="E1831" t="str">
            <v>Lopinga achine</v>
          </cell>
          <cell r="F1831" t="str">
            <v>La Bacchante</v>
          </cell>
          <cell r="G1831" t="str">
            <v>E</v>
          </cell>
          <cell r="H1831" t="str">
            <v>D</v>
          </cell>
          <cell r="I1831" t="str">
            <v>X</v>
          </cell>
          <cell r="J1831">
            <v>0</v>
          </cell>
          <cell r="K1831" t="str">
            <v>RE</v>
          </cell>
          <cell r="L1831">
            <v>0</v>
          </cell>
          <cell r="M1831" t="str">
            <v>P1</v>
          </cell>
          <cell r="N1831">
            <v>0</v>
          </cell>
          <cell r="O1831">
            <v>0</v>
          </cell>
          <cell r="P1831">
            <v>0</v>
          </cell>
          <cell r="Q1831" t="str">
            <v>HP</v>
          </cell>
          <cell r="R1831" t="str">
            <v>Espèces des boisements</v>
          </cell>
          <cell r="S1831">
            <v>0</v>
          </cell>
          <cell r="T1831" t="str">
            <v>faible</v>
          </cell>
          <cell r="U1831">
            <v>0</v>
          </cell>
        </row>
        <row r="1832">
          <cell r="A1832" t="str">
            <v>Lycaena phlaeas</v>
          </cell>
          <cell r="B1832" t="str">
            <v>Rhopalocera</v>
          </cell>
          <cell r="C1832" t="str">
            <v>LYCAENIDAE</v>
          </cell>
          <cell r="D1832" t="str">
            <v>Lycaena phlaeas (Linnaeus, 1761)</v>
          </cell>
          <cell r="E1832" t="str">
            <v>Lycaena phlaeas</v>
          </cell>
          <cell r="F1832" t="str">
            <v>Le Cuivré commun</v>
          </cell>
          <cell r="G1832" t="str">
            <v>C</v>
          </cell>
          <cell r="H1832" t="str">
            <v>C</v>
          </cell>
          <cell r="I1832">
            <v>0</v>
          </cell>
          <cell r="J1832">
            <v>0</v>
          </cell>
          <cell r="K1832" t="str">
            <v>LC</v>
          </cell>
          <cell r="L1832">
            <v>0</v>
          </cell>
          <cell r="M1832">
            <v>0</v>
          </cell>
          <cell r="N1832">
            <v>0</v>
          </cell>
          <cell r="O1832">
            <v>0</v>
          </cell>
          <cell r="P1832">
            <v>0</v>
          </cell>
          <cell r="Q1832">
            <v>0</v>
          </cell>
          <cell r="R1832" t="str">
            <v>Espèces de "campagnes"</v>
          </cell>
          <cell r="T1832" t="str">
            <v>faible</v>
          </cell>
        </row>
        <row r="1833">
          <cell r="A1833" t="str">
            <v>Lycaena phlaeas (Linnaeus, 1761)</v>
          </cell>
          <cell r="B1833" t="str">
            <v>Rhopalocera</v>
          </cell>
          <cell r="C1833" t="str">
            <v>LYCAENIDAE</v>
          </cell>
          <cell r="D1833" t="str">
            <v>Lycaena phlaeas (Linnaeus, 1761)</v>
          </cell>
          <cell r="E1833" t="str">
            <v>Lycaena phlaeas</v>
          </cell>
          <cell r="F1833" t="str">
            <v>Le Cuivré commun</v>
          </cell>
          <cell r="G1833" t="str">
            <v>C</v>
          </cell>
          <cell r="H1833" t="str">
            <v>C</v>
          </cell>
          <cell r="I1833">
            <v>0</v>
          </cell>
          <cell r="J1833">
            <v>0</v>
          </cell>
          <cell r="K1833" t="str">
            <v>LC</v>
          </cell>
          <cell r="L1833">
            <v>0</v>
          </cell>
          <cell r="M1833">
            <v>0</v>
          </cell>
          <cell r="N1833">
            <v>0</v>
          </cell>
          <cell r="O1833">
            <v>0</v>
          </cell>
          <cell r="P1833">
            <v>0</v>
          </cell>
          <cell r="Q1833">
            <v>0</v>
          </cell>
          <cell r="R1833" t="str">
            <v>Espèces de "campagnes"</v>
          </cell>
          <cell r="T1833" t="str">
            <v>faible</v>
          </cell>
        </row>
        <row r="1834">
          <cell r="A1834" t="str">
            <v>Lycaena tityrus</v>
          </cell>
          <cell r="B1834" t="str">
            <v>Rhopalocera</v>
          </cell>
          <cell r="C1834" t="str">
            <v>LYCAENIDAE</v>
          </cell>
          <cell r="D1834" t="str">
            <v>Lycaena tityrus (Poda, 1761)</v>
          </cell>
          <cell r="E1834" t="str">
            <v>Lycaena tityrus</v>
          </cell>
          <cell r="F1834" t="str">
            <v>Le Cuivré fuligineux</v>
          </cell>
          <cell r="G1834" t="str">
            <v>(*)</v>
          </cell>
          <cell r="H1834" t="str">
            <v>RR</v>
          </cell>
          <cell r="I1834" t="str">
            <v>X</v>
          </cell>
          <cell r="J1834">
            <v>0</v>
          </cell>
          <cell r="K1834" t="str">
            <v>EN</v>
          </cell>
          <cell r="L1834">
            <v>0</v>
          </cell>
          <cell r="M1834" t="str">
            <v>P3-A</v>
          </cell>
          <cell r="N1834">
            <v>0</v>
          </cell>
          <cell r="O1834">
            <v>0</v>
          </cell>
          <cell r="P1834">
            <v>0</v>
          </cell>
          <cell r="Q1834" t="str">
            <v>HP</v>
          </cell>
          <cell r="R1834" t="str">
            <v>Espèces de "campagnes"</v>
          </cell>
          <cell r="T1834" t="str">
            <v>Majeure</v>
          </cell>
        </row>
        <row r="1835">
          <cell r="A1835" t="str">
            <v>Lycaena tityrus (Poda, 1761)</v>
          </cell>
          <cell r="B1835" t="str">
            <v>Rhopalocera</v>
          </cell>
          <cell r="C1835" t="str">
            <v>LYCAENIDAE</v>
          </cell>
          <cell r="D1835" t="str">
            <v>Lycaena tityrus (Poda, 1761)</v>
          </cell>
          <cell r="E1835" t="str">
            <v>Lycaena tityrus</v>
          </cell>
          <cell r="F1835" t="str">
            <v>Le Cuivré fuligineux</v>
          </cell>
          <cell r="G1835" t="str">
            <v>(*)</v>
          </cell>
          <cell r="H1835" t="str">
            <v>RR</v>
          </cell>
          <cell r="I1835" t="str">
            <v>X</v>
          </cell>
          <cell r="J1835">
            <v>0</v>
          </cell>
          <cell r="K1835" t="str">
            <v>EN</v>
          </cell>
          <cell r="L1835">
            <v>0</v>
          </cell>
          <cell r="M1835" t="str">
            <v>P3-A</v>
          </cell>
          <cell r="N1835">
            <v>0</v>
          </cell>
          <cell r="O1835">
            <v>0</v>
          </cell>
          <cell r="P1835">
            <v>0</v>
          </cell>
          <cell r="Q1835" t="str">
            <v>HP</v>
          </cell>
          <cell r="R1835" t="str">
            <v>Espèces de "campagnes"</v>
          </cell>
          <cell r="T1835" t="str">
            <v>Majeure</v>
          </cell>
        </row>
        <row r="1836">
          <cell r="A1836" t="str">
            <v>Lysandra bellargus</v>
          </cell>
          <cell r="B1836" t="str">
            <v>Rhopalocera</v>
          </cell>
          <cell r="C1836" t="str">
            <v>LYCAENIDAE</v>
          </cell>
          <cell r="D1836" t="str">
            <v>Lysandra bellargus (Rottemburg, 1775)</v>
          </cell>
          <cell r="E1836" t="str">
            <v>Lysandra bellargus</v>
          </cell>
          <cell r="F1836" t="str">
            <v>L'Azuré bleu-céleste</v>
          </cell>
          <cell r="G1836" t="str">
            <v>C</v>
          </cell>
          <cell r="H1836" t="str">
            <v>AC</v>
          </cell>
          <cell r="I1836" t="str">
            <v>X</v>
          </cell>
          <cell r="J1836">
            <v>0</v>
          </cell>
          <cell r="K1836" t="str">
            <v>NT</v>
          </cell>
          <cell r="L1836">
            <v>0</v>
          </cell>
          <cell r="M1836" t="str">
            <v>P3-A</v>
          </cell>
          <cell r="N1836">
            <v>0</v>
          </cell>
          <cell r="O1836">
            <v>0</v>
          </cell>
          <cell r="P1836" t="str">
            <v>X</v>
          </cell>
          <cell r="Q1836" t="str">
            <v>P</v>
          </cell>
          <cell r="R1836" t="str">
            <v>Espèces des milieux chauds et secs</v>
          </cell>
          <cell r="T1836" t="str">
            <v>faible</v>
          </cell>
        </row>
        <row r="1837">
          <cell r="A1837" t="str">
            <v>Lysandra bellargus (Rottemburg, 1775)</v>
          </cell>
          <cell r="B1837" t="str">
            <v>Rhopalocera</v>
          </cell>
          <cell r="C1837" t="str">
            <v>LYCAENIDAE</v>
          </cell>
          <cell r="D1837" t="str">
            <v>Lysandra bellargus (Rottemburg, 1775)</v>
          </cell>
          <cell r="E1837" t="str">
            <v>Lysandra bellargus</v>
          </cell>
          <cell r="F1837" t="str">
            <v>L'Azuré bleu-céleste</v>
          </cell>
          <cell r="G1837" t="str">
            <v>C</v>
          </cell>
          <cell r="H1837" t="str">
            <v>AC</v>
          </cell>
          <cell r="I1837" t="str">
            <v>X</v>
          </cell>
          <cell r="J1837">
            <v>0</v>
          </cell>
          <cell r="K1837" t="str">
            <v>NT</v>
          </cell>
          <cell r="L1837">
            <v>0</v>
          </cell>
          <cell r="M1837" t="str">
            <v>P3-A</v>
          </cell>
          <cell r="N1837">
            <v>0</v>
          </cell>
          <cell r="O1837">
            <v>0</v>
          </cell>
          <cell r="P1837" t="str">
            <v>X</v>
          </cell>
          <cell r="Q1837" t="str">
            <v>P</v>
          </cell>
          <cell r="R1837" t="str">
            <v>Espèces des milieux chauds et secs</v>
          </cell>
          <cell r="T1837" t="str">
            <v>faible</v>
          </cell>
        </row>
        <row r="1838">
          <cell r="A1838" t="str">
            <v>Lysandra coridon</v>
          </cell>
          <cell r="B1838" t="str">
            <v>Rhopalocera</v>
          </cell>
          <cell r="C1838" t="str">
            <v>LYCAENIDAE</v>
          </cell>
          <cell r="D1838" t="str">
            <v>Lysandra coridon (Poda, 1761)</v>
          </cell>
          <cell r="E1838" t="str">
            <v>Lysandra coridon</v>
          </cell>
          <cell r="F1838" t="str">
            <v>L'Azuré bleu-nacré</v>
          </cell>
          <cell r="G1838" t="str">
            <v>AC</v>
          </cell>
          <cell r="H1838" t="str">
            <v>PC</v>
          </cell>
          <cell r="I1838">
            <v>0</v>
          </cell>
          <cell r="J1838">
            <v>0</v>
          </cell>
          <cell r="K1838" t="str">
            <v>LC</v>
          </cell>
          <cell r="L1838">
            <v>0</v>
          </cell>
          <cell r="M1838" t="str">
            <v>P3-A</v>
          </cell>
          <cell r="N1838">
            <v>0</v>
          </cell>
          <cell r="O1838">
            <v>0</v>
          </cell>
          <cell r="P1838" t="str">
            <v>X</v>
          </cell>
          <cell r="Q1838">
            <v>0</v>
          </cell>
          <cell r="R1838" t="str">
            <v>Espèces des milieux chauds et secs</v>
          </cell>
          <cell r="T1838" t="str">
            <v>faible</v>
          </cell>
        </row>
        <row r="1839">
          <cell r="A1839" t="str">
            <v>Lysandra coridon (Poda, 1761)</v>
          </cell>
          <cell r="B1839" t="str">
            <v>Rhopalocera</v>
          </cell>
          <cell r="C1839" t="str">
            <v>LYCAENIDAE</v>
          </cell>
          <cell r="D1839" t="str">
            <v>Lysandra coridon (Poda, 1761)</v>
          </cell>
          <cell r="E1839" t="str">
            <v>Lysandra coridon</v>
          </cell>
          <cell r="F1839" t="str">
            <v>L'Azuré bleu-nacré</v>
          </cell>
          <cell r="G1839" t="str">
            <v>AC</v>
          </cell>
          <cell r="H1839" t="str">
            <v>PC</v>
          </cell>
          <cell r="I1839">
            <v>0</v>
          </cell>
          <cell r="J1839">
            <v>0</v>
          </cell>
          <cell r="K1839" t="str">
            <v>LC</v>
          </cell>
          <cell r="L1839">
            <v>0</v>
          </cell>
          <cell r="M1839" t="str">
            <v>P3-A</v>
          </cell>
          <cell r="N1839">
            <v>0</v>
          </cell>
          <cell r="O1839">
            <v>0</v>
          </cell>
          <cell r="P1839" t="str">
            <v>X</v>
          </cell>
          <cell r="Q1839">
            <v>0</v>
          </cell>
          <cell r="R1839" t="str">
            <v>Espèces des milieux chauds et secs</v>
          </cell>
          <cell r="T1839" t="str">
            <v>faible</v>
          </cell>
        </row>
        <row r="1840">
          <cell r="A1840" t="str">
            <v>Phengaris alcon</v>
          </cell>
          <cell r="B1840" t="str">
            <v>Rhopalocera</v>
          </cell>
          <cell r="C1840" t="str">
            <v>LYCAENIDAE</v>
          </cell>
          <cell r="D1840" t="str">
            <v>Maculinea alcon ([Denis &amp; Schiffermüller], 1775)</v>
          </cell>
          <cell r="E1840" t="str">
            <v>Maculinea alcon</v>
          </cell>
          <cell r="F1840" t="str">
            <v>L'Azuré des Mouillères</v>
          </cell>
          <cell r="G1840" t="str">
            <v>E</v>
          </cell>
          <cell r="H1840" t="str">
            <v>D</v>
          </cell>
          <cell r="I1840" t="str">
            <v>X</v>
          </cell>
          <cell r="J1840">
            <v>0</v>
          </cell>
          <cell r="K1840" t="str">
            <v>RE</v>
          </cell>
          <cell r="L1840" t="str">
            <v>N</v>
          </cell>
          <cell r="M1840" t="str">
            <v>P2</v>
          </cell>
          <cell r="N1840">
            <v>0</v>
          </cell>
          <cell r="O1840">
            <v>0</v>
          </cell>
          <cell r="P1840">
            <v>0</v>
          </cell>
          <cell r="Q1840" t="str">
            <v>HP</v>
          </cell>
          <cell r="R1840" t="str">
            <v>Espèces des zones humides</v>
          </cell>
          <cell r="S1840">
            <v>0</v>
          </cell>
          <cell r="T1840" t="str">
            <v>faible</v>
          </cell>
          <cell r="U1840">
            <v>0</v>
          </cell>
        </row>
        <row r="1841">
          <cell r="A1841" t="str">
            <v>Maculinea alcon</v>
          </cell>
          <cell r="B1841" t="str">
            <v>Rhopalocera</v>
          </cell>
          <cell r="C1841" t="str">
            <v>LYCAENIDAE</v>
          </cell>
          <cell r="D1841" t="str">
            <v>Maculinea alcon ([Denis &amp; Schiffermüller], 1775)</v>
          </cell>
          <cell r="E1841" t="str">
            <v>Maculinea alcon</v>
          </cell>
          <cell r="F1841" t="str">
            <v>L'Azuré des Mouillères</v>
          </cell>
          <cell r="G1841" t="str">
            <v>E</v>
          </cell>
          <cell r="H1841" t="str">
            <v>D</v>
          </cell>
          <cell r="I1841" t="str">
            <v>X</v>
          </cell>
          <cell r="J1841">
            <v>0</v>
          </cell>
          <cell r="K1841" t="str">
            <v>RE</v>
          </cell>
          <cell r="L1841" t="str">
            <v>N</v>
          </cell>
          <cell r="M1841" t="str">
            <v>P2</v>
          </cell>
          <cell r="N1841">
            <v>0</v>
          </cell>
          <cell r="O1841">
            <v>0</v>
          </cell>
          <cell r="P1841">
            <v>0</v>
          </cell>
          <cell r="Q1841" t="str">
            <v>HP</v>
          </cell>
          <cell r="R1841" t="str">
            <v>Espèces des zones humides</v>
          </cell>
          <cell r="T1841" t="str">
            <v>faible</v>
          </cell>
        </row>
        <row r="1842">
          <cell r="A1842" t="str">
            <v>Maculinea alcon ([Denis &amp; Schiffermüller], 1775)</v>
          </cell>
          <cell r="B1842" t="str">
            <v>Rhopalocera</v>
          </cell>
          <cell r="C1842" t="str">
            <v>LYCAENIDAE</v>
          </cell>
          <cell r="D1842" t="str">
            <v>Maculinea alcon ([Denis &amp; Schiffermüller], 1775)</v>
          </cell>
          <cell r="E1842" t="str">
            <v>Maculinea alcon</v>
          </cell>
          <cell r="F1842" t="str">
            <v>L'Azuré des Mouillères</v>
          </cell>
          <cell r="G1842" t="str">
            <v>E</v>
          </cell>
          <cell r="H1842" t="str">
            <v>D</v>
          </cell>
          <cell r="I1842" t="str">
            <v>X</v>
          </cell>
          <cell r="J1842">
            <v>0</v>
          </cell>
          <cell r="K1842" t="str">
            <v>RE</v>
          </cell>
          <cell r="L1842" t="str">
            <v>N</v>
          </cell>
          <cell r="M1842" t="str">
            <v>P2</v>
          </cell>
          <cell r="N1842">
            <v>0</v>
          </cell>
          <cell r="O1842">
            <v>0</v>
          </cell>
          <cell r="P1842">
            <v>0</v>
          </cell>
          <cell r="Q1842" t="str">
            <v>HP</v>
          </cell>
          <cell r="R1842" t="str">
            <v>Espèces des zones humides</v>
          </cell>
          <cell r="T1842" t="str">
            <v>faible</v>
          </cell>
        </row>
        <row r="1843">
          <cell r="A1843" t="str">
            <v>Maculinea arion</v>
          </cell>
          <cell r="B1843" t="str">
            <v>Rhopalocera</v>
          </cell>
          <cell r="C1843" t="str">
            <v>LYCAENIDAE</v>
          </cell>
          <cell r="D1843" t="str">
            <v>Maculinea arion (Linnaeus, 1758)</v>
          </cell>
          <cell r="E1843" t="str">
            <v>Maculinea arion</v>
          </cell>
          <cell r="F1843" t="str">
            <v>L'Azuré du Serpolet</v>
          </cell>
          <cell r="G1843" t="str">
            <v>E</v>
          </cell>
          <cell r="H1843" t="str">
            <v>RR</v>
          </cell>
          <cell r="I1843" t="str">
            <v>X</v>
          </cell>
          <cell r="J1843">
            <v>0</v>
          </cell>
          <cell r="K1843" t="str">
            <v>EN</v>
          </cell>
          <cell r="L1843" t="str">
            <v>N</v>
          </cell>
          <cell r="M1843" t="str">
            <v>P2-A</v>
          </cell>
          <cell r="N1843" t="str">
            <v>X</v>
          </cell>
          <cell r="O1843">
            <v>0</v>
          </cell>
          <cell r="P1843">
            <v>0</v>
          </cell>
          <cell r="Q1843" t="str">
            <v>HP</v>
          </cell>
          <cell r="R1843" t="str">
            <v>Espèces des milieux chauds et secs</v>
          </cell>
          <cell r="T1843" t="str">
            <v>Majeure</v>
          </cell>
          <cell r="U1843" t="str">
            <v>x</v>
          </cell>
        </row>
        <row r="1844">
          <cell r="A1844" t="str">
            <v>Maculinea arion (Linnaeus, 1758)</v>
          </cell>
          <cell r="B1844" t="str">
            <v>Rhopalocera</v>
          </cell>
          <cell r="C1844" t="str">
            <v>LYCAENIDAE</v>
          </cell>
          <cell r="D1844" t="str">
            <v>Maculinea arion (Linnaeus, 1758)</v>
          </cell>
          <cell r="E1844" t="str">
            <v>Maculinea arion</v>
          </cell>
          <cell r="F1844" t="str">
            <v>L'Azuré du Serpolet</v>
          </cell>
          <cell r="G1844" t="str">
            <v>E</v>
          </cell>
          <cell r="H1844" t="str">
            <v>RR</v>
          </cell>
          <cell r="I1844" t="str">
            <v>X</v>
          </cell>
          <cell r="J1844">
            <v>0</v>
          </cell>
          <cell r="K1844" t="str">
            <v>EN</v>
          </cell>
          <cell r="L1844" t="str">
            <v>N</v>
          </cell>
          <cell r="M1844" t="str">
            <v>P2-A</v>
          </cell>
          <cell r="N1844" t="str">
            <v>X</v>
          </cell>
          <cell r="O1844">
            <v>0</v>
          </cell>
          <cell r="P1844">
            <v>0</v>
          </cell>
          <cell r="Q1844" t="str">
            <v>HP</v>
          </cell>
          <cell r="R1844" t="str">
            <v>Espèces des milieux chauds et secs</v>
          </cell>
          <cell r="T1844" t="str">
            <v>Majeure</v>
          </cell>
          <cell r="U1844" t="str">
            <v>x</v>
          </cell>
        </row>
        <row r="1845">
          <cell r="A1845" t="str">
            <v>Maniola jurtina</v>
          </cell>
          <cell r="B1845" t="str">
            <v>Rhopalocera</v>
          </cell>
          <cell r="C1845" t="str">
            <v>NYMPHALIDAE</v>
          </cell>
          <cell r="D1845" t="str">
            <v>Maniola jurtina (Linnaeus, 1758)</v>
          </cell>
          <cell r="E1845" t="str">
            <v>Maniola jurtina</v>
          </cell>
          <cell r="F1845" t="str">
            <v>Le Myrtil</v>
          </cell>
          <cell r="G1845" t="str">
            <v>CC</v>
          </cell>
          <cell r="H1845" t="str">
            <v>CC</v>
          </cell>
          <cell r="I1845">
            <v>0</v>
          </cell>
          <cell r="J1845">
            <v>0</v>
          </cell>
          <cell r="K1845" t="str">
            <v>LC</v>
          </cell>
          <cell r="L1845">
            <v>0</v>
          </cell>
          <cell r="M1845">
            <v>0</v>
          </cell>
          <cell r="N1845">
            <v>0</v>
          </cell>
          <cell r="O1845">
            <v>0</v>
          </cell>
          <cell r="P1845">
            <v>0</v>
          </cell>
          <cell r="Q1845">
            <v>0</v>
          </cell>
          <cell r="R1845" t="str">
            <v>Espèces de "campagnes"</v>
          </cell>
          <cell r="T1845" t="str">
            <v>faible</v>
          </cell>
        </row>
        <row r="1846">
          <cell r="A1846" t="str">
            <v>Maniola jurtina (Linnaeus, 1758)</v>
          </cell>
          <cell r="B1846" t="str">
            <v>Rhopalocera</v>
          </cell>
          <cell r="C1846" t="str">
            <v>NYMPHALIDAE</v>
          </cell>
          <cell r="D1846" t="str">
            <v>Maniola jurtina (Linnaeus, 1758)</v>
          </cell>
          <cell r="E1846" t="str">
            <v>Maniola jurtina</v>
          </cell>
          <cell r="F1846" t="str">
            <v>Le Myrtil</v>
          </cell>
          <cell r="G1846" t="str">
            <v>CC</v>
          </cell>
          <cell r="H1846" t="str">
            <v>CC</v>
          </cell>
          <cell r="I1846">
            <v>0</v>
          </cell>
          <cell r="J1846">
            <v>0</v>
          </cell>
          <cell r="K1846" t="str">
            <v>LC</v>
          </cell>
          <cell r="L1846">
            <v>0</v>
          </cell>
          <cell r="M1846">
            <v>0</v>
          </cell>
          <cell r="N1846">
            <v>0</v>
          </cell>
          <cell r="O1846">
            <v>0</v>
          </cell>
          <cell r="P1846">
            <v>0</v>
          </cell>
          <cell r="Q1846">
            <v>0</v>
          </cell>
          <cell r="R1846" t="str">
            <v>Espèces de "campagnes"</v>
          </cell>
          <cell r="T1846" t="str">
            <v>faible</v>
          </cell>
        </row>
        <row r="1847">
          <cell r="A1847" t="str">
            <v>Melanargia galathea</v>
          </cell>
          <cell r="B1847" t="str">
            <v>Rhopalocera</v>
          </cell>
          <cell r="C1847" t="str">
            <v>NYMPHALIDAE</v>
          </cell>
          <cell r="D1847" t="str">
            <v>Melanargia galathea (Linnaeus, 1758)</v>
          </cell>
          <cell r="E1847" t="str">
            <v>Melanargia galathea</v>
          </cell>
          <cell r="F1847" t="str">
            <v>Le Demi-deuil</v>
          </cell>
          <cell r="G1847" t="str">
            <v>CC</v>
          </cell>
          <cell r="H1847" t="str">
            <v>C</v>
          </cell>
          <cell r="I1847">
            <v>0</v>
          </cell>
          <cell r="J1847">
            <v>0</v>
          </cell>
          <cell r="K1847" t="str">
            <v>LC</v>
          </cell>
          <cell r="L1847">
            <v>0</v>
          </cell>
          <cell r="M1847">
            <v>0</v>
          </cell>
          <cell r="N1847">
            <v>0</v>
          </cell>
          <cell r="O1847">
            <v>0</v>
          </cell>
          <cell r="P1847">
            <v>0</v>
          </cell>
          <cell r="Q1847">
            <v>0</v>
          </cell>
          <cell r="R1847" t="str">
            <v>Espèces de "campagnes"</v>
          </cell>
          <cell r="T1847" t="str">
            <v>faible</v>
          </cell>
        </row>
        <row r="1848">
          <cell r="A1848" t="str">
            <v>Melanargia galathea (Linnaeus, 1758)</v>
          </cell>
          <cell r="B1848" t="str">
            <v>Rhopalocera</v>
          </cell>
          <cell r="C1848" t="str">
            <v>NYMPHALIDAE</v>
          </cell>
          <cell r="D1848" t="str">
            <v>Melanargia galathea (Linnaeus, 1758)</v>
          </cell>
          <cell r="E1848" t="str">
            <v>Melanargia galathea</v>
          </cell>
          <cell r="F1848" t="str">
            <v>Le Demi-deuil</v>
          </cell>
          <cell r="G1848" t="str">
            <v>CC</v>
          </cell>
          <cell r="H1848" t="str">
            <v>C</v>
          </cell>
          <cell r="I1848">
            <v>0</v>
          </cell>
          <cell r="J1848">
            <v>0</v>
          </cell>
          <cell r="K1848" t="str">
            <v>LC</v>
          </cell>
          <cell r="L1848">
            <v>0</v>
          </cell>
          <cell r="M1848">
            <v>0</v>
          </cell>
          <cell r="N1848">
            <v>0</v>
          </cell>
          <cell r="O1848">
            <v>0</v>
          </cell>
          <cell r="P1848">
            <v>0</v>
          </cell>
          <cell r="Q1848">
            <v>0</v>
          </cell>
          <cell r="R1848" t="str">
            <v>Espèces de "campagnes"</v>
          </cell>
          <cell r="T1848" t="str">
            <v>faible</v>
          </cell>
        </row>
        <row r="1849">
          <cell r="A1849" t="str">
            <v>Melitaea athalia</v>
          </cell>
          <cell r="B1849" t="str">
            <v>Rhopalocera</v>
          </cell>
          <cell r="C1849" t="str">
            <v>NYMPHALIDAE</v>
          </cell>
          <cell r="D1849" t="str">
            <v>Melitaea athalia (Rottemburg, 1775)</v>
          </cell>
          <cell r="E1849" t="str">
            <v>Melitaea athalia</v>
          </cell>
          <cell r="F1849" t="str">
            <v>La Mélitée du Mélampyre</v>
          </cell>
          <cell r="G1849" t="str">
            <v>R</v>
          </cell>
          <cell r="H1849" t="str">
            <v>R</v>
          </cell>
          <cell r="I1849" t="str">
            <v>X</v>
          </cell>
          <cell r="J1849">
            <v>0</v>
          </cell>
          <cell r="K1849" t="str">
            <v>VU</v>
          </cell>
          <cell r="L1849">
            <v>0</v>
          </cell>
          <cell r="M1849" t="str">
            <v>P3-A</v>
          </cell>
          <cell r="N1849">
            <v>0</v>
          </cell>
          <cell r="O1849">
            <v>0</v>
          </cell>
          <cell r="P1849">
            <v>0</v>
          </cell>
          <cell r="Q1849" t="str">
            <v>HP</v>
          </cell>
          <cell r="R1849" t="str">
            <v>Espèces des boisements</v>
          </cell>
          <cell r="S1849">
            <v>0</v>
          </cell>
          <cell r="T1849" t="str">
            <v>Forte</v>
          </cell>
          <cell r="U1849">
            <v>0</v>
          </cell>
        </row>
        <row r="1850">
          <cell r="A1850" t="str">
            <v>Melitaea athalia (Rottemburg, 1775)</v>
          </cell>
          <cell r="B1850" t="str">
            <v>Rhopalocera</v>
          </cell>
          <cell r="C1850" t="str">
            <v>NYMPHALIDAE</v>
          </cell>
          <cell r="D1850" t="str">
            <v>Melitaea athalia (Rottemburg, 1775)</v>
          </cell>
          <cell r="E1850" t="str">
            <v>Melitaea athalia</v>
          </cell>
          <cell r="F1850" t="str">
            <v>La Mélitée du Mélampyre</v>
          </cell>
          <cell r="G1850" t="str">
            <v>R</v>
          </cell>
          <cell r="H1850" t="str">
            <v>R</v>
          </cell>
          <cell r="I1850" t="str">
            <v>X</v>
          </cell>
          <cell r="J1850">
            <v>0</v>
          </cell>
          <cell r="K1850" t="str">
            <v>VU</v>
          </cell>
          <cell r="L1850">
            <v>0</v>
          </cell>
          <cell r="M1850" t="str">
            <v>P3-A</v>
          </cell>
          <cell r="N1850">
            <v>0</v>
          </cell>
          <cell r="O1850">
            <v>0</v>
          </cell>
          <cell r="P1850">
            <v>0</v>
          </cell>
          <cell r="Q1850" t="str">
            <v>HP</v>
          </cell>
          <cell r="R1850" t="str">
            <v>Espèces des boisements</v>
          </cell>
          <cell r="T1850" t="str">
            <v>Forte</v>
          </cell>
        </row>
        <row r="1851">
          <cell r="A1851" t="str">
            <v>Melitaea aurelia</v>
          </cell>
          <cell r="B1851" t="str">
            <v>Rhopalocera</v>
          </cell>
          <cell r="C1851" t="str">
            <v>NYMPHALIDAE</v>
          </cell>
          <cell r="D1851" t="str">
            <v>Melitaea aurelia Nickerl, 1850</v>
          </cell>
          <cell r="E1851" t="str">
            <v>Melitaea aurelia</v>
          </cell>
          <cell r="F1851" t="str">
            <v>La Mélitées des Digitales</v>
          </cell>
          <cell r="G1851" t="str">
            <v>RR</v>
          </cell>
          <cell r="H1851" t="str">
            <v>R</v>
          </cell>
          <cell r="I1851" t="str">
            <v>X</v>
          </cell>
          <cell r="J1851">
            <v>0</v>
          </cell>
          <cell r="K1851" t="str">
            <v>EN</v>
          </cell>
          <cell r="L1851">
            <v>0</v>
          </cell>
          <cell r="M1851" t="str">
            <v>P3</v>
          </cell>
          <cell r="N1851">
            <v>0</v>
          </cell>
          <cell r="O1851">
            <v>0</v>
          </cell>
          <cell r="P1851">
            <v>0</v>
          </cell>
          <cell r="Q1851" t="str">
            <v>HP</v>
          </cell>
          <cell r="R1851" t="str">
            <v>Espèces des milieux chauds et secs</v>
          </cell>
          <cell r="S1851">
            <v>0</v>
          </cell>
          <cell r="T1851" t="str">
            <v>Forte</v>
          </cell>
          <cell r="U1851">
            <v>0</v>
          </cell>
        </row>
        <row r="1852">
          <cell r="A1852" t="str">
            <v>Melitaea aurelia Nickerl, 1850</v>
          </cell>
          <cell r="B1852" t="str">
            <v>Rhopalocera</v>
          </cell>
          <cell r="C1852" t="str">
            <v>NYMPHALIDAE</v>
          </cell>
          <cell r="D1852" t="str">
            <v>Melitaea aurelia Nickerl, 1850</v>
          </cell>
          <cell r="E1852" t="str">
            <v>Melitaea aurelia</v>
          </cell>
          <cell r="F1852" t="str">
            <v>La Mélitées des Digitales</v>
          </cell>
          <cell r="G1852" t="str">
            <v>RR</v>
          </cell>
          <cell r="H1852" t="str">
            <v>R</v>
          </cell>
          <cell r="I1852" t="str">
            <v>X</v>
          </cell>
          <cell r="J1852">
            <v>0</v>
          </cell>
          <cell r="K1852" t="str">
            <v>EN</v>
          </cell>
          <cell r="L1852">
            <v>0</v>
          </cell>
          <cell r="M1852" t="str">
            <v>P3</v>
          </cell>
          <cell r="N1852">
            <v>0</v>
          </cell>
          <cell r="O1852">
            <v>0</v>
          </cell>
          <cell r="P1852">
            <v>0</v>
          </cell>
          <cell r="Q1852" t="str">
            <v>HP</v>
          </cell>
          <cell r="R1852" t="str">
            <v>Espèces des milieux chauds et secs</v>
          </cell>
          <cell r="S1852">
            <v>0</v>
          </cell>
          <cell r="T1852" t="str">
            <v>Forte</v>
          </cell>
          <cell r="U1852">
            <v>0</v>
          </cell>
        </row>
        <row r="1853">
          <cell r="A1853" t="str">
            <v>Melitaea cinxia</v>
          </cell>
          <cell r="B1853" t="str">
            <v>Rhopalocera</v>
          </cell>
          <cell r="C1853" t="str">
            <v>NYMPHALIDAE</v>
          </cell>
          <cell r="D1853" t="str">
            <v>Melitaea cinxia (Linnaeus, 1758)</v>
          </cell>
          <cell r="E1853" t="str">
            <v>Melitaea cinxia</v>
          </cell>
          <cell r="F1853" t="str">
            <v>La Mélitée du Plantain</v>
          </cell>
          <cell r="G1853" t="str">
            <v>R</v>
          </cell>
          <cell r="H1853" t="str">
            <v>AR</v>
          </cell>
          <cell r="I1853" t="str">
            <v>X</v>
          </cell>
          <cell r="J1853">
            <v>0</v>
          </cell>
          <cell r="K1853" t="str">
            <v>NT</v>
          </cell>
          <cell r="L1853">
            <v>0</v>
          </cell>
          <cell r="M1853" t="str">
            <v>P3-A</v>
          </cell>
          <cell r="N1853">
            <v>0</v>
          </cell>
          <cell r="O1853">
            <v>0</v>
          </cell>
          <cell r="P1853" t="str">
            <v>X</v>
          </cell>
          <cell r="Q1853" t="str">
            <v>P</v>
          </cell>
          <cell r="R1853" t="str">
            <v>Espèces des milieux chauds et secs</v>
          </cell>
          <cell r="T1853" t="str">
            <v>Moyenne</v>
          </cell>
          <cell r="U1853" t="str">
            <v>x</v>
          </cell>
        </row>
        <row r="1854">
          <cell r="A1854" t="str">
            <v>Melitaea cinxia (Linnaeus, 1758)</v>
          </cell>
          <cell r="B1854" t="str">
            <v>Rhopalocera</v>
          </cell>
          <cell r="C1854" t="str">
            <v>NYMPHALIDAE</v>
          </cell>
          <cell r="D1854" t="str">
            <v>Melitaea cinxia (Linnaeus, 1758)</v>
          </cell>
          <cell r="E1854" t="str">
            <v>Melitaea cinxia</v>
          </cell>
          <cell r="F1854" t="str">
            <v>La Mélitée du Plantain</v>
          </cell>
          <cell r="G1854" t="str">
            <v>R</v>
          </cell>
          <cell r="H1854" t="str">
            <v>AR</v>
          </cell>
          <cell r="I1854" t="str">
            <v>X</v>
          </cell>
          <cell r="J1854">
            <v>0</v>
          </cell>
          <cell r="K1854" t="str">
            <v>NT</v>
          </cell>
          <cell r="L1854">
            <v>0</v>
          </cell>
          <cell r="M1854" t="str">
            <v>P3-A</v>
          </cell>
          <cell r="N1854">
            <v>0</v>
          </cell>
          <cell r="O1854">
            <v>0</v>
          </cell>
          <cell r="P1854" t="str">
            <v>X</v>
          </cell>
          <cell r="Q1854" t="str">
            <v>P</v>
          </cell>
          <cell r="R1854" t="str">
            <v>Espèces des milieux chauds et secs</v>
          </cell>
          <cell r="T1854" t="str">
            <v>Moyenne</v>
          </cell>
          <cell r="U1854" t="str">
            <v>x</v>
          </cell>
        </row>
        <row r="1855">
          <cell r="A1855" t="str">
            <v>Melitaea diamina</v>
          </cell>
          <cell r="B1855" t="str">
            <v>Rhopalocera</v>
          </cell>
          <cell r="C1855" t="str">
            <v>NYMPHALIDAE</v>
          </cell>
          <cell r="D1855" t="str">
            <v>Melitaea diamina (Lang, 1789)</v>
          </cell>
          <cell r="E1855" t="str">
            <v>Melitaea diamina</v>
          </cell>
          <cell r="F1855" t="str">
            <v>La Mélitée noirâtre</v>
          </cell>
          <cell r="G1855" t="str">
            <v>(*)</v>
          </cell>
          <cell r="H1855" t="str">
            <v>D</v>
          </cell>
          <cell r="I1855" t="str">
            <v>X</v>
          </cell>
          <cell r="J1855">
            <v>0</v>
          </cell>
          <cell r="K1855" t="str">
            <v>RE</v>
          </cell>
          <cell r="L1855">
            <v>0</v>
          </cell>
          <cell r="M1855" t="str">
            <v>P2-A</v>
          </cell>
          <cell r="N1855">
            <v>0</v>
          </cell>
          <cell r="O1855">
            <v>0</v>
          </cell>
          <cell r="P1855">
            <v>0</v>
          </cell>
          <cell r="Q1855" t="str">
            <v>HP</v>
          </cell>
          <cell r="R1855" t="str">
            <v>Espèces des zones humides</v>
          </cell>
          <cell r="T1855" t="str">
            <v>faible</v>
          </cell>
        </row>
        <row r="1856">
          <cell r="A1856" t="str">
            <v>Melitaea diamina (Lang, 1789)</v>
          </cell>
          <cell r="B1856" t="str">
            <v>Rhopalocera</v>
          </cell>
          <cell r="C1856" t="str">
            <v>NYMPHALIDAE</v>
          </cell>
          <cell r="D1856" t="str">
            <v>Melitaea diamina (Lang, 1789)</v>
          </cell>
          <cell r="E1856" t="str">
            <v>Melitaea diamina</v>
          </cell>
          <cell r="F1856" t="str">
            <v>La Mélitée noirâtre</v>
          </cell>
          <cell r="G1856" t="str">
            <v>(*)</v>
          </cell>
          <cell r="H1856" t="str">
            <v>D</v>
          </cell>
          <cell r="I1856" t="str">
            <v>X</v>
          </cell>
          <cell r="J1856">
            <v>0</v>
          </cell>
          <cell r="K1856" t="str">
            <v>RE</v>
          </cell>
          <cell r="L1856">
            <v>0</v>
          </cell>
          <cell r="M1856" t="str">
            <v>P2-A</v>
          </cell>
          <cell r="N1856">
            <v>0</v>
          </cell>
          <cell r="O1856">
            <v>0</v>
          </cell>
          <cell r="P1856">
            <v>0</v>
          </cell>
          <cell r="Q1856" t="str">
            <v>HP</v>
          </cell>
          <cell r="R1856" t="str">
            <v>Espèces des zones humides</v>
          </cell>
          <cell r="T1856" t="str">
            <v>faible</v>
          </cell>
        </row>
        <row r="1857">
          <cell r="A1857" t="str">
            <v>Melitaea didyma</v>
          </cell>
          <cell r="B1857" t="str">
            <v>Rhopalocera</v>
          </cell>
          <cell r="C1857" t="str">
            <v>NYMPHALIDAE</v>
          </cell>
          <cell r="D1857" t="str">
            <v>Melitaea didyma (Esper, [1778])</v>
          </cell>
          <cell r="E1857" t="str">
            <v>Melitaea didyma</v>
          </cell>
          <cell r="F1857" t="str">
            <v>La Mélitée orangée</v>
          </cell>
          <cell r="G1857">
            <v>0</v>
          </cell>
          <cell r="H1857" t="str">
            <v>D</v>
          </cell>
          <cell r="I1857">
            <v>0</v>
          </cell>
          <cell r="J1857">
            <v>0</v>
          </cell>
          <cell r="K1857" t="str">
            <v>NA</v>
          </cell>
          <cell r="L1857">
            <v>0</v>
          </cell>
          <cell r="M1857">
            <v>0</v>
          </cell>
          <cell r="N1857">
            <v>0</v>
          </cell>
          <cell r="O1857">
            <v>0</v>
          </cell>
          <cell r="P1857">
            <v>0</v>
          </cell>
          <cell r="Q1857">
            <v>0</v>
          </cell>
          <cell r="R1857">
            <v>0</v>
          </cell>
          <cell r="S1857">
            <v>0</v>
          </cell>
          <cell r="T1857" t="str">
            <v>faible</v>
          </cell>
          <cell r="U1857">
            <v>0</v>
          </cell>
        </row>
        <row r="1858">
          <cell r="A1858" t="str">
            <v>Melitaea didyma (Esper, [1778])</v>
          </cell>
          <cell r="B1858" t="str">
            <v>Rhopalocera</v>
          </cell>
          <cell r="C1858" t="str">
            <v>NYMPHALIDAE</v>
          </cell>
          <cell r="D1858" t="str">
            <v>Melitaea didyma (Esper, [1778])</v>
          </cell>
          <cell r="E1858" t="str">
            <v>Melitaea didyma</v>
          </cell>
          <cell r="F1858" t="str">
            <v>La Mélitée orangée</v>
          </cell>
          <cell r="G1858">
            <v>0</v>
          </cell>
          <cell r="H1858" t="str">
            <v>D</v>
          </cell>
          <cell r="I1858">
            <v>0</v>
          </cell>
          <cell r="J1858">
            <v>0</v>
          </cell>
          <cell r="K1858" t="str">
            <v>NA</v>
          </cell>
          <cell r="L1858">
            <v>0</v>
          </cell>
          <cell r="M1858">
            <v>0</v>
          </cell>
          <cell r="N1858">
            <v>0</v>
          </cell>
          <cell r="O1858">
            <v>0</v>
          </cell>
          <cell r="P1858">
            <v>0</v>
          </cell>
          <cell r="Q1858">
            <v>0</v>
          </cell>
          <cell r="R1858">
            <v>0</v>
          </cell>
          <cell r="S1858">
            <v>0</v>
          </cell>
          <cell r="T1858" t="str">
            <v>faible</v>
          </cell>
          <cell r="U1858">
            <v>0</v>
          </cell>
        </row>
        <row r="1859">
          <cell r="A1859" t="str">
            <v>Melitaea parthenoides</v>
          </cell>
          <cell r="B1859" t="str">
            <v>Rhopalocera</v>
          </cell>
          <cell r="C1859" t="str">
            <v>NYMPHALIDAE</v>
          </cell>
          <cell r="D1859" t="str">
            <v>Melitaea parthenoides Keferstein, 1851</v>
          </cell>
          <cell r="E1859" t="str">
            <v>Melitaea parthenoides</v>
          </cell>
          <cell r="F1859" t="str">
            <v>La Mélitée des Scabieuses</v>
          </cell>
          <cell r="G1859" t="str">
            <v>RR</v>
          </cell>
          <cell r="H1859" t="str">
            <v>AR</v>
          </cell>
          <cell r="I1859" t="str">
            <v>X</v>
          </cell>
          <cell r="J1859">
            <v>0</v>
          </cell>
          <cell r="K1859" t="str">
            <v>VU</v>
          </cell>
          <cell r="L1859">
            <v>0</v>
          </cell>
          <cell r="M1859" t="str">
            <v>P2-A</v>
          </cell>
          <cell r="N1859">
            <v>0</v>
          </cell>
          <cell r="O1859">
            <v>0</v>
          </cell>
          <cell r="P1859">
            <v>0</v>
          </cell>
          <cell r="Q1859" t="str">
            <v>HP</v>
          </cell>
          <cell r="R1859" t="str">
            <v>Espèces de "campagnes"</v>
          </cell>
          <cell r="S1859">
            <v>0</v>
          </cell>
          <cell r="T1859" t="str">
            <v>Forte</v>
          </cell>
          <cell r="U1859">
            <v>0</v>
          </cell>
        </row>
        <row r="1860">
          <cell r="A1860" t="str">
            <v>Melitaea parthenoides Keferstein, 1851</v>
          </cell>
          <cell r="B1860" t="str">
            <v>Rhopalocera</v>
          </cell>
          <cell r="C1860" t="str">
            <v>NYMPHALIDAE</v>
          </cell>
          <cell r="D1860" t="str">
            <v>Melitaea parthenoides Keferstein, 1851</v>
          </cell>
          <cell r="E1860" t="str">
            <v>Melitaea parthenoides</v>
          </cell>
          <cell r="F1860" t="str">
            <v>La Mélitée des Scabieuses</v>
          </cell>
          <cell r="G1860" t="str">
            <v>RR</v>
          </cell>
          <cell r="H1860" t="str">
            <v>AR</v>
          </cell>
          <cell r="I1860" t="str">
            <v>X</v>
          </cell>
          <cell r="J1860">
            <v>0</v>
          </cell>
          <cell r="K1860" t="str">
            <v>VU</v>
          </cell>
          <cell r="L1860">
            <v>0</v>
          </cell>
          <cell r="M1860" t="str">
            <v>P2-A</v>
          </cell>
          <cell r="N1860">
            <v>0</v>
          </cell>
          <cell r="O1860">
            <v>0</v>
          </cell>
          <cell r="P1860">
            <v>0</v>
          </cell>
          <cell r="Q1860" t="str">
            <v>HP</v>
          </cell>
          <cell r="R1860" t="str">
            <v>Espèces de "campagnes"</v>
          </cell>
          <cell r="S1860">
            <v>0</v>
          </cell>
          <cell r="T1860" t="str">
            <v>Forte</v>
          </cell>
          <cell r="U1860">
            <v>0</v>
          </cell>
        </row>
        <row r="1861">
          <cell r="A1861" t="str">
            <v>Melitaea phoebe</v>
          </cell>
          <cell r="B1861" t="str">
            <v>Rhopalocera</v>
          </cell>
          <cell r="C1861" t="str">
            <v>NYMPHALIDAE</v>
          </cell>
          <cell r="D1861" t="str">
            <v>Melitaea phoebe ([Denis &amp; Schiffermüller], 1775)</v>
          </cell>
          <cell r="E1861" t="str">
            <v>Melitaea phoebe</v>
          </cell>
          <cell r="F1861" t="str">
            <v>La Mélitée des Centaurées</v>
          </cell>
          <cell r="G1861" t="str">
            <v>R</v>
          </cell>
          <cell r="H1861" t="str">
            <v>R</v>
          </cell>
          <cell r="I1861" t="str">
            <v>X</v>
          </cell>
          <cell r="J1861">
            <v>0</v>
          </cell>
          <cell r="K1861" t="str">
            <v>VU</v>
          </cell>
          <cell r="L1861">
            <v>0</v>
          </cell>
          <cell r="M1861" t="str">
            <v>P3-A</v>
          </cell>
          <cell r="N1861">
            <v>0</v>
          </cell>
          <cell r="O1861">
            <v>0</v>
          </cell>
          <cell r="P1861" t="str">
            <v>X</v>
          </cell>
          <cell r="Q1861" t="str">
            <v>HP</v>
          </cell>
          <cell r="R1861" t="str">
            <v>Espèces des milieux chauds et secs</v>
          </cell>
          <cell r="T1861" t="str">
            <v>Forte</v>
          </cell>
          <cell r="U1861" t="str">
            <v>x</v>
          </cell>
        </row>
        <row r="1862">
          <cell r="A1862" t="str">
            <v>Melitaea phoebe ([Denis &amp; Schiffermüller], 1775)</v>
          </cell>
          <cell r="B1862" t="str">
            <v>Rhopalocera</v>
          </cell>
          <cell r="C1862" t="str">
            <v>NYMPHALIDAE</v>
          </cell>
          <cell r="D1862" t="str">
            <v>Melitaea phoebe ([Denis &amp; Schiffermüller], 1775)</v>
          </cell>
          <cell r="E1862" t="str">
            <v>Melitaea phoebe</v>
          </cell>
          <cell r="F1862" t="str">
            <v>La Mélitée des Centaurées</v>
          </cell>
          <cell r="G1862" t="str">
            <v>R</v>
          </cell>
          <cell r="H1862" t="str">
            <v>R</v>
          </cell>
          <cell r="I1862" t="str">
            <v>X</v>
          </cell>
          <cell r="J1862">
            <v>0</v>
          </cell>
          <cell r="K1862" t="str">
            <v>VU</v>
          </cell>
          <cell r="L1862">
            <v>0</v>
          </cell>
          <cell r="M1862" t="str">
            <v>P3-A</v>
          </cell>
          <cell r="N1862">
            <v>0</v>
          </cell>
          <cell r="O1862">
            <v>0</v>
          </cell>
          <cell r="P1862" t="str">
            <v>X</v>
          </cell>
          <cell r="Q1862" t="str">
            <v>HP</v>
          </cell>
          <cell r="R1862" t="str">
            <v>Espèces des milieux chauds et secs</v>
          </cell>
          <cell r="T1862" t="str">
            <v>Forte</v>
          </cell>
          <cell r="U1862" t="str">
            <v>x</v>
          </cell>
        </row>
        <row r="1863">
          <cell r="A1863" t="str">
            <v>Nymphalis antiopa</v>
          </cell>
          <cell r="B1863" t="str">
            <v>Rhopalocera</v>
          </cell>
          <cell r="C1863" t="str">
            <v>NYMPHALIDAE</v>
          </cell>
          <cell r="D1863" t="str">
            <v>Nymphalis antiopa (Linnaeus, 1758)</v>
          </cell>
          <cell r="E1863" t="str">
            <v>Nymphalis antiopa</v>
          </cell>
          <cell r="F1863" t="str">
            <v>Le Morio</v>
          </cell>
          <cell r="G1863" t="str">
            <v>RR</v>
          </cell>
          <cell r="H1863" t="str">
            <v>D</v>
          </cell>
          <cell r="I1863" t="str">
            <v>X</v>
          </cell>
          <cell r="J1863">
            <v>0</v>
          </cell>
          <cell r="K1863" t="str">
            <v>RE</v>
          </cell>
          <cell r="L1863">
            <v>0</v>
          </cell>
          <cell r="M1863" t="str">
            <v>P2-A</v>
          </cell>
          <cell r="N1863">
            <v>0</v>
          </cell>
          <cell r="O1863">
            <v>0</v>
          </cell>
          <cell r="P1863">
            <v>0</v>
          </cell>
          <cell r="Q1863" t="str">
            <v>HP</v>
          </cell>
          <cell r="R1863" t="str">
            <v>Espèces des boisements</v>
          </cell>
          <cell r="T1863" t="str">
            <v>faible</v>
          </cell>
        </row>
        <row r="1864">
          <cell r="A1864" t="str">
            <v>Nymphalis antiopa (Linnaeus, 1758)</v>
          </cell>
          <cell r="B1864" t="str">
            <v>Rhopalocera</v>
          </cell>
          <cell r="C1864" t="str">
            <v>NYMPHALIDAE</v>
          </cell>
          <cell r="D1864" t="str">
            <v>Nymphalis antiopa (Linnaeus, 1758)</v>
          </cell>
          <cell r="E1864" t="str">
            <v>Nymphalis antiopa</v>
          </cell>
          <cell r="F1864" t="str">
            <v>Le Morio</v>
          </cell>
          <cell r="G1864" t="str">
            <v>RR</v>
          </cell>
          <cell r="H1864" t="str">
            <v>D</v>
          </cell>
          <cell r="I1864" t="str">
            <v>X</v>
          </cell>
          <cell r="J1864">
            <v>0</v>
          </cell>
          <cell r="K1864" t="str">
            <v>RE</v>
          </cell>
          <cell r="L1864">
            <v>0</v>
          </cell>
          <cell r="M1864" t="str">
            <v>P2-A</v>
          </cell>
          <cell r="N1864">
            <v>0</v>
          </cell>
          <cell r="O1864">
            <v>0</v>
          </cell>
          <cell r="P1864">
            <v>0</v>
          </cell>
          <cell r="Q1864" t="str">
            <v>HP</v>
          </cell>
          <cell r="R1864" t="str">
            <v>Espèces des boisements</v>
          </cell>
          <cell r="T1864" t="str">
            <v>faible</v>
          </cell>
        </row>
        <row r="1865">
          <cell r="A1865" t="str">
            <v>Nymphalis polychloros</v>
          </cell>
          <cell r="B1865" t="str">
            <v>Rhopalocera</v>
          </cell>
          <cell r="C1865" t="str">
            <v>NYMPHALIDAE</v>
          </cell>
          <cell r="D1865" t="str">
            <v>Nymphalis polychloros (Linnaeus, 1758)</v>
          </cell>
          <cell r="E1865" t="str">
            <v>Nymphalis polychloros</v>
          </cell>
          <cell r="F1865" t="str">
            <v>La Grande Tortue</v>
          </cell>
          <cell r="G1865" t="str">
            <v>PC</v>
          </cell>
          <cell r="H1865" t="str">
            <v>PC</v>
          </cell>
          <cell r="I1865">
            <v>0</v>
          </cell>
          <cell r="J1865">
            <v>0</v>
          </cell>
          <cell r="K1865" t="str">
            <v>LC</v>
          </cell>
          <cell r="L1865" t="str">
            <v>IdF</v>
          </cell>
          <cell r="M1865" t="str">
            <v>P3-A</v>
          </cell>
          <cell r="N1865">
            <v>0</v>
          </cell>
          <cell r="O1865">
            <v>0</v>
          </cell>
          <cell r="P1865">
            <v>0</v>
          </cell>
          <cell r="Q1865">
            <v>0</v>
          </cell>
          <cell r="R1865" t="str">
            <v>Espèces des boisements</v>
          </cell>
          <cell r="T1865" t="str">
            <v>faible</v>
          </cell>
        </row>
        <row r="1866">
          <cell r="A1866" t="str">
            <v>Nymphalis polychloros (Linnaeus, 1758)</v>
          </cell>
          <cell r="B1866" t="str">
            <v>Rhopalocera</v>
          </cell>
          <cell r="C1866" t="str">
            <v>NYMPHALIDAE</v>
          </cell>
          <cell r="D1866" t="str">
            <v>Nymphalis polychloros (Linnaeus, 1758)</v>
          </cell>
          <cell r="E1866" t="str">
            <v>Nymphalis polychloros</v>
          </cell>
          <cell r="F1866" t="str">
            <v>La Grande Tortue</v>
          </cell>
          <cell r="G1866" t="str">
            <v>PC</v>
          </cell>
          <cell r="H1866" t="str">
            <v>PC</v>
          </cell>
          <cell r="I1866">
            <v>0</v>
          </cell>
          <cell r="J1866">
            <v>0</v>
          </cell>
          <cell r="K1866" t="str">
            <v>LC</v>
          </cell>
          <cell r="L1866" t="str">
            <v>IdF</v>
          </cell>
          <cell r="M1866" t="str">
            <v>P3-A</v>
          </cell>
          <cell r="N1866">
            <v>0</v>
          </cell>
          <cell r="O1866">
            <v>0</v>
          </cell>
          <cell r="P1866">
            <v>0</v>
          </cell>
          <cell r="Q1866">
            <v>0</v>
          </cell>
          <cell r="R1866" t="str">
            <v>Espèces des boisements</v>
          </cell>
          <cell r="T1866" t="str">
            <v>faible</v>
          </cell>
        </row>
        <row r="1867">
          <cell r="A1867" t="str">
            <v>Ochlodes sylvanus</v>
          </cell>
          <cell r="B1867" t="str">
            <v>Rhopalocera</v>
          </cell>
          <cell r="C1867" t="str">
            <v>HESPERIIDAE</v>
          </cell>
          <cell r="D1867" t="str">
            <v>Ochlodes sylvanus (Esper, [1777])</v>
          </cell>
          <cell r="E1867" t="str">
            <v>Ochlodes sylvanus</v>
          </cell>
          <cell r="F1867" t="str">
            <v>La Sylvaine</v>
          </cell>
          <cell r="G1867" t="str">
            <v>C</v>
          </cell>
          <cell r="H1867" t="str">
            <v>C</v>
          </cell>
          <cell r="I1867">
            <v>0</v>
          </cell>
          <cell r="J1867">
            <v>0</v>
          </cell>
          <cell r="K1867" t="str">
            <v>LC</v>
          </cell>
          <cell r="L1867">
            <v>0</v>
          </cell>
          <cell r="M1867">
            <v>0</v>
          </cell>
          <cell r="N1867">
            <v>0</v>
          </cell>
          <cell r="O1867">
            <v>0</v>
          </cell>
          <cell r="P1867">
            <v>0</v>
          </cell>
          <cell r="Q1867">
            <v>0</v>
          </cell>
          <cell r="R1867" t="str">
            <v>Espèces de "campagnes"</v>
          </cell>
          <cell r="T1867" t="str">
            <v>faible</v>
          </cell>
        </row>
        <row r="1868">
          <cell r="A1868" t="str">
            <v>Ochlodes sylvanus (Esper, [1777])</v>
          </cell>
          <cell r="B1868" t="str">
            <v>Rhopalocera</v>
          </cell>
          <cell r="C1868" t="str">
            <v>HESPERIIDAE</v>
          </cell>
          <cell r="D1868" t="str">
            <v>Ochlodes sylvanus (Esper, [1777])</v>
          </cell>
          <cell r="E1868" t="str">
            <v>Ochlodes sylvanus</v>
          </cell>
          <cell r="F1868" t="str">
            <v>La Sylvaine</v>
          </cell>
          <cell r="G1868" t="str">
            <v>C</v>
          </cell>
          <cell r="H1868" t="str">
            <v>C</v>
          </cell>
          <cell r="I1868">
            <v>0</v>
          </cell>
          <cell r="J1868">
            <v>0</v>
          </cell>
          <cell r="K1868" t="str">
            <v>LC</v>
          </cell>
          <cell r="L1868">
            <v>0</v>
          </cell>
          <cell r="M1868">
            <v>0</v>
          </cell>
          <cell r="N1868">
            <v>0</v>
          </cell>
          <cell r="O1868">
            <v>0</v>
          </cell>
          <cell r="P1868">
            <v>0</v>
          </cell>
          <cell r="Q1868">
            <v>0</v>
          </cell>
          <cell r="R1868" t="str">
            <v>Espèces de "campagnes"</v>
          </cell>
          <cell r="T1868" t="str">
            <v>faible</v>
          </cell>
        </row>
        <row r="1869">
          <cell r="A1869" t="str">
            <v>Papilio machaon</v>
          </cell>
          <cell r="B1869" t="str">
            <v>Rhopalocera</v>
          </cell>
          <cell r="C1869" t="str">
            <v>PAPILIONIDAE</v>
          </cell>
          <cell r="D1869" t="str">
            <v>Papilio machaon Linnaeus, 1758</v>
          </cell>
          <cell r="E1869" t="str">
            <v>Papilio machaon</v>
          </cell>
          <cell r="F1869" t="str">
            <v>Le Machaon</v>
          </cell>
          <cell r="G1869" t="str">
            <v>AC</v>
          </cell>
          <cell r="H1869" t="str">
            <v>AC</v>
          </cell>
          <cell r="I1869">
            <v>0</v>
          </cell>
          <cell r="J1869">
            <v>0</v>
          </cell>
          <cell r="K1869" t="str">
            <v>LC</v>
          </cell>
          <cell r="L1869">
            <v>0</v>
          </cell>
          <cell r="M1869" t="str">
            <v>P3-A</v>
          </cell>
          <cell r="N1869">
            <v>0</v>
          </cell>
          <cell r="O1869">
            <v>0</v>
          </cell>
          <cell r="P1869" t="str">
            <v>X</v>
          </cell>
          <cell r="Q1869">
            <v>0</v>
          </cell>
          <cell r="R1869" t="str">
            <v>Espèces ordinaires des friches et jardins</v>
          </cell>
          <cell r="T1869" t="str">
            <v>faible</v>
          </cell>
        </row>
        <row r="1870">
          <cell r="A1870" t="str">
            <v>Papilio machaon Linnaeus, 1758</v>
          </cell>
          <cell r="B1870" t="str">
            <v>Rhopalocera</v>
          </cell>
          <cell r="C1870" t="str">
            <v>PAPILIONIDAE</v>
          </cell>
          <cell r="D1870" t="str">
            <v>Papilio machaon Linnaeus, 1758</v>
          </cell>
          <cell r="E1870" t="str">
            <v>Papilio machaon</v>
          </cell>
          <cell r="F1870" t="str">
            <v>Le Machaon</v>
          </cell>
          <cell r="G1870" t="str">
            <v>AC</v>
          </cell>
          <cell r="H1870" t="str">
            <v>AC</v>
          </cell>
          <cell r="I1870">
            <v>0</v>
          </cell>
          <cell r="J1870">
            <v>0</v>
          </cell>
          <cell r="K1870" t="str">
            <v>LC</v>
          </cell>
          <cell r="L1870">
            <v>0</v>
          </cell>
          <cell r="M1870" t="str">
            <v>P3-A</v>
          </cell>
          <cell r="N1870">
            <v>0</v>
          </cell>
          <cell r="O1870">
            <v>0</v>
          </cell>
          <cell r="P1870" t="str">
            <v>X</v>
          </cell>
          <cell r="Q1870">
            <v>0</v>
          </cell>
          <cell r="R1870" t="str">
            <v>Espèces ordinaires des friches et jardins</v>
          </cell>
          <cell r="T1870" t="str">
            <v>faible</v>
          </cell>
        </row>
        <row r="1871">
          <cell r="A1871" t="str">
            <v>Pararge aegeria</v>
          </cell>
          <cell r="B1871" t="str">
            <v>Rhopalocera</v>
          </cell>
          <cell r="C1871" t="str">
            <v>NYMPHALIDAE</v>
          </cell>
          <cell r="D1871" t="str">
            <v>Pararge aegeria (Linnaeus, 1758)</v>
          </cell>
          <cell r="E1871" t="str">
            <v>Pararge aegeria</v>
          </cell>
          <cell r="F1871" t="str">
            <v>Le Tircis</v>
          </cell>
          <cell r="G1871" t="str">
            <v>C</v>
          </cell>
          <cell r="H1871" t="str">
            <v>C</v>
          </cell>
          <cell r="I1871">
            <v>0</v>
          </cell>
          <cell r="J1871">
            <v>0</v>
          </cell>
          <cell r="K1871" t="str">
            <v>LC</v>
          </cell>
          <cell r="L1871">
            <v>0</v>
          </cell>
          <cell r="M1871">
            <v>0</v>
          </cell>
          <cell r="N1871">
            <v>0</v>
          </cell>
          <cell r="O1871">
            <v>0</v>
          </cell>
          <cell r="P1871">
            <v>0</v>
          </cell>
          <cell r="Q1871">
            <v>0</v>
          </cell>
          <cell r="R1871" t="str">
            <v>Espèces des boisements</v>
          </cell>
          <cell r="T1871" t="str">
            <v>faible</v>
          </cell>
        </row>
        <row r="1872">
          <cell r="A1872" t="str">
            <v>Pararge aegeria (Linnaeus, 1758)</v>
          </cell>
          <cell r="B1872" t="str">
            <v>Rhopalocera</v>
          </cell>
          <cell r="C1872" t="str">
            <v>NYMPHALIDAE</v>
          </cell>
          <cell r="D1872" t="str">
            <v>Pararge aegeria (Linnaeus, 1758)</v>
          </cell>
          <cell r="E1872" t="str">
            <v>Pararge aegeria</v>
          </cell>
          <cell r="F1872" t="str">
            <v>Le Tircis</v>
          </cell>
          <cell r="G1872" t="str">
            <v>C</v>
          </cell>
          <cell r="H1872" t="str">
            <v>C</v>
          </cell>
          <cell r="I1872">
            <v>0</v>
          </cell>
          <cell r="J1872">
            <v>0</v>
          </cell>
          <cell r="K1872" t="str">
            <v>LC</v>
          </cell>
          <cell r="L1872">
            <v>0</v>
          </cell>
          <cell r="M1872">
            <v>0</v>
          </cell>
          <cell r="N1872">
            <v>0</v>
          </cell>
          <cell r="O1872">
            <v>0</v>
          </cell>
          <cell r="P1872">
            <v>0</v>
          </cell>
          <cell r="Q1872">
            <v>0</v>
          </cell>
          <cell r="R1872" t="str">
            <v>Espèces des boisements</v>
          </cell>
          <cell r="T1872" t="str">
            <v>faible</v>
          </cell>
        </row>
        <row r="1873">
          <cell r="A1873" t="str">
            <v>Pieris brassicae</v>
          </cell>
          <cell r="B1873" t="str">
            <v>Rhopalocera</v>
          </cell>
          <cell r="C1873" t="str">
            <v>PIERIDAE</v>
          </cell>
          <cell r="D1873" t="str">
            <v>Pieris brassicae (Linnaeus, 1758)</v>
          </cell>
          <cell r="E1873" t="str">
            <v>Pieris brassicae</v>
          </cell>
          <cell r="F1873" t="str">
            <v>La Piéride du Chou</v>
          </cell>
          <cell r="G1873" t="str">
            <v>CC</v>
          </cell>
          <cell r="H1873" t="str">
            <v>C</v>
          </cell>
          <cell r="I1873">
            <v>0</v>
          </cell>
          <cell r="J1873">
            <v>0</v>
          </cell>
          <cell r="K1873" t="str">
            <v>LC</v>
          </cell>
          <cell r="L1873">
            <v>0</v>
          </cell>
          <cell r="M1873">
            <v>0</v>
          </cell>
          <cell r="N1873">
            <v>0</v>
          </cell>
          <cell r="O1873">
            <v>0</v>
          </cell>
          <cell r="P1873">
            <v>0</v>
          </cell>
          <cell r="Q1873">
            <v>0</v>
          </cell>
          <cell r="R1873" t="str">
            <v>Espèces ordinaires des friches et jardins</v>
          </cell>
          <cell r="T1873" t="str">
            <v>faible</v>
          </cell>
        </row>
        <row r="1874">
          <cell r="A1874" t="str">
            <v>Pieris brassicae (Linnaeus, 1758)</v>
          </cell>
          <cell r="B1874" t="str">
            <v>Rhopalocera</v>
          </cell>
          <cell r="C1874" t="str">
            <v>PIERIDAE</v>
          </cell>
          <cell r="D1874" t="str">
            <v>Pieris brassicae (Linnaeus, 1758)</v>
          </cell>
          <cell r="E1874" t="str">
            <v>Pieris brassicae</v>
          </cell>
          <cell r="F1874" t="str">
            <v>La Piéride du Chou</v>
          </cell>
          <cell r="G1874" t="str">
            <v>CC</v>
          </cell>
          <cell r="H1874" t="str">
            <v>C</v>
          </cell>
          <cell r="I1874">
            <v>0</v>
          </cell>
          <cell r="J1874">
            <v>0</v>
          </cell>
          <cell r="K1874" t="str">
            <v>LC</v>
          </cell>
          <cell r="L1874">
            <v>0</v>
          </cell>
          <cell r="M1874">
            <v>0</v>
          </cell>
          <cell r="N1874">
            <v>0</v>
          </cell>
          <cell r="O1874">
            <v>0</v>
          </cell>
          <cell r="P1874">
            <v>0</v>
          </cell>
          <cell r="Q1874">
            <v>0</v>
          </cell>
          <cell r="R1874" t="str">
            <v>Espèces ordinaires des friches et jardins</v>
          </cell>
          <cell r="T1874" t="str">
            <v>faible</v>
          </cell>
        </row>
        <row r="1875">
          <cell r="A1875" t="str">
            <v>Pieris napi</v>
          </cell>
          <cell r="B1875" t="str">
            <v>Rhopalocera</v>
          </cell>
          <cell r="C1875" t="str">
            <v>PIERIDAE</v>
          </cell>
          <cell r="D1875" t="str">
            <v>Pieris napi (Linnaeus, 1758)</v>
          </cell>
          <cell r="E1875" t="str">
            <v>Pieris napi</v>
          </cell>
          <cell r="F1875" t="str">
            <v>La Piéride du Navet</v>
          </cell>
          <cell r="G1875" t="str">
            <v>CC</v>
          </cell>
          <cell r="H1875" t="str">
            <v>CC</v>
          </cell>
          <cell r="I1875">
            <v>0</v>
          </cell>
          <cell r="J1875">
            <v>0</v>
          </cell>
          <cell r="K1875" t="str">
            <v>LC</v>
          </cell>
          <cell r="L1875">
            <v>0</v>
          </cell>
          <cell r="M1875">
            <v>0</v>
          </cell>
          <cell r="N1875">
            <v>0</v>
          </cell>
          <cell r="O1875">
            <v>0</v>
          </cell>
          <cell r="P1875">
            <v>0</v>
          </cell>
          <cell r="Q1875">
            <v>0</v>
          </cell>
          <cell r="R1875" t="str">
            <v>Espèces ordinaires des friches et jardins</v>
          </cell>
          <cell r="T1875" t="str">
            <v>faible</v>
          </cell>
        </row>
        <row r="1876">
          <cell r="A1876" t="str">
            <v>Pieris napi (Linnaeus, 1758)</v>
          </cell>
          <cell r="B1876" t="str">
            <v>Rhopalocera</v>
          </cell>
          <cell r="C1876" t="str">
            <v>PIERIDAE</v>
          </cell>
          <cell r="D1876" t="str">
            <v>Pieris napi (Linnaeus, 1758)</v>
          </cell>
          <cell r="E1876" t="str">
            <v>Pieris napi</v>
          </cell>
          <cell r="F1876" t="str">
            <v>La Piéride du Navet</v>
          </cell>
          <cell r="G1876" t="str">
            <v>CC</v>
          </cell>
          <cell r="H1876" t="str">
            <v>CC</v>
          </cell>
          <cell r="I1876">
            <v>0</v>
          </cell>
          <cell r="J1876">
            <v>0</v>
          </cell>
          <cell r="K1876" t="str">
            <v>LC</v>
          </cell>
          <cell r="L1876">
            <v>0</v>
          </cell>
          <cell r="M1876">
            <v>0</v>
          </cell>
          <cell r="N1876">
            <v>0</v>
          </cell>
          <cell r="O1876">
            <v>0</v>
          </cell>
          <cell r="P1876">
            <v>0</v>
          </cell>
          <cell r="Q1876">
            <v>0</v>
          </cell>
          <cell r="R1876" t="str">
            <v>Espèces ordinaires des friches et jardins</v>
          </cell>
          <cell r="T1876" t="str">
            <v>faible</v>
          </cell>
        </row>
        <row r="1877">
          <cell r="A1877" t="str">
            <v>Pieris rapae</v>
          </cell>
          <cell r="B1877" t="str">
            <v>Rhopalocera</v>
          </cell>
          <cell r="C1877" t="str">
            <v>PIERIDAE</v>
          </cell>
          <cell r="D1877" t="str">
            <v>Pieris rapae (Linnaeus, 1758)</v>
          </cell>
          <cell r="E1877" t="str">
            <v>Pieris rapae</v>
          </cell>
          <cell r="F1877" t="str">
            <v>La Piéride de la Rave</v>
          </cell>
          <cell r="G1877" t="str">
            <v>CC</v>
          </cell>
          <cell r="H1877" t="str">
            <v>CC</v>
          </cell>
          <cell r="I1877">
            <v>0</v>
          </cell>
          <cell r="J1877">
            <v>0</v>
          </cell>
          <cell r="K1877" t="str">
            <v>LC</v>
          </cell>
          <cell r="L1877">
            <v>0</v>
          </cell>
          <cell r="M1877">
            <v>0</v>
          </cell>
          <cell r="N1877">
            <v>0</v>
          </cell>
          <cell r="O1877">
            <v>0</v>
          </cell>
          <cell r="P1877">
            <v>0</v>
          </cell>
          <cell r="Q1877">
            <v>0</v>
          </cell>
          <cell r="R1877" t="str">
            <v>Espèces ordinaires des friches et jardins</v>
          </cell>
          <cell r="T1877" t="str">
            <v>faible</v>
          </cell>
        </row>
        <row r="1878">
          <cell r="A1878" t="str">
            <v>Pieris rapae (Linnaeus, 1758)</v>
          </cell>
          <cell r="B1878" t="str">
            <v>Rhopalocera</v>
          </cell>
          <cell r="C1878" t="str">
            <v>PIERIDAE</v>
          </cell>
          <cell r="D1878" t="str">
            <v>Pieris rapae (Linnaeus, 1758)</v>
          </cell>
          <cell r="E1878" t="str">
            <v>Pieris rapae</v>
          </cell>
          <cell r="F1878" t="str">
            <v>La Piéride de la Rave</v>
          </cell>
          <cell r="G1878" t="str">
            <v>CC</v>
          </cell>
          <cell r="H1878" t="str">
            <v>CC</v>
          </cell>
          <cell r="I1878">
            <v>0</v>
          </cell>
          <cell r="J1878">
            <v>0</v>
          </cell>
          <cell r="K1878" t="str">
            <v>LC</v>
          </cell>
          <cell r="L1878">
            <v>0</v>
          </cell>
          <cell r="M1878">
            <v>0</v>
          </cell>
          <cell r="N1878">
            <v>0</v>
          </cell>
          <cell r="O1878">
            <v>0</v>
          </cell>
          <cell r="P1878">
            <v>0</v>
          </cell>
          <cell r="Q1878">
            <v>0</v>
          </cell>
          <cell r="R1878" t="str">
            <v>Espèces ordinaires des friches et jardins</v>
          </cell>
          <cell r="T1878" t="str">
            <v>faible</v>
          </cell>
        </row>
        <row r="1879">
          <cell r="A1879" t="str">
            <v>Plebejus argus</v>
          </cell>
          <cell r="B1879" t="str">
            <v>Rhopalocera</v>
          </cell>
          <cell r="C1879" t="str">
            <v>LYCAENIDAE</v>
          </cell>
          <cell r="D1879" t="str">
            <v>Plebejus argus (Linnaeus, 1758)</v>
          </cell>
          <cell r="E1879" t="str">
            <v>Plebejus argus</v>
          </cell>
          <cell r="F1879" t="str">
            <v>L'Azuré des Ajoncs</v>
          </cell>
          <cell r="G1879" t="str">
            <v>RR</v>
          </cell>
          <cell r="H1879" t="str">
            <v>AR</v>
          </cell>
          <cell r="I1879" t="str">
            <v>X</v>
          </cell>
          <cell r="J1879">
            <v>0</v>
          </cell>
          <cell r="K1879" t="str">
            <v>LC</v>
          </cell>
          <cell r="L1879">
            <v>0</v>
          </cell>
          <cell r="M1879" t="str">
            <v>P2-A</v>
          </cell>
          <cell r="N1879">
            <v>0</v>
          </cell>
          <cell r="O1879">
            <v>0</v>
          </cell>
          <cell r="P1879" t="str">
            <v>X</v>
          </cell>
          <cell r="Q1879" t="str">
            <v>P</v>
          </cell>
          <cell r="R1879" t="str">
            <v>Espèces des milieux chauds et secs</v>
          </cell>
          <cell r="T1879" t="str">
            <v>faible</v>
          </cell>
          <cell r="U1879" t="str">
            <v>x</v>
          </cell>
        </row>
        <row r="1880">
          <cell r="A1880" t="str">
            <v>Plebejus argus (Linnaeus, 1758)</v>
          </cell>
          <cell r="B1880" t="str">
            <v>Rhopalocera</v>
          </cell>
          <cell r="C1880" t="str">
            <v>LYCAENIDAE</v>
          </cell>
          <cell r="D1880" t="str">
            <v>Plebejus argus (Linnaeus, 1758)</v>
          </cell>
          <cell r="E1880" t="str">
            <v>Plebejus argus</v>
          </cell>
          <cell r="F1880" t="str">
            <v>L'Azuré des Ajoncs</v>
          </cell>
          <cell r="G1880" t="str">
            <v>RR</v>
          </cell>
          <cell r="H1880" t="str">
            <v>AR</v>
          </cell>
          <cell r="I1880" t="str">
            <v>X</v>
          </cell>
          <cell r="J1880">
            <v>0</v>
          </cell>
          <cell r="K1880" t="str">
            <v>LC</v>
          </cell>
          <cell r="L1880">
            <v>0</v>
          </cell>
          <cell r="M1880" t="str">
            <v>P2-A</v>
          </cell>
          <cell r="N1880">
            <v>0</v>
          </cell>
          <cell r="O1880">
            <v>0</v>
          </cell>
          <cell r="P1880" t="str">
            <v>X</v>
          </cell>
          <cell r="Q1880" t="str">
            <v>P</v>
          </cell>
          <cell r="R1880" t="str">
            <v>Espèces des milieux chauds et secs</v>
          </cell>
          <cell r="T1880" t="str">
            <v>faible</v>
          </cell>
          <cell r="U1880" t="str">
            <v>x</v>
          </cell>
        </row>
        <row r="1881">
          <cell r="A1881" t="str">
            <v>Plebejus idas (Linnaeus, 1760)</v>
          </cell>
          <cell r="B1881" t="str">
            <v>Rhopalocera</v>
          </cell>
          <cell r="C1881" t="str">
            <v>LYCAENIDAE</v>
          </cell>
          <cell r="D1881" t="str">
            <v>Plebejus idas (Linnaeus, 1760)</v>
          </cell>
          <cell r="E1881">
            <v>0</v>
          </cell>
          <cell r="F1881">
            <v>0</v>
          </cell>
          <cell r="G1881">
            <v>0</v>
          </cell>
          <cell r="H1881">
            <v>0</v>
          </cell>
          <cell r="I1881">
            <v>0</v>
          </cell>
          <cell r="J1881">
            <v>0</v>
          </cell>
          <cell r="K1881">
            <v>0</v>
          </cell>
          <cell r="L1881">
            <v>0</v>
          </cell>
          <cell r="M1881">
            <v>0</v>
          </cell>
          <cell r="N1881">
            <v>0</v>
          </cell>
          <cell r="O1881">
            <v>0</v>
          </cell>
          <cell r="P1881">
            <v>0</v>
          </cell>
          <cell r="Q1881">
            <v>0</v>
          </cell>
          <cell r="R1881" t="str">
            <v>Espèces de "campagnes"</v>
          </cell>
          <cell r="S1881">
            <v>0</v>
          </cell>
          <cell r="U1881">
            <v>0</v>
          </cell>
        </row>
        <row r="1882">
          <cell r="A1882" t="str">
            <v>Plebejus idas</v>
          </cell>
          <cell r="B1882" t="str">
            <v>Rhopalocera</v>
          </cell>
          <cell r="C1882" t="str">
            <v>LYCAENIDAE</v>
          </cell>
          <cell r="D1882" t="str">
            <v>Plebejus idas (Linnaeus, 1760)</v>
          </cell>
          <cell r="E1882">
            <v>0</v>
          </cell>
          <cell r="F1882">
            <v>0</v>
          </cell>
          <cell r="G1882">
            <v>0</v>
          </cell>
          <cell r="H1882">
            <v>0</v>
          </cell>
          <cell r="I1882">
            <v>0</v>
          </cell>
          <cell r="J1882">
            <v>0</v>
          </cell>
          <cell r="K1882">
            <v>0</v>
          </cell>
          <cell r="L1882">
            <v>0</v>
          </cell>
          <cell r="M1882">
            <v>0</v>
          </cell>
          <cell r="N1882">
            <v>0</v>
          </cell>
          <cell r="O1882">
            <v>0</v>
          </cell>
          <cell r="P1882">
            <v>0</v>
          </cell>
          <cell r="Q1882">
            <v>0</v>
          </cell>
          <cell r="R1882" t="str">
            <v>Espèces de "campagnes"</v>
          </cell>
          <cell r="S1882">
            <v>0</v>
          </cell>
          <cell r="U1882">
            <v>0</v>
          </cell>
        </row>
        <row r="1883">
          <cell r="A1883" t="str">
            <v>Polygonia c-album</v>
          </cell>
          <cell r="B1883" t="str">
            <v>Rhopalocera</v>
          </cell>
          <cell r="C1883" t="str">
            <v>NYMPHALIDAE</v>
          </cell>
          <cell r="D1883" t="str">
            <v>Polygonia c-album (Linnaeus, 1758)</v>
          </cell>
          <cell r="E1883" t="str">
            <v>Polygonia c-album</v>
          </cell>
          <cell r="F1883" t="str">
            <v>Le Robert-le-Diable</v>
          </cell>
          <cell r="G1883" t="str">
            <v>AC</v>
          </cell>
          <cell r="H1883" t="str">
            <v>C</v>
          </cell>
          <cell r="I1883">
            <v>0</v>
          </cell>
          <cell r="J1883">
            <v>0</v>
          </cell>
          <cell r="K1883" t="str">
            <v>LC</v>
          </cell>
          <cell r="L1883">
            <v>0</v>
          </cell>
          <cell r="M1883">
            <v>0</v>
          </cell>
          <cell r="N1883">
            <v>0</v>
          </cell>
          <cell r="O1883">
            <v>0</v>
          </cell>
          <cell r="P1883">
            <v>0</v>
          </cell>
          <cell r="Q1883">
            <v>0</v>
          </cell>
          <cell r="R1883" t="str">
            <v>Espèces des boisements</v>
          </cell>
          <cell r="T1883" t="str">
            <v>faible</v>
          </cell>
        </row>
        <row r="1884">
          <cell r="A1884" t="str">
            <v>Polygonia c-album (Linnaeus, 1758)</v>
          </cell>
          <cell r="B1884" t="str">
            <v>Rhopalocera</v>
          </cell>
          <cell r="C1884" t="str">
            <v>NYMPHALIDAE</v>
          </cell>
          <cell r="D1884" t="str">
            <v>Polygonia c-album (Linnaeus, 1758)</v>
          </cell>
          <cell r="E1884" t="str">
            <v>Polygonia c-album</v>
          </cell>
          <cell r="F1884" t="str">
            <v>Le Robert-le-Diable</v>
          </cell>
          <cell r="G1884" t="str">
            <v>AC</v>
          </cell>
          <cell r="H1884" t="str">
            <v>C</v>
          </cell>
          <cell r="I1884">
            <v>0</v>
          </cell>
          <cell r="J1884">
            <v>0</v>
          </cell>
          <cell r="K1884" t="str">
            <v>LC</v>
          </cell>
          <cell r="L1884">
            <v>0</v>
          </cell>
          <cell r="M1884">
            <v>0</v>
          </cell>
          <cell r="N1884">
            <v>0</v>
          </cell>
          <cell r="O1884">
            <v>0</v>
          </cell>
          <cell r="P1884">
            <v>0</v>
          </cell>
          <cell r="Q1884">
            <v>0</v>
          </cell>
          <cell r="R1884" t="str">
            <v>Espèces des boisements</v>
          </cell>
          <cell r="T1884" t="str">
            <v>faible</v>
          </cell>
        </row>
        <row r="1885">
          <cell r="A1885" t="str">
            <v>Polyommatus bellargus</v>
          </cell>
          <cell r="B1885" t="str">
            <v>Rhopalocera</v>
          </cell>
          <cell r="C1885" t="str">
            <v>LYCAENIDAE</v>
          </cell>
          <cell r="D1885" t="str">
            <v>Lysandra bellargus (Rottemburg, 1775)</v>
          </cell>
          <cell r="E1885" t="str">
            <v>Lysandra bellargus</v>
          </cell>
          <cell r="F1885" t="str">
            <v>L'Azuré bleu-céleste</v>
          </cell>
          <cell r="G1885" t="str">
            <v>C</v>
          </cell>
          <cell r="H1885" t="str">
            <v>AC</v>
          </cell>
          <cell r="I1885" t="str">
            <v>X</v>
          </cell>
          <cell r="J1885">
            <v>0</v>
          </cell>
          <cell r="K1885" t="str">
            <v>NT</v>
          </cell>
          <cell r="L1885">
            <v>0</v>
          </cell>
          <cell r="M1885">
            <v>0</v>
          </cell>
          <cell r="N1885">
            <v>0</v>
          </cell>
          <cell r="O1885">
            <v>0</v>
          </cell>
          <cell r="P1885" t="str">
            <v>X</v>
          </cell>
          <cell r="Q1885" t="str">
            <v>P</v>
          </cell>
          <cell r="R1885" t="str">
            <v>Espèces des milieux chauds et secs</v>
          </cell>
          <cell r="S1885">
            <v>0</v>
          </cell>
          <cell r="T1885" t="str">
            <v>faible</v>
          </cell>
          <cell r="U1885">
            <v>0</v>
          </cell>
        </row>
        <row r="1886">
          <cell r="A1886" t="str">
            <v>Polyommatus icarus</v>
          </cell>
          <cell r="B1886" t="str">
            <v>Rhopalocera</v>
          </cell>
          <cell r="C1886" t="str">
            <v>LYCAENIDAE</v>
          </cell>
          <cell r="D1886" t="str">
            <v>Polyommatus icarus (Rottemburg, 1775)</v>
          </cell>
          <cell r="E1886" t="str">
            <v>Polyommatus icarus</v>
          </cell>
          <cell r="F1886" t="str">
            <v>L'Argus bleu commun</v>
          </cell>
          <cell r="G1886" t="str">
            <v>C</v>
          </cell>
          <cell r="H1886" t="str">
            <v>C</v>
          </cell>
          <cell r="I1886">
            <v>0</v>
          </cell>
          <cell r="J1886">
            <v>0</v>
          </cell>
          <cell r="K1886" t="str">
            <v>LC</v>
          </cell>
          <cell r="L1886">
            <v>0</v>
          </cell>
          <cell r="M1886">
            <v>0</v>
          </cell>
          <cell r="N1886">
            <v>0</v>
          </cell>
          <cell r="O1886">
            <v>0</v>
          </cell>
          <cell r="P1886">
            <v>0</v>
          </cell>
          <cell r="Q1886">
            <v>0</v>
          </cell>
          <cell r="R1886" t="str">
            <v>Espèces de "campagnes"</v>
          </cell>
          <cell r="T1886" t="str">
            <v>faible</v>
          </cell>
        </row>
        <row r="1887">
          <cell r="A1887" t="str">
            <v>Polyommatus icarus (Rottemburg, 1775)</v>
          </cell>
          <cell r="B1887" t="str">
            <v>Rhopalocera</v>
          </cell>
          <cell r="C1887" t="str">
            <v>LYCAENIDAE</v>
          </cell>
          <cell r="D1887" t="str">
            <v>Polyommatus icarus (Rottemburg, 1775)</v>
          </cell>
          <cell r="E1887" t="str">
            <v>Polyommatus icarus</v>
          </cell>
          <cell r="F1887" t="str">
            <v>L'Argus bleu commun</v>
          </cell>
          <cell r="G1887" t="str">
            <v>C</v>
          </cell>
          <cell r="H1887" t="str">
            <v>C</v>
          </cell>
          <cell r="I1887">
            <v>0</v>
          </cell>
          <cell r="J1887">
            <v>0</v>
          </cell>
          <cell r="K1887" t="str">
            <v>LC</v>
          </cell>
          <cell r="L1887">
            <v>0</v>
          </cell>
          <cell r="M1887">
            <v>0</v>
          </cell>
          <cell r="N1887">
            <v>0</v>
          </cell>
          <cell r="O1887">
            <v>0</v>
          </cell>
          <cell r="P1887">
            <v>0</v>
          </cell>
          <cell r="Q1887">
            <v>0</v>
          </cell>
          <cell r="R1887" t="str">
            <v>Espèces de "campagnes"</v>
          </cell>
          <cell r="T1887" t="str">
            <v>faible</v>
          </cell>
        </row>
        <row r="1888">
          <cell r="A1888" t="str">
            <v>Polyommatus thersites</v>
          </cell>
          <cell r="B1888" t="str">
            <v>Rhopalocera</v>
          </cell>
          <cell r="C1888" t="str">
            <v>LYCAENIDAE</v>
          </cell>
          <cell r="D1888" t="str">
            <v>Polyommatus thersites (Cantener, 1835)</v>
          </cell>
          <cell r="E1888" t="str">
            <v>Polyommatus thersites</v>
          </cell>
          <cell r="F1888" t="str">
            <v>L'Azuré de l'Esparcette</v>
          </cell>
          <cell r="G1888" t="str">
            <v>(*)</v>
          </cell>
          <cell r="H1888" t="str">
            <v>D?</v>
          </cell>
          <cell r="I1888">
            <v>0</v>
          </cell>
          <cell r="J1888">
            <v>0</v>
          </cell>
          <cell r="K1888" t="str">
            <v>DD</v>
          </cell>
          <cell r="L1888">
            <v>0</v>
          </cell>
          <cell r="M1888" t="str">
            <v>P1-A</v>
          </cell>
          <cell r="N1888">
            <v>0</v>
          </cell>
          <cell r="O1888">
            <v>0</v>
          </cell>
          <cell r="P1888">
            <v>0</v>
          </cell>
          <cell r="Q1888">
            <v>0</v>
          </cell>
          <cell r="R1888" t="str">
            <v>Espèces des milieux chauds et secs</v>
          </cell>
          <cell r="S1888">
            <v>0</v>
          </cell>
          <cell r="T1888" t="str">
            <v>faible</v>
          </cell>
          <cell r="U1888">
            <v>0</v>
          </cell>
        </row>
        <row r="1889">
          <cell r="A1889" t="str">
            <v>Polyommatus thersites (Cantener, 1835)</v>
          </cell>
          <cell r="B1889" t="str">
            <v>Rhopalocera</v>
          </cell>
          <cell r="C1889" t="str">
            <v>LYCAENIDAE</v>
          </cell>
          <cell r="D1889" t="str">
            <v>Polyommatus thersites (Cantener, 1835)</v>
          </cell>
          <cell r="E1889" t="str">
            <v>Polyommatus thersites</v>
          </cell>
          <cell r="F1889" t="str">
            <v>L'Azuré de l'Esparcette</v>
          </cell>
          <cell r="G1889" t="str">
            <v>(*)</v>
          </cell>
          <cell r="H1889" t="str">
            <v>D?</v>
          </cell>
          <cell r="I1889">
            <v>0</v>
          </cell>
          <cell r="J1889">
            <v>0</v>
          </cell>
          <cell r="K1889" t="str">
            <v>DD</v>
          </cell>
          <cell r="L1889">
            <v>0</v>
          </cell>
          <cell r="M1889" t="str">
            <v>P1-A</v>
          </cell>
          <cell r="N1889">
            <v>0</v>
          </cell>
          <cell r="O1889">
            <v>0</v>
          </cell>
          <cell r="P1889">
            <v>0</v>
          </cell>
          <cell r="Q1889">
            <v>0</v>
          </cell>
          <cell r="R1889" t="str">
            <v>Espèces des milieux chauds et secs</v>
          </cell>
          <cell r="S1889">
            <v>0</v>
          </cell>
          <cell r="T1889" t="str">
            <v>faible</v>
          </cell>
          <cell r="U1889">
            <v>0</v>
          </cell>
        </row>
        <row r="1890">
          <cell r="A1890" t="str">
            <v>Pontia daplidice</v>
          </cell>
          <cell r="B1890" t="str">
            <v>Rhopalocera</v>
          </cell>
          <cell r="C1890" t="str">
            <v>PIERIDAE</v>
          </cell>
          <cell r="D1890" t="str">
            <v>Pontia daplidice (Linnaeus, 1758)</v>
          </cell>
          <cell r="E1890" t="str">
            <v>Pontia daplidice</v>
          </cell>
          <cell r="F1890" t="str">
            <v>Le Marbré-de-vert</v>
          </cell>
          <cell r="G1890" t="str">
            <v>(*)</v>
          </cell>
          <cell r="H1890" t="str">
            <v>D</v>
          </cell>
          <cell r="I1890">
            <v>0</v>
          </cell>
          <cell r="J1890">
            <v>0</v>
          </cell>
          <cell r="K1890" t="str">
            <v>NA</v>
          </cell>
          <cell r="L1890">
            <v>0</v>
          </cell>
          <cell r="M1890" t="str">
            <v>P1-A</v>
          </cell>
          <cell r="N1890">
            <v>0</v>
          </cell>
          <cell r="O1890">
            <v>0</v>
          </cell>
          <cell r="P1890">
            <v>0</v>
          </cell>
          <cell r="Q1890">
            <v>0</v>
          </cell>
          <cell r="R1890" t="str">
            <v>Espèces migratrices</v>
          </cell>
          <cell r="T1890" t="str">
            <v>faible</v>
          </cell>
          <cell r="U1890" t="str">
            <v>x</v>
          </cell>
        </row>
        <row r="1891">
          <cell r="A1891" t="str">
            <v>Pontia daplidice (Linnaeus, 1758)</v>
          </cell>
          <cell r="B1891" t="str">
            <v>Rhopalocera</v>
          </cell>
          <cell r="C1891" t="str">
            <v>PIERIDAE</v>
          </cell>
          <cell r="D1891" t="str">
            <v>Pontia daplidice (Linnaeus, 1758)</v>
          </cell>
          <cell r="E1891" t="str">
            <v>Pontia daplidice</v>
          </cell>
          <cell r="F1891" t="str">
            <v>Le Marbré-de-vert</v>
          </cell>
          <cell r="G1891" t="str">
            <v>(*)</v>
          </cell>
          <cell r="H1891" t="str">
            <v>D</v>
          </cell>
          <cell r="I1891">
            <v>0</v>
          </cell>
          <cell r="J1891">
            <v>0</v>
          </cell>
          <cell r="K1891" t="str">
            <v>NA</v>
          </cell>
          <cell r="L1891">
            <v>0</v>
          </cell>
          <cell r="M1891" t="str">
            <v>P1-A</v>
          </cell>
          <cell r="N1891">
            <v>0</v>
          </cell>
          <cell r="O1891">
            <v>0</v>
          </cell>
          <cell r="P1891">
            <v>0</v>
          </cell>
          <cell r="Q1891">
            <v>0</v>
          </cell>
          <cell r="R1891" t="str">
            <v>Espèces migratrices</v>
          </cell>
          <cell r="T1891" t="str">
            <v>faible</v>
          </cell>
          <cell r="U1891" t="str">
            <v>x</v>
          </cell>
        </row>
        <row r="1892">
          <cell r="A1892" t="str">
            <v>Pseudophilotes baton</v>
          </cell>
          <cell r="B1892" t="str">
            <v>Rhopalocera</v>
          </cell>
          <cell r="C1892" t="str">
            <v>LYCAENIDAE</v>
          </cell>
          <cell r="D1892" t="str">
            <v>Pseudophilotes baton (Bergsträsser, 1779)</v>
          </cell>
          <cell r="E1892" t="str">
            <v>Pseudophilotes baton</v>
          </cell>
          <cell r="F1892" t="str">
            <v>L'Azuré de la Sarriette</v>
          </cell>
          <cell r="G1892" t="str">
            <v>(*)</v>
          </cell>
          <cell r="H1892" t="str">
            <v>D</v>
          </cell>
          <cell r="I1892" t="str">
            <v>X</v>
          </cell>
          <cell r="J1892">
            <v>0</v>
          </cell>
          <cell r="K1892" t="str">
            <v>RE</v>
          </cell>
          <cell r="L1892" t="str">
            <v>IdF</v>
          </cell>
          <cell r="M1892" t="str">
            <v>P2-A</v>
          </cell>
          <cell r="N1892">
            <v>0</v>
          </cell>
          <cell r="O1892">
            <v>0</v>
          </cell>
          <cell r="P1892">
            <v>0</v>
          </cell>
          <cell r="Q1892" t="str">
            <v>HP</v>
          </cell>
          <cell r="R1892" t="str">
            <v>Espèces des milieux chauds et secs</v>
          </cell>
          <cell r="S1892">
            <v>0</v>
          </cell>
          <cell r="T1892" t="str">
            <v>faible</v>
          </cell>
          <cell r="U1892" t="str">
            <v>x</v>
          </cell>
        </row>
        <row r="1893">
          <cell r="A1893" t="str">
            <v>Pseudophilotes baton (Bergsträsser, 1779)</v>
          </cell>
          <cell r="B1893" t="str">
            <v>Rhopalocera</v>
          </cell>
          <cell r="C1893" t="str">
            <v>LYCAENIDAE</v>
          </cell>
          <cell r="D1893" t="str">
            <v>Pseudophilotes baton (Bergsträsser, 1779)</v>
          </cell>
          <cell r="E1893" t="str">
            <v>Pseudophilotes baton</v>
          </cell>
          <cell r="F1893" t="str">
            <v>L'Azuré de la Sarriette</v>
          </cell>
          <cell r="G1893" t="str">
            <v>(*)</v>
          </cell>
          <cell r="H1893" t="str">
            <v>D</v>
          </cell>
          <cell r="I1893" t="str">
            <v>X</v>
          </cell>
          <cell r="J1893">
            <v>0</v>
          </cell>
          <cell r="K1893" t="str">
            <v>RE</v>
          </cell>
          <cell r="L1893" t="str">
            <v>IdF</v>
          </cell>
          <cell r="M1893" t="str">
            <v>P2-A</v>
          </cell>
          <cell r="N1893">
            <v>0</v>
          </cell>
          <cell r="O1893">
            <v>0</v>
          </cell>
          <cell r="P1893">
            <v>0</v>
          </cell>
          <cell r="Q1893" t="str">
            <v>HP</v>
          </cell>
          <cell r="R1893" t="str">
            <v>Espèces des milieux chauds et secs</v>
          </cell>
          <cell r="S1893">
            <v>0</v>
          </cell>
          <cell r="T1893" t="str">
            <v>faible</v>
          </cell>
          <cell r="U1893" t="str">
            <v>x</v>
          </cell>
        </row>
        <row r="1894">
          <cell r="A1894" t="str">
            <v>Pyrgus alveus</v>
          </cell>
          <cell r="B1894" t="str">
            <v>Rhopalocera</v>
          </cell>
          <cell r="C1894" t="str">
            <v>HESPERIIDAE</v>
          </cell>
          <cell r="D1894" t="str">
            <v>Pyrgus alveus (Hübner, [1803])</v>
          </cell>
          <cell r="E1894" t="str">
            <v>Pyrgus alveus</v>
          </cell>
          <cell r="F1894" t="str">
            <v>L'Hespérie du faux-buis</v>
          </cell>
          <cell r="G1894" t="str">
            <v>(*)</v>
          </cell>
          <cell r="H1894" t="str">
            <v>D</v>
          </cell>
          <cell r="I1894" t="str">
            <v>X</v>
          </cell>
          <cell r="J1894">
            <v>0</v>
          </cell>
          <cell r="K1894" t="str">
            <v>RE</v>
          </cell>
          <cell r="L1894">
            <v>0</v>
          </cell>
          <cell r="M1894" t="str">
            <v>Priorité (?) - Atlantique</v>
          </cell>
          <cell r="N1894">
            <v>0</v>
          </cell>
          <cell r="O1894">
            <v>0</v>
          </cell>
          <cell r="P1894">
            <v>0</v>
          </cell>
          <cell r="Q1894" t="str">
            <v>HP</v>
          </cell>
          <cell r="R1894" t="str">
            <v>Espèces des milieux chauds et secs</v>
          </cell>
          <cell r="S1894">
            <v>0</v>
          </cell>
          <cell r="T1894" t="str">
            <v>faible</v>
          </cell>
          <cell r="U1894">
            <v>0</v>
          </cell>
        </row>
        <row r="1895">
          <cell r="A1895" t="str">
            <v>Pyrgus alveus (Hübner, [1803])</v>
          </cell>
          <cell r="B1895" t="str">
            <v>Rhopalocera</v>
          </cell>
          <cell r="C1895" t="str">
            <v>HESPERIIDAE</v>
          </cell>
          <cell r="D1895" t="str">
            <v>Pyrgus alveus (Hübner, [1803])</v>
          </cell>
          <cell r="E1895" t="str">
            <v>Pyrgus alveus</v>
          </cell>
          <cell r="F1895" t="str">
            <v>L'Hespérie du faux-buis</v>
          </cell>
          <cell r="G1895" t="str">
            <v>(*)</v>
          </cell>
          <cell r="H1895" t="str">
            <v>D</v>
          </cell>
          <cell r="I1895" t="str">
            <v>X</v>
          </cell>
          <cell r="J1895">
            <v>0</v>
          </cell>
          <cell r="K1895" t="str">
            <v>RE</v>
          </cell>
          <cell r="L1895">
            <v>0</v>
          </cell>
          <cell r="M1895" t="str">
            <v>Priorité (?) - Atlantique</v>
          </cell>
          <cell r="N1895">
            <v>0</v>
          </cell>
          <cell r="O1895">
            <v>0</v>
          </cell>
          <cell r="P1895">
            <v>0</v>
          </cell>
          <cell r="Q1895" t="str">
            <v>HP</v>
          </cell>
          <cell r="R1895" t="str">
            <v>Espèces des milieux chauds et secs</v>
          </cell>
          <cell r="S1895">
            <v>0</v>
          </cell>
          <cell r="T1895" t="str">
            <v>faible</v>
          </cell>
          <cell r="U1895">
            <v>0</v>
          </cell>
        </row>
        <row r="1896">
          <cell r="A1896" t="str">
            <v>Pyrgus armoricanus</v>
          </cell>
          <cell r="B1896" t="str">
            <v>Rhopalocera</v>
          </cell>
          <cell r="C1896" t="str">
            <v>HESPERIIDAE</v>
          </cell>
          <cell r="D1896" t="str">
            <v>Pyrgus armoricanus (Oberthür, 1910)</v>
          </cell>
          <cell r="E1896" t="str">
            <v>Pyrgus armoricanus</v>
          </cell>
          <cell r="F1896" t="str">
            <v>L'Hespérie de la Potentille</v>
          </cell>
          <cell r="G1896" t="str">
            <v>(*)</v>
          </cell>
          <cell r="H1896" t="str">
            <v>D</v>
          </cell>
          <cell r="I1896" t="str">
            <v>X</v>
          </cell>
          <cell r="J1896">
            <v>0</v>
          </cell>
          <cell r="K1896" t="str">
            <v>RE</v>
          </cell>
          <cell r="L1896">
            <v>0</v>
          </cell>
          <cell r="M1896" t="str">
            <v>Priorité (?)</v>
          </cell>
          <cell r="N1896">
            <v>0</v>
          </cell>
          <cell r="O1896">
            <v>0</v>
          </cell>
          <cell r="P1896">
            <v>0</v>
          </cell>
          <cell r="Q1896" t="str">
            <v>HP</v>
          </cell>
          <cell r="R1896" t="str">
            <v>Espèces des milieux chauds et secs</v>
          </cell>
          <cell r="T1896" t="str">
            <v>faible</v>
          </cell>
        </row>
        <row r="1897">
          <cell r="A1897" t="str">
            <v>Pyrgus armoricanus (Oberthür, 1910)</v>
          </cell>
          <cell r="B1897" t="str">
            <v>Rhopalocera</v>
          </cell>
          <cell r="C1897" t="str">
            <v>HESPERIIDAE</v>
          </cell>
          <cell r="D1897" t="str">
            <v>Pyrgus armoricanus (Oberthür, 1910)</v>
          </cell>
          <cell r="E1897" t="str">
            <v>Pyrgus armoricanus</v>
          </cell>
          <cell r="F1897" t="str">
            <v>L'Hespérie de la Potentille</v>
          </cell>
          <cell r="G1897" t="str">
            <v>(*)</v>
          </cell>
          <cell r="H1897" t="str">
            <v>D</v>
          </cell>
          <cell r="I1897" t="str">
            <v>X</v>
          </cell>
          <cell r="J1897">
            <v>0</v>
          </cell>
          <cell r="K1897" t="str">
            <v>RE</v>
          </cell>
          <cell r="L1897">
            <v>0</v>
          </cell>
          <cell r="M1897" t="str">
            <v>Priorité (?)</v>
          </cell>
          <cell r="N1897">
            <v>0</v>
          </cell>
          <cell r="O1897">
            <v>0</v>
          </cell>
          <cell r="P1897">
            <v>0</v>
          </cell>
          <cell r="Q1897" t="str">
            <v>HP</v>
          </cell>
          <cell r="R1897" t="str">
            <v>Espèces des milieux chauds et secs</v>
          </cell>
          <cell r="T1897" t="str">
            <v>faible</v>
          </cell>
        </row>
        <row r="1898">
          <cell r="A1898" t="str">
            <v>Pyrgus carthami</v>
          </cell>
          <cell r="B1898" t="str">
            <v>Rhopalocera</v>
          </cell>
          <cell r="C1898" t="str">
            <v>HESPERIIDAE</v>
          </cell>
          <cell r="D1898" t="str">
            <v>Pyrgus carthami (Hübner, [1813])</v>
          </cell>
          <cell r="E1898" t="str">
            <v>Pyrgus carthami</v>
          </cell>
          <cell r="F1898" t="str">
            <v>L'Hespérie du Carthame</v>
          </cell>
          <cell r="G1898">
            <v>0</v>
          </cell>
          <cell r="H1898" t="str">
            <v>/</v>
          </cell>
          <cell r="I1898">
            <v>0</v>
          </cell>
          <cell r="J1898">
            <v>0</v>
          </cell>
          <cell r="K1898" t="str">
            <v>NE</v>
          </cell>
          <cell r="L1898">
            <v>0</v>
          </cell>
          <cell r="M1898">
            <v>0</v>
          </cell>
          <cell r="N1898">
            <v>0</v>
          </cell>
          <cell r="O1898">
            <v>0</v>
          </cell>
          <cell r="P1898">
            <v>0</v>
          </cell>
          <cell r="Q1898">
            <v>0</v>
          </cell>
          <cell r="R1898">
            <v>0</v>
          </cell>
          <cell r="S1898">
            <v>0</v>
          </cell>
          <cell r="T1898" t="str">
            <v>faible</v>
          </cell>
          <cell r="U1898">
            <v>0</v>
          </cell>
        </row>
        <row r="1899">
          <cell r="A1899" t="str">
            <v>Pyrgus carthami (Hübner, [1813])</v>
          </cell>
          <cell r="B1899" t="str">
            <v>Rhopalocera</v>
          </cell>
          <cell r="C1899" t="str">
            <v>HESPERIIDAE</v>
          </cell>
          <cell r="D1899" t="str">
            <v>Pyrgus carthami (Hübner, [1813])</v>
          </cell>
          <cell r="E1899" t="str">
            <v>Pyrgus carthami</v>
          </cell>
          <cell r="F1899" t="str">
            <v>L'Hespérie du Carthame</v>
          </cell>
          <cell r="G1899">
            <v>0</v>
          </cell>
          <cell r="H1899" t="str">
            <v>/</v>
          </cell>
          <cell r="I1899">
            <v>0</v>
          </cell>
          <cell r="J1899">
            <v>0</v>
          </cell>
          <cell r="K1899" t="str">
            <v>NE</v>
          </cell>
          <cell r="L1899">
            <v>0</v>
          </cell>
          <cell r="M1899">
            <v>0</v>
          </cell>
          <cell r="N1899">
            <v>0</v>
          </cell>
          <cell r="O1899">
            <v>0</v>
          </cell>
          <cell r="P1899">
            <v>0</v>
          </cell>
          <cell r="Q1899">
            <v>0</v>
          </cell>
          <cell r="R1899">
            <v>0</v>
          </cell>
          <cell r="S1899">
            <v>0</v>
          </cell>
          <cell r="T1899" t="str">
            <v>faible</v>
          </cell>
          <cell r="U1899">
            <v>0</v>
          </cell>
        </row>
        <row r="1900">
          <cell r="A1900" t="str">
            <v>Pyrgus malvae</v>
          </cell>
          <cell r="B1900" t="str">
            <v>Rhopalocera</v>
          </cell>
          <cell r="C1900" t="str">
            <v>HESPERIIDAE</v>
          </cell>
          <cell r="D1900" t="str">
            <v>Pyrgus malvae (Linnaeus, 1758)</v>
          </cell>
          <cell r="E1900" t="str">
            <v>Pyrgus malvae</v>
          </cell>
          <cell r="F1900" t="str">
            <v>L'Hespérie de la Mauve</v>
          </cell>
          <cell r="G1900" t="str">
            <v>AR</v>
          </cell>
          <cell r="H1900" t="str">
            <v>PC</v>
          </cell>
          <cell r="I1900">
            <v>0</v>
          </cell>
          <cell r="J1900">
            <v>0</v>
          </cell>
          <cell r="K1900" t="str">
            <v>LC</v>
          </cell>
          <cell r="L1900">
            <v>0</v>
          </cell>
          <cell r="M1900" t="str">
            <v>P3-A</v>
          </cell>
          <cell r="N1900">
            <v>0</v>
          </cell>
          <cell r="O1900">
            <v>0</v>
          </cell>
          <cell r="P1900" t="str">
            <v>X</v>
          </cell>
          <cell r="Q1900">
            <v>0</v>
          </cell>
          <cell r="R1900" t="str">
            <v>Espèces de "campagnes"</v>
          </cell>
          <cell r="T1900" t="str">
            <v>faible</v>
          </cell>
        </row>
        <row r="1901">
          <cell r="A1901" t="str">
            <v>Pyrgus malvae (Linnaeus, 1758)</v>
          </cell>
          <cell r="B1901" t="str">
            <v>Rhopalocera</v>
          </cell>
          <cell r="C1901" t="str">
            <v>HESPERIIDAE</v>
          </cell>
          <cell r="D1901" t="str">
            <v>Pyrgus malvae (Linnaeus, 1758)</v>
          </cell>
          <cell r="E1901" t="str">
            <v>Pyrgus malvae</v>
          </cell>
          <cell r="F1901" t="str">
            <v>L'Hespérie de la Mauve</v>
          </cell>
          <cell r="G1901" t="str">
            <v>AR</v>
          </cell>
          <cell r="H1901" t="str">
            <v>PC</v>
          </cell>
          <cell r="I1901">
            <v>0</v>
          </cell>
          <cell r="J1901">
            <v>0</v>
          </cell>
          <cell r="K1901" t="str">
            <v>LC</v>
          </cell>
          <cell r="L1901">
            <v>0</v>
          </cell>
          <cell r="M1901" t="str">
            <v>P3-A</v>
          </cell>
          <cell r="N1901">
            <v>0</v>
          </cell>
          <cell r="O1901">
            <v>0</v>
          </cell>
          <cell r="P1901" t="str">
            <v>X</v>
          </cell>
          <cell r="Q1901">
            <v>0</v>
          </cell>
          <cell r="R1901" t="str">
            <v>Espèces de "campagnes"</v>
          </cell>
          <cell r="T1901" t="str">
            <v>faible</v>
          </cell>
        </row>
        <row r="1902">
          <cell r="A1902" t="str">
            <v>Pyrgus serratulae</v>
          </cell>
          <cell r="B1902" t="str">
            <v>Rhopalocera</v>
          </cell>
          <cell r="C1902" t="str">
            <v>HESPERIIDAE</v>
          </cell>
          <cell r="D1902" t="str">
            <v>Pyrgus serratulae (Rambur, [1839])</v>
          </cell>
          <cell r="E1902" t="str">
            <v>Pyrgus serratulae</v>
          </cell>
          <cell r="F1902" t="str">
            <v>L'Hespérie de l'Alchémille</v>
          </cell>
          <cell r="G1902">
            <v>0</v>
          </cell>
          <cell r="H1902" t="str">
            <v>D?</v>
          </cell>
          <cell r="I1902">
            <v>0</v>
          </cell>
          <cell r="J1902">
            <v>0</v>
          </cell>
          <cell r="K1902" t="str">
            <v>NA</v>
          </cell>
          <cell r="L1902">
            <v>0</v>
          </cell>
          <cell r="M1902">
            <v>0</v>
          </cell>
          <cell r="N1902">
            <v>0</v>
          </cell>
          <cell r="O1902">
            <v>0</v>
          </cell>
          <cell r="P1902">
            <v>0</v>
          </cell>
          <cell r="Q1902">
            <v>0</v>
          </cell>
          <cell r="R1902">
            <v>0</v>
          </cell>
          <cell r="S1902">
            <v>0</v>
          </cell>
          <cell r="T1902" t="str">
            <v>faible</v>
          </cell>
          <cell r="U1902">
            <v>0</v>
          </cell>
        </row>
        <row r="1903">
          <cell r="A1903" t="str">
            <v>Pyrgus serratulae (Rambur, [1839])</v>
          </cell>
          <cell r="B1903" t="str">
            <v>Rhopalocera</v>
          </cell>
          <cell r="C1903" t="str">
            <v>HESPERIIDAE</v>
          </cell>
          <cell r="D1903" t="str">
            <v>Pyrgus serratulae (Rambur, [1839])</v>
          </cell>
          <cell r="E1903" t="str">
            <v>Pyrgus serratulae</v>
          </cell>
          <cell r="F1903" t="str">
            <v>L'Hespérie de l'Alchémille</v>
          </cell>
          <cell r="G1903">
            <v>0</v>
          </cell>
          <cell r="H1903" t="str">
            <v>D?</v>
          </cell>
          <cell r="I1903">
            <v>0</v>
          </cell>
          <cell r="J1903">
            <v>0</v>
          </cell>
          <cell r="K1903" t="str">
            <v>NA</v>
          </cell>
          <cell r="L1903">
            <v>0</v>
          </cell>
          <cell r="M1903">
            <v>0</v>
          </cell>
          <cell r="N1903">
            <v>0</v>
          </cell>
          <cell r="O1903">
            <v>0</v>
          </cell>
          <cell r="P1903">
            <v>0</v>
          </cell>
          <cell r="Q1903">
            <v>0</v>
          </cell>
          <cell r="R1903">
            <v>0</v>
          </cell>
          <cell r="S1903">
            <v>0</v>
          </cell>
          <cell r="T1903" t="str">
            <v>faible</v>
          </cell>
          <cell r="U1903">
            <v>0</v>
          </cell>
        </row>
        <row r="1904">
          <cell r="A1904" t="str">
            <v>Pyronia tithonus</v>
          </cell>
          <cell r="B1904" t="str">
            <v>Rhopalocera</v>
          </cell>
          <cell r="C1904" t="str">
            <v>NYMPHALIDAE</v>
          </cell>
          <cell r="D1904" t="str">
            <v>Pyronia tithonus (Linnaeus, 1771)</v>
          </cell>
          <cell r="E1904" t="str">
            <v>Pyronia tithonus</v>
          </cell>
          <cell r="F1904" t="str">
            <v>L'Amaryllis</v>
          </cell>
          <cell r="G1904" t="str">
            <v>CC</v>
          </cell>
          <cell r="H1904" t="str">
            <v>CC</v>
          </cell>
          <cell r="I1904">
            <v>0</v>
          </cell>
          <cell r="J1904">
            <v>0</v>
          </cell>
          <cell r="K1904" t="str">
            <v>LC</v>
          </cell>
          <cell r="L1904">
            <v>0</v>
          </cell>
          <cell r="M1904">
            <v>0</v>
          </cell>
          <cell r="N1904">
            <v>0</v>
          </cell>
          <cell r="O1904">
            <v>0</v>
          </cell>
          <cell r="P1904">
            <v>0</v>
          </cell>
          <cell r="Q1904">
            <v>0</v>
          </cell>
          <cell r="R1904" t="str">
            <v>Espèces ordinaires des friches et jardins</v>
          </cell>
          <cell r="T1904" t="str">
            <v>faible</v>
          </cell>
        </row>
        <row r="1905">
          <cell r="A1905" t="str">
            <v>Pyronia tithonus (Linnaeus, 1771)</v>
          </cell>
          <cell r="B1905" t="str">
            <v>Rhopalocera</v>
          </cell>
          <cell r="C1905" t="str">
            <v>NYMPHALIDAE</v>
          </cell>
          <cell r="D1905" t="str">
            <v>Pyronia tithonus (Linnaeus, 1771)</v>
          </cell>
          <cell r="E1905" t="str">
            <v>Pyronia tithonus</v>
          </cell>
          <cell r="F1905" t="str">
            <v>L'Amaryllis</v>
          </cell>
          <cell r="G1905" t="str">
            <v>CC</v>
          </cell>
          <cell r="H1905" t="str">
            <v>CC</v>
          </cell>
          <cell r="I1905">
            <v>0</v>
          </cell>
          <cell r="J1905">
            <v>0</v>
          </cell>
          <cell r="K1905" t="str">
            <v>LC</v>
          </cell>
          <cell r="L1905">
            <v>0</v>
          </cell>
          <cell r="M1905">
            <v>0</v>
          </cell>
          <cell r="N1905">
            <v>0</v>
          </cell>
          <cell r="O1905">
            <v>0</v>
          </cell>
          <cell r="P1905">
            <v>0</v>
          </cell>
          <cell r="Q1905">
            <v>0</v>
          </cell>
          <cell r="R1905" t="str">
            <v>Espèces ordinaires des friches et jardins</v>
          </cell>
          <cell r="T1905" t="str">
            <v>faible</v>
          </cell>
        </row>
        <row r="1906">
          <cell r="A1906" t="str">
            <v>Quercusia quercus</v>
          </cell>
          <cell r="B1906" t="str">
            <v>Rhopalocera</v>
          </cell>
          <cell r="C1906" t="str">
            <v>LYCAENIDAE</v>
          </cell>
          <cell r="D1906" t="str">
            <v>Quercusia quercus (Linnaeus, 1758)</v>
          </cell>
          <cell r="E1906" t="str">
            <v>Quercusia quercus</v>
          </cell>
          <cell r="F1906" t="str">
            <v>Le Thécla du Chêne</v>
          </cell>
          <cell r="G1906" t="str">
            <v>AR</v>
          </cell>
          <cell r="H1906" t="str">
            <v>AR</v>
          </cell>
          <cell r="I1906" t="str">
            <v>X</v>
          </cell>
          <cell r="J1906">
            <v>0</v>
          </cell>
          <cell r="K1906" t="str">
            <v>LC</v>
          </cell>
          <cell r="L1906">
            <v>0</v>
          </cell>
          <cell r="M1906">
            <v>0</v>
          </cell>
          <cell r="N1906">
            <v>0</v>
          </cell>
          <cell r="O1906">
            <v>0</v>
          </cell>
          <cell r="P1906">
            <v>0</v>
          </cell>
          <cell r="Q1906" t="str">
            <v>P</v>
          </cell>
          <cell r="R1906" t="str">
            <v>Espèces des boisements</v>
          </cell>
          <cell r="T1906" t="str">
            <v>faible</v>
          </cell>
        </row>
        <row r="1907">
          <cell r="A1907" t="str">
            <v>Quercusia quercus (Linnaeus, 1758)</v>
          </cell>
          <cell r="B1907" t="str">
            <v>Rhopalocera</v>
          </cell>
          <cell r="C1907" t="str">
            <v>LYCAENIDAE</v>
          </cell>
          <cell r="D1907" t="str">
            <v>Quercusia quercus (Linnaeus, 1758)</v>
          </cell>
          <cell r="E1907" t="str">
            <v>Quercusia quercus</v>
          </cell>
          <cell r="F1907" t="str">
            <v>Le Thécla du Chêne</v>
          </cell>
          <cell r="G1907" t="str">
            <v>AR</v>
          </cell>
          <cell r="H1907" t="str">
            <v>AR</v>
          </cell>
          <cell r="I1907" t="str">
            <v>X</v>
          </cell>
          <cell r="J1907">
            <v>0</v>
          </cell>
          <cell r="K1907" t="str">
            <v>LC</v>
          </cell>
          <cell r="L1907">
            <v>0</v>
          </cell>
          <cell r="M1907">
            <v>0</v>
          </cell>
          <cell r="N1907">
            <v>0</v>
          </cell>
          <cell r="O1907">
            <v>0</v>
          </cell>
          <cell r="P1907">
            <v>0</v>
          </cell>
          <cell r="Q1907" t="str">
            <v>P</v>
          </cell>
          <cell r="R1907" t="str">
            <v>Espèces des boisements</v>
          </cell>
          <cell r="T1907" t="str">
            <v>faible</v>
          </cell>
        </row>
        <row r="1908">
          <cell r="A1908" t="str">
            <v>Rhagades pruni</v>
          </cell>
          <cell r="B1908" t="str">
            <v>Heterocera</v>
          </cell>
          <cell r="C1908" t="str">
            <v>ZYGAENIDAE</v>
          </cell>
          <cell r="D1908" t="str">
            <v>Rhagades pruni ([Denis &amp; Schiffermüller], 1775)</v>
          </cell>
          <cell r="E1908" t="str">
            <v>Rhagades pruni</v>
          </cell>
          <cell r="F1908" t="str">
            <v>Le Procris du Prunellier</v>
          </cell>
          <cell r="G1908">
            <v>0</v>
          </cell>
          <cell r="H1908" t="str">
            <v>D?</v>
          </cell>
          <cell r="I1908" t="str">
            <v>X</v>
          </cell>
          <cell r="J1908">
            <v>0</v>
          </cell>
          <cell r="K1908" t="str">
            <v>DD</v>
          </cell>
          <cell r="L1908">
            <v>0</v>
          </cell>
          <cell r="M1908">
            <v>0</v>
          </cell>
          <cell r="N1908">
            <v>0</v>
          </cell>
          <cell r="O1908">
            <v>0</v>
          </cell>
          <cell r="P1908">
            <v>0</v>
          </cell>
          <cell r="Q1908" t="str">
            <v>HP</v>
          </cell>
          <cell r="R1908" t="str">
            <v>Espèces des ourlets, lisières et fourrés thermophiles</v>
          </cell>
          <cell r="T1908" t="str">
            <v>faible</v>
          </cell>
        </row>
        <row r="1909">
          <cell r="A1909" t="str">
            <v>Rhagades pruni ([Denis &amp; Schiffermüller], 1775)</v>
          </cell>
          <cell r="B1909" t="str">
            <v>Heterocera</v>
          </cell>
          <cell r="C1909" t="str">
            <v>ZYGAENIDAE</v>
          </cell>
          <cell r="D1909" t="str">
            <v>Rhagades pruni ([Denis &amp; Schiffermüller], 1775)</v>
          </cell>
          <cell r="E1909" t="str">
            <v>Rhagades pruni</v>
          </cell>
          <cell r="F1909" t="str">
            <v>Le Procris du Prunellier</v>
          </cell>
          <cell r="G1909">
            <v>0</v>
          </cell>
          <cell r="H1909" t="str">
            <v>D?</v>
          </cell>
          <cell r="I1909" t="str">
            <v>X</v>
          </cell>
          <cell r="J1909">
            <v>0</v>
          </cell>
          <cell r="K1909" t="str">
            <v>DD</v>
          </cell>
          <cell r="L1909">
            <v>0</v>
          </cell>
          <cell r="M1909">
            <v>0</v>
          </cell>
          <cell r="N1909">
            <v>0</v>
          </cell>
          <cell r="O1909">
            <v>0</v>
          </cell>
          <cell r="P1909">
            <v>0</v>
          </cell>
          <cell r="Q1909" t="str">
            <v>HP</v>
          </cell>
          <cell r="R1909" t="str">
            <v>Espèces des ourlets, lisières et fourrés thermophiles</v>
          </cell>
          <cell r="T1909" t="str">
            <v>faible</v>
          </cell>
        </row>
        <row r="1910">
          <cell r="A1910" t="str">
            <v>Satyrium ilicis</v>
          </cell>
          <cell r="B1910" t="str">
            <v>Rhopalocera</v>
          </cell>
          <cell r="C1910" t="str">
            <v>LYCAENIDAE</v>
          </cell>
          <cell r="D1910" t="str">
            <v>Satyrium ilicis (Esper, [1779])</v>
          </cell>
          <cell r="E1910" t="str">
            <v>Satyrium ilicis</v>
          </cell>
          <cell r="F1910" t="str">
            <v>Le Thécla de l'Yeuse</v>
          </cell>
          <cell r="G1910" t="str">
            <v>E</v>
          </cell>
          <cell r="H1910" t="str">
            <v>RR</v>
          </cell>
          <cell r="I1910" t="str">
            <v>X</v>
          </cell>
          <cell r="J1910">
            <v>0</v>
          </cell>
          <cell r="K1910" t="str">
            <v>DD</v>
          </cell>
          <cell r="L1910">
            <v>0</v>
          </cell>
          <cell r="M1910" t="str">
            <v>P3-A</v>
          </cell>
          <cell r="N1910">
            <v>0</v>
          </cell>
          <cell r="O1910">
            <v>0</v>
          </cell>
          <cell r="P1910">
            <v>0</v>
          </cell>
          <cell r="Q1910" t="str">
            <v>P</v>
          </cell>
          <cell r="R1910" t="str">
            <v>Espèces des boisements</v>
          </cell>
          <cell r="T1910" t="str">
            <v>faible</v>
          </cell>
        </row>
        <row r="1911">
          <cell r="A1911" t="str">
            <v>Satyrium ilicis (Esper, [1779])</v>
          </cell>
          <cell r="B1911" t="str">
            <v>Rhopalocera</v>
          </cell>
          <cell r="C1911" t="str">
            <v>LYCAENIDAE</v>
          </cell>
          <cell r="D1911" t="str">
            <v>Satyrium ilicis (Esper, [1779])</v>
          </cell>
          <cell r="E1911" t="str">
            <v>Satyrium ilicis</v>
          </cell>
          <cell r="F1911" t="str">
            <v>Le Thécla de l'Yeuse</v>
          </cell>
          <cell r="G1911" t="str">
            <v>E</v>
          </cell>
          <cell r="H1911" t="str">
            <v>RR</v>
          </cell>
          <cell r="I1911" t="str">
            <v>X</v>
          </cell>
          <cell r="J1911">
            <v>0</v>
          </cell>
          <cell r="K1911" t="str">
            <v>DD</v>
          </cell>
          <cell r="L1911">
            <v>0</v>
          </cell>
          <cell r="M1911" t="str">
            <v>P3-A</v>
          </cell>
          <cell r="N1911">
            <v>0</v>
          </cell>
          <cell r="O1911">
            <v>0</v>
          </cell>
          <cell r="P1911">
            <v>0</v>
          </cell>
          <cell r="Q1911" t="str">
            <v>P</v>
          </cell>
          <cell r="R1911" t="str">
            <v>Espèces des boisements</v>
          </cell>
          <cell r="T1911" t="str">
            <v>faible</v>
          </cell>
        </row>
        <row r="1912">
          <cell r="A1912" t="str">
            <v>Satyrium pruni</v>
          </cell>
          <cell r="B1912" t="str">
            <v>Rhopalocera</v>
          </cell>
          <cell r="C1912" t="str">
            <v>LYCAENIDAE</v>
          </cell>
          <cell r="D1912" t="str">
            <v>Satyrium pruni (Linnaeus, 1758)</v>
          </cell>
          <cell r="E1912" t="str">
            <v>Satyrium pruni</v>
          </cell>
          <cell r="F1912" t="str">
            <v>Le Thécla du Prunier</v>
          </cell>
          <cell r="G1912" t="str">
            <v>R</v>
          </cell>
          <cell r="H1912" t="str">
            <v>R</v>
          </cell>
          <cell r="I1912" t="str">
            <v>X</v>
          </cell>
          <cell r="J1912">
            <v>0</v>
          </cell>
          <cell r="K1912" t="str">
            <v>LC</v>
          </cell>
          <cell r="L1912">
            <v>0</v>
          </cell>
          <cell r="M1912" t="str">
            <v>P2-A</v>
          </cell>
          <cell r="N1912">
            <v>0</v>
          </cell>
          <cell r="O1912">
            <v>0</v>
          </cell>
          <cell r="P1912" t="str">
            <v>X</v>
          </cell>
          <cell r="Q1912" t="str">
            <v>P</v>
          </cell>
          <cell r="R1912" t="str">
            <v>Espèces des milieux chauds et secs</v>
          </cell>
          <cell r="T1912" t="str">
            <v>faible</v>
          </cell>
        </row>
        <row r="1913">
          <cell r="A1913" t="str">
            <v>Satyrium pruni (Linnaeus, 1758)</v>
          </cell>
          <cell r="B1913" t="str">
            <v>Rhopalocera</v>
          </cell>
          <cell r="C1913" t="str">
            <v>LYCAENIDAE</v>
          </cell>
          <cell r="D1913" t="str">
            <v>Satyrium pruni (Linnaeus, 1758)</v>
          </cell>
          <cell r="E1913" t="str">
            <v>Satyrium pruni</v>
          </cell>
          <cell r="F1913" t="str">
            <v>Le Thécla du Prunier</v>
          </cell>
          <cell r="G1913" t="str">
            <v>R</v>
          </cell>
          <cell r="H1913" t="str">
            <v>R</v>
          </cell>
          <cell r="I1913" t="str">
            <v>X</v>
          </cell>
          <cell r="J1913">
            <v>0</v>
          </cell>
          <cell r="K1913" t="str">
            <v>LC</v>
          </cell>
          <cell r="L1913">
            <v>0</v>
          </cell>
          <cell r="M1913" t="str">
            <v>P2-A</v>
          </cell>
          <cell r="N1913">
            <v>0</v>
          </cell>
          <cell r="O1913">
            <v>0</v>
          </cell>
          <cell r="P1913" t="str">
            <v>X</v>
          </cell>
          <cell r="Q1913" t="str">
            <v>P</v>
          </cell>
          <cell r="R1913" t="str">
            <v>Espèces des milieux chauds et secs</v>
          </cell>
          <cell r="T1913" t="str">
            <v>faible</v>
          </cell>
        </row>
        <row r="1914">
          <cell r="A1914" t="str">
            <v>Satyrium w-album</v>
          </cell>
          <cell r="B1914" t="str">
            <v>Rhopalocera</v>
          </cell>
          <cell r="C1914" t="str">
            <v>LYCAENIDAE</v>
          </cell>
          <cell r="D1914" t="str">
            <v>Satyrium w-album (Knoch, 1782)</v>
          </cell>
          <cell r="E1914" t="str">
            <v>Satyrium w-album</v>
          </cell>
          <cell r="F1914" t="str">
            <v>Le Thécla de l'Orme</v>
          </cell>
          <cell r="G1914" t="str">
            <v>RR</v>
          </cell>
          <cell r="H1914" t="str">
            <v>R</v>
          </cell>
          <cell r="I1914" t="str">
            <v>X</v>
          </cell>
          <cell r="J1914">
            <v>0</v>
          </cell>
          <cell r="K1914" t="str">
            <v>VU</v>
          </cell>
          <cell r="L1914">
            <v>0</v>
          </cell>
          <cell r="M1914" t="str">
            <v>P1</v>
          </cell>
          <cell r="N1914">
            <v>0</v>
          </cell>
          <cell r="O1914">
            <v>0</v>
          </cell>
          <cell r="P1914">
            <v>0</v>
          </cell>
          <cell r="Q1914" t="str">
            <v>HP</v>
          </cell>
          <cell r="R1914" t="str">
            <v>Espèces de "campagnes"</v>
          </cell>
          <cell r="T1914" t="str">
            <v>Forte</v>
          </cell>
        </row>
        <row r="1915">
          <cell r="A1915" t="str">
            <v>Satyrium w-album (Knoch, 1782)</v>
          </cell>
          <cell r="B1915" t="str">
            <v>Rhopalocera</v>
          </cell>
          <cell r="C1915" t="str">
            <v>LYCAENIDAE</v>
          </cell>
          <cell r="D1915" t="str">
            <v>Satyrium w-album (Knoch, 1782)</v>
          </cell>
          <cell r="E1915" t="str">
            <v>Satyrium w-album</v>
          </cell>
          <cell r="F1915" t="str">
            <v>Le Thécla de l'Orme</v>
          </cell>
          <cell r="G1915" t="str">
            <v>RR</v>
          </cell>
          <cell r="H1915" t="str">
            <v>R</v>
          </cell>
          <cell r="I1915" t="str">
            <v>X</v>
          </cell>
          <cell r="J1915">
            <v>0</v>
          </cell>
          <cell r="K1915" t="str">
            <v>VU</v>
          </cell>
          <cell r="L1915">
            <v>0</v>
          </cell>
          <cell r="M1915" t="str">
            <v>P1</v>
          </cell>
          <cell r="N1915">
            <v>0</v>
          </cell>
          <cell r="O1915">
            <v>0</v>
          </cell>
          <cell r="P1915">
            <v>0</v>
          </cell>
          <cell r="Q1915" t="str">
            <v>HP</v>
          </cell>
          <cell r="R1915" t="str">
            <v>Espèces de "campagnes"</v>
          </cell>
          <cell r="T1915" t="str">
            <v>Forte</v>
          </cell>
        </row>
        <row r="1916">
          <cell r="A1916" t="str">
            <v>Spialia sertorius</v>
          </cell>
          <cell r="B1916" t="str">
            <v>Rhopalocera</v>
          </cell>
          <cell r="C1916" t="str">
            <v>HESPERIIDAE</v>
          </cell>
          <cell r="D1916" t="str">
            <v>Spialia sertorius (Hoffmannsegg, 1804)</v>
          </cell>
          <cell r="E1916" t="str">
            <v>Spialia sertorius</v>
          </cell>
          <cell r="F1916" t="str">
            <v>L'Hespérie des Sanguisorbes</v>
          </cell>
          <cell r="G1916" t="str">
            <v>AC</v>
          </cell>
          <cell r="H1916" t="str">
            <v>PC</v>
          </cell>
          <cell r="I1916">
            <v>0</v>
          </cell>
          <cell r="J1916">
            <v>0</v>
          </cell>
          <cell r="K1916" t="str">
            <v>LC</v>
          </cell>
          <cell r="L1916">
            <v>0</v>
          </cell>
          <cell r="M1916" t="str">
            <v>P3-A</v>
          </cell>
          <cell r="N1916">
            <v>0</v>
          </cell>
          <cell r="O1916">
            <v>0</v>
          </cell>
          <cell r="P1916" t="str">
            <v>X</v>
          </cell>
          <cell r="Q1916">
            <v>0</v>
          </cell>
          <cell r="R1916" t="str">
            <v>Espèces des milieux chauds et secs</v>
          </cell>
          <cell r="T1916" t="str">
            <v>faible</v>
          </cell>
        </row>
        <row r="1917">
          <cell r="A1917" t="str">
            <v>Spialia sertorius (Hoffmannsegg, 1804)</v>
          </cell>
          <cell r="B1917" t="str">
            <v>Rhopalocera</v>
          </cell>
          <cell r="C1917" t="str">
            <v>HESPERIIDAE</v>
          </cell>
          <cell r="D1917" t="str">
            <v>Spialia sertorius (Hoffmannsegg, 1804)</v>
          </cell>
          <cell r="E1917" t="str">
            <v>Spialia sertorius</v>
          </cell>
          <cell r="F1917" t="str">
            <v>L'Hespérie des Sanguisorbes</v>
          </cell>
          <cell r="G1917" t="str">
            <v>AC</v>
          </cell>
          <cell r="H1917" t="str">
            <v>PC</v>
          </cell>
          <cell r="I1917">
            <v>0</v>
          </cell>
          <cell r="J1917">
            <v>0</v>
          </cell>
          <cell r="K1917" t="str">
            <v>LC</v>
          </cell>
          <cell r="L1917">
            <v>0</v>
          </cell>
          <cell r="M1917" t="str">
            <v>P3-A</v>
          </cell>
          <cell r="N1917">
            <v>0</v>
          </cell>
          <cell r="O1917">
            <v>0</v>
          </cell>
          <cell r="P1917" t="str">
            <v>X</v>
          </cell>
          <cell r="Q1917">
            <v>0</v>
          </cell>
          <cell r="R1917" t="str">
            <v>Espèces des milieux chauds et secs</v>
          </cell>
          <cell r="T1917" t="str">
            <v>faible</v>
          </cell>
        </row>
        <row r="1918">
          <cell r="A1918" t="str">
            <v>Thecla betulae</v>
          </cell>
          <cell r="B1918" t="str">
            <v>Rhopalocera</v>
          </cell>
          <cell r="C1918" t="str">
            <v>LYCAENIDAE</v>
          </cell>
          <cell r="D1918" t="str">
            <v>Thecla betulae (Linnaeus, 1758)</v>
          </cell>
          <cell r="E1918" t="str">
            <v>Thecla betulae</v>
          </cell>
          <cell r="F1918" t="str">
            <v>Le Thécla du Bouleau</v>
          </cell>
          <cell r="G1918" t="str">
            <v>AR</v>
          </cell>
          <cell r="H1918" t="str">
            <v>PC</v>
          </cell>
          <cell r="I1918">
            <v>0</v>
          </cell>
          <cell r="J1918">
            <v>0</v>
          </cell>
          <cell r="K1918" t="str">
            <v>LC</v>
          </cell>
          <cell r="L1918">
            <v>0</v>
          </cell>
          <cell r="M1918">
            <v>0</v>
          </cell>
          <cell r="N1918">
            <v>0</v>
          </cell>
          <cell r="O1918">
            <v>0</v>
          </cell>
          <cell r="P1918">
            <v>0</v>
          </cell>
          <cell r="Q1918">
            <v>0</v>
          </cell>
          <cell r="R1918" t="str">
            <v>Espèces des boisements</v>
          </cell>
          <cell r="T1918" t="str">
            <v>faible</v>
          </cell>
        </row>
        <row r="1919">
          <cell r="A1919" t="str">
            <v>Thecla betulae (Linnaeus, 1758)</v>
          </cell>
          <cell r="B1919" t="str">
            <v>Rhopalocera</v>
          </cell>
          <cell r="C1919" t="str">
            <v>LYCAENIDAE</v>
          </cell>
          <cell r="D1919" t="str">
            <v>Thecla betulae (Linnaeus, 1758)</v>
          </cell>
          <cell r="E1919" t="str">
            <v>Thecla betulae</v>
          </cell>
          <cell r="F1919" t="str">
            <v>Le Thécla du Bouleau</v>
          </cell>
          <cell r="G1919" t="str">
            <v>AR</v>
          </cell>
          <cell r="H1919" t="str">
            <v>PC</v>
          </cell>
          <cell r="I1919">
            <v>0</v>
          </cell>
          <cell r="J1919">
            <v>0</v>
          </cell>
          <cell r="K1919" t="str">
            <v>LC</v>
          </cell>
          <cell r="L1919">
            <v>0</v>
          </cell>
          <cell r="M1919">
            <v>0</v>
          </cell>
          <cell r="N1919">
            <v>0</v>
          </cell>
          <cell r="O1919">
            <v>0</v>
          </cell>
          <cell r="P1919">
            <v>0</v>
          </cell>
          <cell r="Q1919">
            <v>0</v>
          </cell>
          <cell r="R1919" t="str">
            <v>Espèces des boisements</v>
          </cell>
          <cell r="T1919" t="str">
            <v>faible</v>
          </cell>
        </row>
        <row r="1920">
          <cell r="A1920" t="str">
            <v>Thymelicus acteon</v>
          </cell>
          <cell r="B1920" t="str">
            <v>Rhopalocera</v>
          </cell>
          <cell r="C1920" t="str">
            <v>HESPERIIDAE</v>
          </cell>
          <cell r="D1920" t="str">
            <v>Thymelicus acteon (Rottemburg, 1775)</v>
          </cell>
          <cell r="E1920" t="str">
            <v>Thymelicus acteon</v>
          </cell>
          <cell r="F1920" t="str">
            <v>L'Hespérie du Chiendent</v>
          </cell>
          <cell r="G1920" t="str">
            <v>PC</v>
          </cell>
          <cell r="H1920" t="str">
            <v>PC</v>
          </cell>
          <cell r="I1920">
            <v>0</v>
          </cell>
          <cell r="J1920">
            <v>0</v>
          </cell>
          <cell r="K1920" t="str">
            <v>LC</v>
          </cell>
          <cell r="L1920">
            <v>0</v>
          </cell>
          <cell r="M1920" t="str">
            <v>P3-A</v>
          </cell>
          <cell r="N1920">
            <v>0</v>
          </cell>
          <cell r="O1920">
            <v>0</v>
          </cell>
          <cell r="P1920">
            <v>0</v>
          </cell>
          <cell r="Q1920">
            <v>0</v>
          </cell>
          <cell r="R1920" t="str">
            <v>Espèces des milieux chauds et secs</v>
          </cell>
          <cell r="T1920" t="str">
            <v>faible</v>
          </cell>
        </row>
        <row r="1921">
          <cell r="A1921" t="str">
            <v>Thymelicus acteon (Rottemburg, 1775)</v>
          </cell>
          <cell r="B1921" t="str">
            <v>Rhopalocera</v>
          </cell>
          <cell r="C1921" t="str">
            <v>HESPERIIDAE</v>
          </cell>
          <cell r="D1921" t="str">
            <v>Thymelicus acteon (Rottemburg, 1775)</v>
          </cell>
          <cell r="E1921" t="str">
            <v>Thymelicus acteon</v>
          </cell>
          <cell r="F1921" t="str">
            <v>L'Hespérie du Chiendent</v>
          </cell>
          <cell r="G1921" t="str">
            <v>PC</v>
          </cell>
          <cell r="H1921" t="str">
            <v>PC</v>
          </cell>
          <cell r="I1921">
            <v>0</v>
          </cell>
          <cell r="J1921">
            <v>0</v>
          </cell>
          <cell r="K1921" t="str">
            <v>LC</v>
          </cell>
          <cell r="L1921">
            <v>0</v>
          </cell>
          <cell r="M1921" t="str">
            <v>P3-A</v>
          </cell>
          <cell r="N1921">
            <v>0</v>
          </cell>
          <cell r="O1921">
            <v>0</v>
          </cell>
          <cell r="P1921">
            <v>0</v>
          </cell>
          <cell r="Q1921">
            <v>0</v>
          </cell>
          <cell r="R1921" t="str">
            <v>Espèces des milieux chauds et secs</v>
          </cell>
          <cell r="T1921" t="str">
            <v>faible</v>
          </cell>
        </row>
        <row r="1922">
          <cell r="A1922" t="str">
            <v>Thymelicus lineola</v>
          </cell>
          <cell r="B1922" t="str">
            <v>Rhopalocera</v>
          </cell>
          <cell r="C1922" t="str">
            <v>HESPERIIDAE</v>
          </cell>
          <cell r="D1922" t="str">
            <v>Thymelicus lineola (Ochsenheimer, 1808)</v>
          </cell>
          <cell r="E1922" t="str">
            <v>Thymelicus lineola</v>
          </cell>
          <cell r="F1922" t="str">
            <v>L'Hespérie du Dactyle</v>
          </cell>
          <cell r="G1922" t="str">
            <v>AR</v>
          </cell>
          <cell r="H1922" t="str">
            <v>PC</v>
          </cell>
          <cell r="I1922">
            <v>0</v>
          </cell>
          <cell r="J1922">
            <v>0</v>
          </cell>
          <cell r="K1922" t="str">
            <v>LC</v>
          </cell>
          <cell r="L1922">
            <v>0</v>
          </cell>
          <cell r="M1922" t="str">
            <v>P3-A</v>
          </cell>
          <cell r="N1922">
            <v>0</v>
          </cell>
          <cell r="O1922">
            <v>0</v>
          </cell>
          <cell r="P1922">
            <v>0</v>
          </cell>
          <cell r="Q1922">
            <v>0</v>
          </cell>
          <cell r="R1922" t="str">
            <v>Espèces des milieux chauds et secs</v>
          </cell>
          <cell r="T1922" t="str">
            <v>faible</v>
          </cell>
        </row>
        <row r="1923">
          <cell r="A1923" t="str">
            <v>Thymelicus lineola (Ochsenheimer, 1808)</v>
          </cell>
          <cell r="B1923" t="str">
            <v>Rhopalocera</v>
          </cell>
          <cell r="C1923" t="str">
            <v>HESPERIIDAE</v>
          </cell>
          <cell r="D1923" t="str">
            <v>Thymelicus lineola (Ochsenheimer, 1808)</v>
          </cell>
          <cell r="E1923" t="str">
            <v>Thymelicus lineola</v>
          </cell>
          <cell r="F1923" t="str">
            <v>L'Hespérie du Dactyle</v>
          </cell>
          <cell r="G1923" t="str">
            <v>AR</v>
          </cell>
          <cell r="H1923" t="str">
            <v>PC</v>
          </cell>
          <cell r="I1923">
            <v>0</v>
          </cell>
          <cell r="J1923">
            <v>0</v>
          </cell>
          <cell r="K1923" t="str">
            <v>LC</v>
          </cell>
          <cell r="L1923">
            <v>0</v>
          </cell>
          <cell r="M1923" t="str">
            <v>P3-A</v>
          </cell>
          <cell r="N1923">
            <v>0</v>
          </cell>
          <cell r="O1923">
            <v>0</v>
          </cell>
          <cell r="P1923">
            <v>0</v>
          </cell>
          <cell r="Q1923">
            <v>0</v>
          </cell>
          <cell r="R1923" t="str">
            <v>Espèces des milieux chauds et secs</v>
          </cell>
          <cell r="T1923" t="str">
            <v>faible</v>
          </cell>
        </row>
        <row r="1924">
          <cell r="A1924" t="str">
            <v>Thymelicus sylvestris</v>
          </cell>
          <cell r="B1924" t="str">
            <v>Rhopalocera</v>
          </cell>
          <cell r="C1924" t="str">
            <v>HESPERIIDAE</v>
          </cell>
          <cell r="D1924" t="str">
            <v>Thymelicus sylvestris (Poda, 1761)</v>
          </cell>
          <cell r="E1924" t="str">
            <v>Thymelicus sylvestris</v>
          </cell>
          <cell r="F1924" t="str">
            <v>L'Hespérie de la Houlque</v>
          </cell>
          <cell r="G1924" t="str">
            <v>AC</v>
          </cell>
          <cell r="H1924" t="str">
            <v>AC</v>
          </cell>
          <cell r="I1924">
            <v>0</v>
          </cell>
          <cell r="J1924">
            <v>0</v>
          </cell>
          <cell r="K1924" t="str">
            <v>LC</v>
          </cell>
          <cell r="L1924">
            <v>0</v>
          </cell>
          <cell r="M1924" t="str">
            <v>P3-A</v>
          </cell>
          <cell r="N1924">
            <v>0</v>
          </cell>
          <cell r="O1924">
            <v>0</v>
          </cell>
          <cell r="P1924">
            <v>0</v>
          </cell>
          <cell r="Q1924">
            <v>0</v>
          </cell>
          <cell r="R1924" t="str">
            <v>Espèces de "campagnes"</v>
          </cell>
          <cell r="T1924" t="str">
            <v>faible</v>
          </cell>
        </row>
        <row r="1925">
          <cell r="A1925" t="str">
            <v>Thymelicus sylvestris (Poda, 1761)</v>
          </cell>
          <cell r="B1925" t="str">
            <v>Rhopalocera</v>
          </cell>
          <cell r="C1925" t="str">
            <v>HESPERIIDAE</v>
          </cell>
          <cell r="D1925" t="str">
            <v>Thymelicus sylvestris (Poda, 1761)</v>
          </cell>
          <cell r="E1925" t="str">
            <v>Thymelicus sylvestris</v>
          </cell>
          <cell r="F1925" t="str">
            <v>L'Hespérie de la Houlque</v>
          </cell>
          <cell r="G1925" t="str">
            <v>AC</v>
          </cell>
          <cell r="H1925" t="str">
            <v>AC</v>
          </cell>
          <cell r="I1925">
            <v>0</v>
          </cell>
          <cell r="J1925">
            <v>0</v>
          </cell>
          <cell r="K1925" t="str">
            <v>LC</v>
          </cell>
          <cell r="L1925">
            <v>0</v>
          </cell>
          <cell r="M1925" t="str">
            <v>P3-A</v>
          </cell>
          <cell r="N1925">
            <v>0</v>
          </cell>
          <cell r="O1925">
            <v>0</v>
          </cell>
          <cell r="P1925">
            <v>0</v>
          </cell>
          <cell r="Q1925">
            <v>0</v>
          </cell>
          <cell r="R1925" t="str">
            <v>Espèces de "campagnes"</v>
          </cell>
          <cell r="T1925" t="str">
            <v>faible</v>
          </cell>
        </row>
        <row r="1926">
          <cell r="A1926" t="str">
            <v>Vanessa atalanta</v>
          </cell>
          <cell r="B1926" t="str">
            <v>Rhopalocera</v>
          </cell>
          <cell r="C1926" t="str">
            <v>NYMPHALIDAE</v>
          </cell>
          <cell r="D1926" t="str">
            <v>Vanessa atalanta (Linnaeus, 1758)</v>
          </cell>
          <cell r="E1926" t="str">
            <v>Vanessa atalanta</v>
          </cell>
          <cell r="F1926" t="str">
            <v>Le Vulcain</v>
          </cell>
          <cell r="G1926" t="str">
            <v>CC</v>
          </cell>
          <cell r="H1926" t="str">
            <v>CC</v>
          </cell>
          <cell r="I1926">
            <v>0</v>
          </cell>
          <cell r="J1926">
            <v>0</v>
          </cell>
          <cell r="K1926" t="str">
            <v>LC</v>
          </cell>
          <cell r="L1926">
            <v>0</v>
          </cell>
          <cell r="M1926">
            <v>0</v>
          </cell>
          <cell r="N1926">
            <v>0</v>
          </cell>
          <cell r="O1926">
            <v>0</v>
          </cell>
          <cell r="P1926">
            <v>0</v>
          </cell>
          <cell r="Q1926">
            <v>0</v>
          </cell>
          <cell r="R1926" t="str">
            <v>Espèces ordinaires des friches et jardins</v>
          </cell>
          <cell r="T1926" t="str">
            <v>faible</v>
          </cell>
        </row>
        <row r="1927">
          <cell r="A1927" t="str">
            <v>Vanessa atalanta (Linnaeus, 1758)</v>
          </cell>
          <cell r="B1927" t="str">
            <v>Rhopalocera</v>
          </cell>
          <cell r="C1927" t="str">
            <v>NYMPHALIDAE</v>
          </cell>
          <cell r="D1927" t="str">
            <v>Vanessa atalanta (Linnaeus, 1758)</v>
          </cell>
          <cell r="E1927" t="str">
            <v>Vanessa atalanta</v>
          </cell>
          <cell r="F1927" t="str">
            <v>Le Vulcain</v>
          </cell>
          <cell r="G1927" t="str">
            <v>CC</v>
          </cell>
          <cell r="H1927" t="str">
            <v>CC</v>
          </cell>
          <cell r="I1927">
            <v>0</v>
          </cell>
          <cell r="J1927">
            <v>0</v>
          </cell>
          <cell r="K1927" t="str">
            <v>LC</v>
          </cell>
          <cell r="L1927">
            <v>0</v>
          </cell>
          <cell r="M1927">
            <v>0</v>
          </cell>
          <cell r="N1927">
            <v>0</v>
          </cell>
          <cell r="O1927">
            <v>0</v>
          </cell>
          <cell r="P1927">
            <v>0</v>
          </cell>
          <cell r="Q1927">
            <v>0</v>
          </cell>
          <cell r="R1927" t="str">
            <v>Espèces ordinaires des friches et jardins</v>
          </cell>
          <cell r="T1927" t="str">
            <v>faible</v>
          </cell>
        </row>
        <row r="1928">
          <cell r="A1928" t="str">
            <v>Vanessa cardui</v>
          </cell>
          <cell r="B1928" t="str">
            <v>Rhopalocera</v>
          </cell>
          <cell r="C1928" t="str">
            <v>NYMPHALIDAE</v>
          </cell>
          <cell r="D1928" t="str">
            <v>Vanessa cardui (Linnaeus, 1758)</v>
          </cell>
          <cell r="E1928" t="str">
            <v>Vanessa cardui</v>
          </cell>
          <cell r="F1928" t="str">
            <v>La Belle-Dame</v>
          </cell>
          <cell r="G1928" t="str">
            <v>C</v>
          </cell>
          <cell r="H1928" t="str">
            <v>C</v>
          </cell>
          <cell r="I1928">
            <v>0</v>
          </cell>
          <cell r="J1928">
            <v>0</v>
          </cell>
          <cell r="K1928" t="str">
            <v>LC</v>
          </cell>
          <cell r="L1928">
            <v>0</v>
          </cell>
          <cell r="M1928">
            <v>0</v>
          </cell>
          <cell r="N1928">
            <v>0</v>
          </cell>
          <cell r="O1928">
            <v>0</v>
          </cell>
          <cell r="P1928">
            <v>0</v>
          </cell>
          <cell r="Q1928">
            <v>0</v>
          </cell>
          <cell r="R1928" t="str">
            <v>Espèces migratrices</v>
          </cell>
          <cell r="T1928" t="str">
            <v>faible</v>
          </cell>
        </row>
        <row r="1929">
          <cell r="A1929" t="str">
            <v>Vanessa cardui (Linnaeus, 1758)</v>
          </cell>
          <cell r="B1929" t="str">
            <v>Rhopalocera</v>
          </cell>
          <cell r="C1929" t="str">
            <v>NYMPHALIDAE</v>
          </cell>
          <cell r="D1929" t="str">
            <v>Vanessa cardui (Linnaeus, 1758)</v>
          </cell>
          <cell r="E1929" t="str">
            <v>Vanessa cardui</v>
          </cell>
          <cell r="F1929" t="str">
            <v>La Belle-Dame</v>
          </cell>
          <cell r="G1929" t="str">
            <v>C</v>
          </cell>
          <cell r="H1929" t="str">
            <v>C</v>
          </cell>
          <cell r="I1929">
            <v>0</v>
          </cell>
          <cell r="J1929">
            <v>0</v>
          </cell>
          <cell r="K1929" t="str">
            <v>LC</v>
          </cell>
          <cell r="L1929">
            <v>0</v>
          </cell>
          <cell r="M1929">
            <v>0</v>
          </cell>
          <cell r="N1929">
            <v>0</v>
          </cell>
          <cell r="O1929">
            <v>0</v>
          </cell>
          <cell r="P1929">
            <v>0</v>
          </cell>
          <cell r="Q1929">
            <v>0</v>
          </cell>
          <cell r="R1929" t="str">
            <v>Espèces migratrices</v>
          </cell>
          <cell r="T1929" t="str">
            <v>faible</v>
          </cell>
        </row>
        <row r="1930">
          <cell r="A1930" t="str">
            <v>Zygaena carniolica</v>
          </cell>
          <cell r="B1930" t="str">
            <v>Heterocera</v>
          </cell>
          <cell r="C1930" t="str">
            <v>ZYGAENIDAE</v>
          </cell>
          <cell r="D1930" t="str">
            <v>Zygaena carniolica (Scopoli, 1763)</v>
          </cell>
          <cell r="E1930" t="str">
            <v>Zygaena carniolica</v>
          </cell>
          <cell r="F1930" t="str">
            <v>La Zygène de la Carniole</v>
          </cell>
          <cell r="G1930">
            <v>0</v>
          </cell>
          <cell r="H1930" t="str">
            <v>PC</v>
          </cell>
          <cell r="I1930">
            <v>0</v>
          </cell>
          <cell r="J1930">
            <v>0</v>
          </cell>
          <cell r="K1930" t="str">
            <v>LC</v>
          </cell>
          <cell r="L1930">
            <v>0</v>
          </cell>
          <cell r="M1930">
            <v>0</v>
          </cell>
          <cell r="N1930">
            <v>0</v>
          </cell>
          <cell r="O1930">
            <v>0</v>
          </cell>
          <cell r="P1930">
            <v>0</v>
          </cell>
          <cell r="Q1930">
            <v>0</v>
          </cell>
          <cell r="R1930" t="str">
            <v>Espèces des pelouses et/ou prairies méso-xérophiles</v>
          </cell>
          <cell r="S1930">
            <v>0</v>
          </cell>
          <cell r="T1930" t="str">
            <v>faible</v>
          </cell>
        </row>
        <row r="1931">
          <cell r="A1931" t="str">
            <v>Zygaena carniolica (Scopoli, 1763)</v>
          </cell>
          <cell r="B1931" t="str">
            <v>Heterocera</v>
          </cell>
          <cell r="C1931" t="str">
            <v>ZYGAENIDAE</v>
          </cell>
          <cell r="D1931" t="str">
            <v>Zygaena carniolica (Scopoli, 1763)</v>
          </cell>
          <cell r="E1931" t="str">
            <v>Zygaena carniolica</v>
          </cell>
          <cell r="F1931" t="str">
            <v>La Zygène de la Carniole</v>
          </cell>
          <cell r="G1931">
            <v>0</v>
          </cell>
          <cell r="H1931" t="str">
            <v>PC</v>
          </cell>
          <cell r="I1931">
            <v>0</v>
          </cell>
          <cell r="J1931">
            <v>0</v>
          </cell>
          <cell r="K1931" t="str">
            <v>LC</v>
          </cell>
          <cell r="L1931">
            <v>0</v>
          </cell>
          <cell r="M1931">
            <v>0</v>
          </cell>
          <cell r="N1931">
            <v>0</v>
          </cell>
          <cell r="O1931">
            <v>0</v>
          </cell>
          <cell r="P1931">
            <v>0</v>
          </cell>
          <cell r="Q1931">
            <v>0</v>
          </cell>
          <cell r="R1931" t="str">
            <v>Espèces des pelouses et/ou prairies méso-xérophiles</v>
          </cell>
          <cell r="S1931">
            <v>0</v>
          </cell>
          <cell r="T1931" t="str">
            <v>faible</v>
          </cell>
        </row>
        <row r="1932">
          <cell r="A1932" t="str">
            <v>Zygaena ephialtes</v>
          </cell>
          <cell r="B1932" t="str">
            <v>Heterocera</v>
          </cell>
          <cell r="C1932" t="str">
            <v>ZYGAENIDAE</v>
          </cell>
          <cell r="D1932" t="str">
            <v>Zygaena ephialtes (Linnaeus, 1767)</v>
          </cell>
          <cell r="E1932" t="str">
            <v>Zygaena ephialtes</v>
          </cell>
          <cell r="F1932" t="str">
            <v>La Zygène de la Coronille</v>
          </cell>
          <cell r="G1932">
            <v>0</v>
          </cell>
          <cell r="H1932" t="str">
            <v>RR</v>
          </cell>
          <cell r="I1932" t="str">
            <v>X</v>
          </cell>
          <cell r="J1932">
            <v>0</v>
          </cell>
          <cell r="K1932" t="str">
            <v>VU</v>
          </cell>
          <cell r="L1932">
            <v>0</v>
          </cell>
          <cell r="M1932">
            <v>0</v>
          </cell>
          <cell r="N1932">
            <v>0</v>
          </cell>
          <cell r="O1932">
            <v>0</v>
          </cell>
          <cell r="P1932">
            <v>0</v>
          </cell>
          <cell r="Q1932" t="str">
            <v>HP</v>
          </cell>
          <cell r="R1932" t="str">
            <v>Espèces des pelouses ouvertes xéro-thermophiles</v>
          </cell>
          <cell r="S1932">
            <v>0</v>
          </cell>
          <cell r="T1932" t="str">
            <v>Forte</v>
          </cell>
        </row>
        <row r="1933">
          <cell r="A1933" t="str">
            <v>Zygaena ephialtes (Linnaeus, 1767)</v>
          </cell>
          <cell r="B1933" t="str">
            <v>Heterocera</v>
          </cell>
          <cell r="C1933" t="str">
            <v>ZYGAENIDAE</v>
          </cell>
          <cell r="D1933" t="str">
            <v>Zygaena ephialtes (Linnaeus, 1767)</v>
          </cell>
          <cell r="E1933" t="str">
            <v>Zygaena ephialtes</v>
          </cell>
          <cell r="F1933" t="str">
            <v>La Zygène de la Coronille</v>
          </cell>
          <cell r="G1933">
            <v>0</v>
          </cell>
          <cell r="H1933" t="str">
            <v>RR</v>
          </cell>
          <cell r="I1933" t="str">
            <v>X</v>
          </cell>
          <cell r="J1933">
            <v>0</v>
          </cell>
          <cell r="K1933" t="str">
            <v>VU</v>
          </cell>
          <cell r="L1933">
            <v>0</v>
          </cell>
          <cell r="M1933">
            <v>0</v>
          </cell>
          <cell r="N1933">
            <v>0</v>
          </cell>
          <cell r="O1933">
            <v>0</v>
          </cell>
          <cell r="P1933">
            <v>0</v>
          </cell>
          <cell r="Q1933" t="str">
            <v>HP</v>
          </cell>
          <cell r="R1933" t="str">
            <v>Espèces des pelouses ouvertes xéro-thermophiles</v>
          </cell>
          <cell r="S1933">
            <v>0</v>
          </cell>
          <cell r="T1933" t="str">
            <v>Forte</v>
          </cell>
        </row>
        <row r="1934">
          <cell r="A1934" t="str">
            <v>Zygaena fausta</v>
          </cell>
          <cell r="B1934" t="str">
            <v>Heterocera</v>
          </cell>
          <cell r="C1934" t="str">
            <v>ZYGAENIDAE</v>
          </cell>
          <cell r="D1934" t="str">
            <v>Zygaena fausta (Linnaeus, 1767)</v>
          </cell>
          <cell r="E1934" t="str">
            <v>Zygaena fausta</v>
          </cell>
          <cell r="F1934" t="str">
            <v>La Zygène de la petite Coronille</v>
          </cell>
          <cell r="G1934">
            <v>0</v>
          </cell>
          <cell r="H1934" t="str">
            <v>R</v>
          </cell>
          <cell r="I1934" t="str">
            <v>X</v>
          </cell>
          <cell r="J1934">
            <v>0</v>
          </cell>
          <cell r="K1934" t="str">
            <v>VU</v>
          </cell>
          <cell r="L1934">
            <v>0</v>
          </cell>
          <cell r="M1934">
            <v>0</v>
          </cell>
          <cell r="N1934">
            <v>0</v>
          </cell>
          <cell r="O1934">
            <v>0</v>
          </cell>
          <cell r="P1934">
            <v>0</v>
          </cell>
          <cell r="Q1934" t="str">
            <v>HP</v>
          </cell>
          <cell r="R1934" t="str">
            <v>Espèces des pelouses ouvertes xéro-thermophiles</v>
          </cell>
          <cell r="S1934">
            <v>0</v>
          </cell>
          <cell r="T1934" t="str">
            <v>Forte</v>
          </cell>
        </row>
        <row r="1935">
          <cell r="A1935" t="str">
            <v>Zygaena fausta (Linnaeus, 1767)</v>
          </cell>
          <cell r="B1935" t="str">
            <v>Heterocera</v>
          </cell>
          <cell r="C1935" t="str">
            <v>ZYGAENIDAE</v>
          </cell>
          <cell r="D1935" t="str">
            <v>Zygaena fausta (Linnaeus, 1767)</v>
          </cell>
          <cell r="E1935" t="str">
            <v>Zygaena fausta</v>
          </cell>
          <cell r="F1935" t="str">
            <v>La Zygène de la petite Coronille</v>
          </cell>
          <cell r="G1935">
            <v>0</v>
          </cell>
          <cell r="H1935" t="str">
            <v>R</v>
          </cell>
          <cell r="I1935" t="str">
            <v>X</v>
          </cell>
          <cell r="J1935">
            <v>0</v>
          </cell>
          <cell r="K1935" t="str">
            <v>VU</v>
          </cell>
          <cell r="L1935">
            <v>0</v>
          </cell>
          <cell r="M1935">
            <v>0</v>
          </cell>
          <cell r="N1935">
            <v>0</v>
          </cell>
          <cell r="O1935">
            <v>0</v>
          </cell>
          <cell r="P1935">
            <v>0</v>
          </cell>
          <cell r="Q1935" t="str">
            <v>HP</v>
          </cell>
          <cell r="R1935" t="str">
            <v>Espèces des pelouses ouvertes xéro-thermophiles</v>
          </cell>
          <cell r="S1935">
            <v>0</v>
          </cell>
          <cell r="T1935" t="str">
            <v>Forte</v>
          </cell>
        </row>
        <row r="1936">
          <cell r="A1936" t="str">
            <v>Zygaena filipendulae</v>
          </cell>
          <cell r="B1936" t="str">
            <v>Heterocera</v>
          </cell>
          <cell r="C1936" t="str">
            <v>ZYGAENIDAE</v>
          </cell>
          <cell r="D1936" t="str">
            <v>Zygaena filipendulae (Linnaeus, 1758)</v>
          </cell>
          <cell r="E1936" t="str">
            <v>Zygaena filipendulae</v>
          </cell>
          <cell r="F1936" t="str">
            <v>La Zygène de la Filipendule</v>
          </cell>
          <cell r="G1936">
            <v>0</v>
          </cell>
          <cell r="H1936" t="str">
            <v>AC</v>
          </cell>
          <cell r="I1936">
            <v>0</v>
          </cell>
          <cell r="J1936">
            <v>0</v>
          </cell>
          <cell r="K1936" t="str">
            <v>LC</v>
          </cell>
          <cell r="L1936">
            <v>0</v>
          </cell>
          <cell r="M1936">
            <v>0</v>
          </cell>
          <cell r="N1936">
            <v>0</v>
          </cell>
          <cell r="O1936">
            <v>0</v>
          </cell>
          <cell r="P1936">
            <v>0</v>
          </cell>
          <cell r="Q1936">
            <v>0</v>
          </cell>
          <cell r="R1936" t="str">
            <v>Espèces des prairies et ourlets mésophiles</v>
          </cell>
          <cell r="S1936">
            <v>0</v>
          </cell>
          <cell r="T1936" t="str">
            <v>faible</v>
          </cell>
        </row>
        <row r="1937">
          <cell r="A1937" t="str">
            <v>Zygaena filipendulae (Linnaeus, 1758)</v>
          </cell>
          <cell r="B1937" t="str">
            <v>Heterocera</v>
          </cell>
          <cell r="C1937" t="str">
            <v>ZYGAENIDAE</v>
          </cell>
          <cell r="D1937" t="str">
            <v>Zygaena filipendulae (Linnaeus, 1758)</v>
          </cell>
          <cell r="E1937" t="str">
            <v>Zygaena filipendulae</v>
          </cell>
          <cell r="F1937" t="str">
            <v>La Zygène de la Filipendule</v>
          </cell>
          <cell r="G1937">
            <v>0</v>
          </cell>
          <cell r="H1937" t="str">
            <v>AC</v>
          </cell>
          <cell r="I1937">
            <v>0</v>
          </cell>
          <cell r="J1937">
            <v>0</v>
          </cell>
          <cell r="K1937" t="str">
            <v>LC</v>
          </cell>
          <cell r="L1937">
            <v>0</v>
          </cell>
          <cell r="M1937">
            <v>0</v>
          </cell>
          <cell r="N1937">
            <v>0</v>
          </cell>
          <cell r="O1937">
            <v>0</v>
          </cell>
          <cell r="P1937">
            <v>0</v>
          </cell>
          <cell r="Q1937">
            <v>0</v>
          </cell>
          <cell r="R1937" t="str">
            <v>Espèces des prairies et ourlets mésophiles</v>
          </cell>
          <cell r="S1937">
            <v>0</v>
          </cell>
          <cell r="T1937" t="str">
            <v>faible</v>
          </cell>
        </row>
        <row r="1938">
          <cell r="A1938" t="str">
            <v>Zygaena loti</v>
          </cell>
          <cell r="B1938" t="str">
            <v>Heterocera</v>
          </cell>
          <cell r="C1938" t="str">
            <v>ZYGAENIDAE</v>
          </cell>
          <cell r="D1938" t="str">
            <v>Zygaena loti ([Denis &amp; Schiffermüller], 1775)</v>
          </cell>
          <cell r="E1938" t="str">
            <v>Zygaena loti</v>
          </cell>
          <cell r="F1938" t="str">
            <v>La Zygène de la Millefeuille</v>
          </cell>
          <cell r="G1938">
            <v>0</v>
          </cell>
          <cell r="H1938" t="str">
            <v>AR</v>
          </cell>
          <cell r="I1938" t="str">
            <v>X</v>
          </cell>
          <cell r="J1938">
            <v>0</v>
          </cell>
          <cell r="K1938" t="str">
            <v>DD</v>
          </cell>
          <cell r="L1938">
            <v>0</v>
          </cell>
          <cell r="M1938">
            <v>0</v>
          </cell>
          <cell r="N1938">
            <v>0</v>
          </cell>
          <cell r="O1938">
            <v>0</v>
          </cell>
          <cell r="P1938">
            <v>0</v>
          </cell>
          <cell r="Q1938" t="str">
            <v>P</v>
          </cell>
          <cell r="R1938" t="str">
            <v>Espèces des pelouses et/ou prairies méso-xérophiles</v>
          </cell>
          <cell r="S1938">
            <v>0</v>
          </cell>
          <cell r="T1938" t="str">
            <v>faible</v>
          </cell>
        </row>
        <row r="1939">
          <cell r="A1939" t="str">
            <v>Zygaena loti ([Denis &amp; Schiffermüller], 1775)</v>
          </cell>
          <cell r="B1939" t="str">
            <v>Heterocera</v>
          </cell>
          <cell r="C1939" t="str">
            <v>ZYGAENIDAE</v>
          </cell>
          <cell r="D1939" t="str">
            <v>Zygaena loti ([Denis &amp; Schiffermüller], 1775)</v>
          </cell>
          <cell r="E1939" t="str">
            <v>Zygaena loti</v>
          </cell>
          <cell r="F1939" t="str">
            <v>La Zygène de la Millefeuille</v>
          </cell>
          <cell r="G1939">
            <v>0</v>
          </cell>
          <cell r="H1939" t="str">
            <v>AR</v>
          </cell>
          <cell r="I1939" t="str">
            <v>X</v>
          </cell>
          <cell r="J1939">
            <v>0</v>
          </cell>
          <cell r="K1939" t="str">
            <v>DD</v>
          </cell>
          <cell r="L1939">
            <v>0</v>
          </cell>
          <cell r="M1939">
            <v>0</v>
          </cell>
          <cell r="N1939">
            <v>0</v>
          </cell>
          <cell r="O1939">
            <v>0</v>
          </cell>
          <cell r="P1939">
            <v>0</v>
          </cell>
          <cell r="Q1939" t="str">
            <v>P</v>
          </cell>
          <cell r="R1939" t="str">
            <v>Espèces des pelouses et/ou prairies méso-xérophiles</v>
          </cell>
          <cell r="S1939">
            <v>0</v>
          </cell>
          <cell r="T1939" t="str">
            <v>faible</v>
          </cell>
        </row>
        <row r="1940">
          <cell r="A1940" t="str">
            <v>Zygaena minos</v>
          </cell>
          <cell r="B1940" t="str">
            <v>Heterocera</v>
          </cell>
          <cell r="C1940" t="str">
            <v>ZYGAENIDAE</v>
          </cell>
          <cell r="D1940" t="str">
            <v>Zygaena minos ([Denis &amp; Schiffermüller], 1775)</v>
          </cell>
          <cell r="E1940" t="str">
            <v>Zygaena minos</v>
          </cell>
          <cell r="F1940" t="str">
            <v>La Zygène diaphane</v>
          </cell>
          <cell r="G1940">
            <v>0</v>
          </cell>
          <cell r="H1940" t="str">
            <v>PC</v>
          </cell>
          <cell r="I1940" t="str">
            <v>X</v>
          </cell>
          <cell r="J1940">
            <v>0</v>
          </cell>
          <cell r="K1940" t="str">
            <v>VU</v>
          </cell>
          <cell r="L1940">
            <v>0</v>
          </cell>
          <cell r="M1940">
            <v>0</v>
          </cell>
          <cell r="N1940">
            <v>0</v>
          </cell>
          <cell r="O1940">
            <v>0</v>
          </cell>
          <cell r="P1940">
            <v>0</v>
          </cell>
          <cell r="Q1940" t="str">
            <v>HP</v>
          </cell>
          <cell r="R1940" t="str">
            <v>Espèces des pelouses et/ou prairies méso-xérophiles</v>
          </cell>
          <cell r="S1940">
            <v>0</v>
          </cell>
          <cell r="T1940" t="str">
            <v>Moyenne</v>
          </cell>
        </row>
        <row r="1941">
          <cell r="A1941" t="str">
            <v>Zygaena minos ([Denis &amp; Schiffermüller], 1775)</v>
          </cell>
          <cell r="B1941" t="str">
            <v>Heterocera</v>
          </cell>
          <cell r="C1941" t="str">
            <v>ZYGAENIDAE</v>
          </cell>
          <cell r="D1941" t="str">
            <v>Zygaena minos ([Denis &amp; Schiffermüller], 1775)</v>
          </cell>
          <cell r="E1941" t="str">
            <v>Zygaena minos</v>
          </cell>
          <cell r="F1941" t="str">
            <v>La Zygène diaphane</v>
          </cell>
          <cell r="G1941">
            <v>0</v>
          </cell>
          <cell r="H1941" t="str">
            <v>PC</v>
          </cell>
          <cell r="I1941" t="str">
            <v>X</v>
          </cell>
          <cell r="J1941">
            <v>0</v>
          </cell>
          <cell r="K1941" t="str">
            <v>VU</v>
          </cell>
          <cell r="L1941">
            <v>0</v>
          </cell>
          <cell r="M1941">
            <v>0</v>
          </cell>
          <cell r="N1941">
            <v>0</v>
          </cell>
          <cell r="O1941">
            <v>0</v>
          </cell>
          <cell r="P1941">
            <v>0</v>
          </cell>
          <cell r="Q1941" t="str">
            <v>HP</v>
          </cell>
          <cell r="R1941" t="str">
            <v>Espèces des pelouses et/ou prairies méso-xérophiles</v>
          </cell>
          <cell r="S1941">
            <v>0</v>
          </cell>
          <cell r="T1941" t="str">
            <v>Moyenne</v>
          </cell>
        </row>
        <row r="1942">
          <cell r="A1942" t="str">
            <v>Zygaena transalpina</v>
          </cell>
          <cell r="B1942" t="str">
            <v>Heterocera</v>
          </cell>
          <cell r="C1942" t="str">
            <v>ZYGAENIDAE</v>
          </cell>
          <cell r="D1942" t="str">
            <v>Zygaena transalpina (Esper, [1780])</v>
          </cell>
          <cell r="E1942" t="str">
            <v>Zygaena transalpina</v>
          </cell>
          <cell r="F1942" t="str">
            <v>La Zygène transalpine</v>
          </cell>
          <cell r="G1942">
            <v>0</v>
          </cell>
          <cell r="H1942" t="str">
            <v>PC</v>
          </cell>
          <cell r="I1942">
            <v>0</v>
          </cell>
          <cell r="J1942">
            <v>0</v>
          </cell>
          <cell r="K1942" t="str">
            <v>DD</v>
          </cell>
          <cell r="L1942">
            <v>0</v>
          </cell>
          <cell r="M1942">
            <v>0</v>
          </cell>
          <cell r="N1942">
            <v>0</v>
          </cell>
          <cell r="O1942">
            <v>0</v>
          </cell>
          <cell r="P1942">
            <v>0</v>
          </cell>
          <cell r="Q1942">
            <v>0</v>
          </cell>
          <cell r="R1942" t="str">
            <v>Espèces des pelouses et/ou prairies méso-xérophiles</v>
          </cell>
          <cell r="S1942">
            <v>0</v>
          </cell>
          <cell r="T1942" t="str">
            <v>faible</v>
          </cell>
        </row>
        <row r="1943">
          <cell r="A1943" t="str">
            <v>Zygaena transalpina (Esper, [1780])</v>
          </cell>
          <cell r="B1943" t="str">
            <v>Heterocera</v>
          </cell>
          <cell r="C1943" t="str">
            <v>ZYGAENIDAE</v>
          </cell>
          <cell r="D1943" t="str">
            <v>Zygaena transalpina (Esper, [1780])</v>
          </cell>
          <cell r="E1943" t="str">
            <v>Zygaena transalpina</v>
          </cell>
          <cell r="F1943" t="str">
            <v>La Zygène transalpine</v>
          </cell>
          <cell r="G1943">
            <v>0</v>
          </cell>
          <cell r="H1943" t="str">
            <v>PC</v>
          </cell>
          <cell r="I1943">
            <v>0</v>
          </cell>
          <cell r="J1943">
            <v>0</v>
          </cell>
          <cell r="K1943" t="str">
            <v>DD</v>
          </cell>
          <cell r="L1943">
            <v>0</v>
          </cell>
          <cell r="M1943">
            <v>0</v>
          </cell>
          <cell r="N1943">
            <v>0</v>
          </cell>
          <cell r="O1943">
            <v>0</v>
          </cell>
          <cell r="P1943">
            <v>0</v>
          </cell>
          <cell r="Q1943">
            <v>0</v>
          </cell>
          <cell r="R1943" t="str">
            <v>Espèces des pelouses et/ou prairies méso-xérophiles</v>
          </cell>
          <cell r="S1943">
            <v>0</v>
          </cell>
          <cell r="T1943" t="str">
            <v>faible</v>
          </cell>
        </row>
        <row r="1944">
          <cell r="A1944" t="str">
            <v>Zygaena trifolii</v>
          </cell>
          <cell r="B1944" t="str">
            <v>Heterocera</v>
          </cell>
          <cell r="C1944" t="str">
            <v>ZYGAENIDAE</v>
          </cell>
          <cell r="D1944" t="str">
            <v>Zygaena trifolii (Esper, [1783])</v>
          </cell>
          <cell r="E1944" t="str">
            <v>Zygaena trifolii</v>
          </cell>
          <cell r="F1944" t="str">
            <v>La Zygène du Trèfle</v>
          </cell>
          <cell r="G1944">
            <v>0</v>
          </cell>
          <cell r="H1944" t="str">
            <v>PC</v>
          </cell>
          <cell r="I1944">
            <v>0</v>
          </cell>
          <cell r="J1944">
            <v>0</v>
          </cell>
          <cell r="K1944" t="str">
            <v>LC</v>
          </cell>
          <cell r="L1944">
            <v>0</v>
          </cell>
          <cell r="M1944">
            <v>0</v>
          </cell>
          <cell r="N1944">
            <v>0</v>
          </cell>
          <cell r="O1944">
            <v>0</v>
          </cell>
          <cell r="P1944">
            <v>0</v>
          </cell>
          <cell r="Q1944">
            <v>0</v>
          </cell>
          <cell r="R1944" t="str">
            <v>Espèces des prairies et ourlets mésophiles</v>
          </cell>
          <cell r="S1944">
            <v>0</v>
          </cell>
          <cell r="T1944" t="str">
            <v>faible</v>
          </cell>
        </row>
        <row r="1945">
          <cell r="A1945" t="str">
            <v>Zygaena trifolii (Esper, [1783])</v>
          </cell>
          <cell r="B1945" t="str">
            <v>Heterocera</v>
          </cell>
          <cell r="C1945" t="str">
            <v>ZYGAENIDAE</v>
          </cell>
          <cell r="D1945" t="str">
            <v>Zygaena trifolii (Esper, [1783])</v>
          </cell>
          <cell r="E1945" t="str">
            <v>Zygaena trifolii</v>
          </cell>
          <cell r="F1945" t="str">
            <v>La Zygène du Trèfle</v>
          </cell>
          <cell r="G1945">
            <v>0</v>
          </cell>
          <cell r="H1945" t="str">
            <v>PC</v>
          </cell>
          <cell r="I1945">
            <v>0</v>
          </cell>
          <cell r="J1945">
            <v>0</v>
          </cell>
          <cell r="K1945" t="str">
            <v>LC</v>
          </cell>
          <cell r="L1945">
            <v>0</v>
          </cell>
          <cell r="M1945">
            <v>0</v>
          </cell>
          <cell r="N1945">
            <v>0</v>
          </cell>
          <cell r="O1945">
            <v>0</v>
          </cell>
          <cell r="P1945">
            <v>0</v>
          </cell>
          <cell r="Q1945">
            <v>0</v>
          </cell>
          <cell r="R1945" t="str">
            <v>Espèces des prairies et ourlets mésophiles</v>
          </cell>
          <cell r="S1945">
            <v>0</v>
          </cell>
          <cell r="T1945" t="str">
            <v>faible</v>
          </cell>
        </row>
        <row r="1946">
          <cell r="A1946" t="str">
            <v>Zygaena viciae</v>
          </cell>
          <cell r="B1946" t="str">
            <v>Heterocera</v>
          </cell>
          <cell r="C1946" t="str">
            <v>ZYGAENIDAE</v>
          </cell>
          <cell r="D1946" t="str">
            <v>Zygaena viciae ([Denis &amp; Schiffermüller], 1775)</v>
          </cell>
          <cell r="E1946" t="str">
            <v>Zygaena viciae</v>
          </cell>
          <cell r="F1946" t="str">
            <v>La Zygène des Thérésiens</v>
          </cell>
          <cell r="G1946">
            <v>0</v>
          </cell>
          <cell r="H1946" t="str">
            <v>AR</v>
          </cell>
          <cell r="I1946" t="str">
            <v>X</v>
          </cell>
          <cell r="J1946">
            <v>0</v>
          </cell>
          <cell r="K1946" t="str">
            <v>VU</v>
          </cell>
          <cell r="L1946">
            <v>0</v>
          </cell>
          <cell r="M1946">
            <v>0</v>
          </cell>
          <cell r="N1946">
            <v>0</v>
          </cell>
          <cell r="O1946">
            <v>0</v>
          </cell>
          <cell r="P1946">
            <v>0</v>
          </cell>
          <cell r="Q1946" t="str">
            <v>HP</v>
          </cell>
          <cell r="R1946" t="str">
            <v>Espèces des pelouses et/ou prairies méso-xérophiles</v>
          </cell>
          <cell r="S1946">
            <v>0</v>
          </cell>
          <cell r="T1946" t="str">
            <v>Forte</v>
          </cell>
        </row>
        <row r="1947">
          <cell r="A1947" t="str">
            <v>Zygaena viciae ([Denis &amp; Schiffermüller], 1775)</v>
          </cell>
          <cell r="B1947" t="str">
            <v>Heterocera</v>
          </cell>
          <cell r="C1947" t="str">
            <v>ZYGAENIDAE</v>
          </cell>
          <cell r="D1947" t="str">
            <v>Zygaena viciae ([Denis &amp; Schiffermüller], 1775)</v>
          </cell>
          <cell r="E1947" t="str">
            <v>Zygaena viciae</v>
          </cell>
          <cell r="F1947" t="str">
            <v>La Zygène des Thérésiens</v>
          </cell>
          <cell r="G1947">
            <v>0</v>
          </cell>
          <cell r="H1947" t="str">
            <v>AR</v>
          </cell>
          <cell r="I1947" t="str">
            <v>X</v>
          </cell>
          <cell r="J1947">
            <v>0</v>
          </cell>
          <cell r="K1947" t="str">
            <v>VU</v>
          </cell>
          <cell r="L1947">
            <v>0</v>
          </cell>
          <cell r="M1947">
            <v>0</v>
          </cell>
          <cell r="N1947">
            <v>0</v>
          </cell>
          <cell r="O1947">
            <v>0</v>
          </cell>
          <cell r="P1947">
            <v>0</v>
          </cell>
          <cell r="Q1947" t="str">
            <v>HP</v>
          </cell>
          <cell r="R1947" t="str">
            <v>Espèces des pelouses et/ou prairies méso-xérophiles</v>
          </cell>
          <cell r="S1947">
            <v>0</v>
          </cell>
          <cell r="T1947" t="str">
            <v>Forte</v>
          </cell>
        </row>
        <row r="1948">
          <cell r="A1948">
            <v>0</v>
          </cell>
          <cell r="B1948">
            <v>0</v>
          </cell>
          <cell r="C1948">
            <v>0</v>
          </cell>
          <cell r="S1948">
            <v>0</v>
          </cell>
          <cell r="U1948">
            <v>0</v>
          </cell>
        </row>
        <row r="1950">
          <cell r="A1950" t="str">
            <v>*:taxon référencé dans taxref sous le nom Eupithecia absinthiata</v>
          </cell>
          <cell r="R1950">
            <v>0</v>
          </cell>
        </row>
        <row r="1951">
          <cell r="R1951">
            <v>0</v>
          </cell>
        </row>
      </sheetData>
      <sheetData sheetId="1" refreshError="1"/>
      <sheetData sheetId="2" refreshError="1"/>
      <sheetData sheetId="3" refreshError="1"/>
      <sheetData sheetId="4" refreshError="1"/>
      <sheetData sheetId="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164.398777893519" createdVersion="6" refreshedVersion="6" minRefreshableVersion="3" recordCount="99" xr:uid="{00000000-000A-0000-FFFF-FFFF00000000}">
  <cacheSource type="worksheet">
    <worksheetSource ref="I1:I100" sheet="DEP_14"/>
  </cacheSource>
  <cacheFields count="1">
    <cacheField name="rareté dép." numFmtId="0">
      <sharedItems containsMixedTypes="1" containsNumber="1" containsInteger="1" minValue="0" maxValue="0" count="11">
        <s v="CC"/>
        <s v="PC"/>
        <s v="C"/>
        <s v="Abs"/>
        <s v="AR"/>
        <s v="NR"/>
        <s v="AC"/>
        <s v="E"/>
        <s v="R"/>
        <s v="RR"/>
        <n v="0"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164.398809606479" createdVersion="6" refreshedVersion="6" minRefreshableVersion="3" recordCount="99" xr:uid="{00000000-000A-0000-FFFF-FFFF01000000}">
  <cacheSource type="worksheet">
    <worksheetSource ref="H1:H100" sheet="DEP_14"/>
  </cacheSource>
  <cacheFields count="1">
    <cacheField name="LISTE ROUGE NORMANDE" numFmtId="0">
      <sharedItems containsMixedTypes="1" containsNumber="1" containsInteger="1" minValue="0" maxValue="0" count="9">
        <s v="LC"/>
        <s v="NT"/>
        <s v="VU"/>
        <s v="RE"/>
        <s v="NA"/>
        <s v="DD"/>
        <s v="EN"/>
        <s v="CR"/>
        <n v="0"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164.404517129631" createdVersion="6" refreshedVersion="6" minRefreshableVersion="3" recordCount="112" xr:uid="{00000000-000A-0000-FFFF-FFFF02000000}">
  <cacheSource type="worksheet">
    <worksheetSource ref="I1:I1048576" sheet="DEP_50"/>
  </cacheSource>
  <cacheFields count="1">
    <cacheField name="rareté dép." numFmtId="0">
      <sharedItems containsBlank="1" containsMixedTypes="1" containsNumber="1" containsInteger="1" minValue="0" maxValue="0" count="12">
        <s v="CC"/>
        <s v="R"/>
        <s v="AR"/>
        <s v="C"/>
        <s v="RR"/>
        <s v="Abs"/>
        <s v="PC"/>
        <s v="NR"/>
        <s v="E"/>
        <s v="AC"/>
        <m/>
        <n v="0" u="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en AS. Simon" refreshedDate="45244.662156944447" createdVersion="6" refreshedVersion="6" minRefreshableVersion="3" recordCount="99" xr:uid="{00000000-000A-0000-FFFF-FFFF03000000}">
  <cacheSource type="worksheet">
    <worksheetSource ref="N1:N100" sheet="DEP_50"/>
  </cacheSource>
  <cacheFields count="1">
    <cacheField name="communauté écologique" numFmtId="0">
      <sharedItems containsMixedTypes="1" containsNumber="1" containsInteger="1" minValue="0" maxValue="0" count="12">
        <s v="espèce ubiquiste"/>
        <s v="espèce des prairies mésophiles"/>
        <s v="Espèce des lisières et boisements mésophiles"/>
        <s v="Espèce des pelouses rases"/>
        <s v="espèce des zones humides"/>
        <s v="espèce des prairies sèches"/>
        <s v="Espèce des ourlets, fourrés et lisières thermophiles"/>
        <s v="espèce migratrice"/>
        <s v="Abs"/>
        <s v="Non renseignée"/>
        <s v="espèce des landes "/>
        <n v="0" u="1"/>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en AS. Simon" refreshedDate="45244.662174999998" createdVersion="6" refreshedVersion="6" minRefreshableVersion="3" recordCount="343" xr:uid="{00000000-000A-0000-FFFF-FFFF04000000}">
  <cacheSource type="worksheet">
    <worksheetSource ref="A1:S1048576" sheet="DEP_50"/>
  </cacheSource>
  <cacheFields count="19">
    <cacheField name="Nom scientifique simplifié ou taxref" numFmtId="0">
      <sharedItems containsBlank="1"/>
    </cacheField>
    <cacheField name="Ordre" numFmtId="0">
      <sharedItems containsBlank="1"/>
    </cacheField>
    <cacheField name="Famille" numFmtId="0">
      <sharedItems containsBlank="1"/>
    </cacheField>
    <cacheField name="Nom scientifique taxref" numFmtId="0">
      <sharedItems containsBlank="1"/>
    </cacheField>
    <cacheField name="Nom scientifique court" numFmtId="0">
      <sharedItems containsBlank="1"/>
    </cacheField>
    <cacheField name="Nom vernaculaire" numFmtId="0">
      <sharedItems containsBlank="1"/>
    </cacheField>
    <cacheField name="CD-REF" numFmtId="0">
      <sharedItems containsString="0" containsBlank="1" containsNumber="1" containsInteger="1" minValue="53221" maxValue="820680"/>
    </cacheField>
    <cacheField name="LISTE ROUGE NORMANDE" numFmtId="0">
      <sharedItems containsBlank="1"/>
    </cacheField>
    <cacheField name="rareté dép." numFmtId="0">
      <sharedItems containsBlank="1"/>
    </cacheField>
    <cacheField name="Patrimonialité" numFmtId="0">
      <sharedItems containsBlank="1" containsMixedTypes="1" containsNumber="1" containsInteger="1" minValue="0" maxValue="0"/>
    </cacheField>
    <cacheField name="Protection" numFmtId="0">
      <sharedItems containsBlank="1" containsMixedTypes="1" containsNumber="1" containsInteger="1" minValue="0" maxValue="0"/>
    </cacheField>
    <cacheField name="Affinité méridionale" numFmtId="0">
      <sharedItems containsBlank="1" containsMixedTypes="1" containsNumber="1" containsInteger="1" minValue="0" maxValue="0"/>
    </cacheField>
    <cacheField name="Risque climatique" numFmtId="0">
      <sharedItems containsBlank="1"/>
    </cacheField>
    <cacheField name="communauté écologique" numFmtId="0">
      <sharedItems containsBlank="1"/>
    </cacheField>
    <cacheField name="communauté écologique2" numFmtId="0">
      <sharedItems containsBlank="1" count="9">
        <s v="espèce ubiquiste"/>
        <s v="espèce des prairies mésophiles"/>
        <s v="Espèce des lisières et boisements"/>
        <s v="espèce des milieux chauds et secs"/>
        <s v="espèce des zones humides"/>
        <s v="espèce migratrice"/>
        <s v="Non renseignée"/>
        <s v="espèce des landes "/>
        <m/>
      </sharedItems>
    </cacheField>
    <cacheField name="CD_NOM" numFmtId="0">
      <sharedItems containsString="0" containsBlank="1" containsNumber="1" containsInteger="1" minValue="53221" maxValue="820680"/>
    </cacheField>
    <cacheField name="Ancienne LR BN" numFmtId="0">
      <sharedItems containsString="0" containsBlank="1" containsNumber="1" containsInteger="1" minValue="0" maxValue="0"/>
    </cacheField>
    <cacheField name="Ancienne LR HN" numFmtId="0">
      <sharedItems containsBlank="1"/>
    </cacheField>
    <cacheField name="Liste rouge  nationale" numFmtId="0">
      <sharedItems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en AS. Simon" refreshedDate="45244.670956944443" createdVersion="6" refreshedVersion="6" minRefreshableVersion="3" recordCount="99" xr:uid="{00000000-000A-0000-FFFF-FFFF05000000}">
  <cacheSource type="worksheet">
    <worksheetSource ref="H1:H100" sheet="DEP_61"/>
  </cacheSource>
  <cacheFields count="1">
    <cacheField name="LISTE ROUGE NORMANDE" numFmtId="0">
      <sharedItems containsMixedTypes="1" containsNumber="1" containsInteger="1" minValue="0" maxValue="0" count="10">
        <s v="LC"/>
        <s v="NT"/>
        <s v="VU"/>
        <s v="RE"/>
        <s v="NA"/>
        <s v="DD"/>
        <s v="EN"/>
        <s v="CR"/>
        <e v="#N/A"/>
        <n v="0" u="1"/>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en AS. Simon" refreshedDate="45244.671510532404" createdVersion="6" refreshedVersion="6" minRefreshableVersion="3" recordCount="112" xr:uid="{00000000-000A-0000-FFFF-FFFF06000000}">
  <cacheSource type="worksheet">
    <worksheetSource ref="I1:I1048576" sheet="DEP_61"/>
  </cacheSource>
  <cacheFields count="1">
    <cacheField name="rareté dép." numFmtId="0">
      <sharedItems containsBlank="1" containsMixedTypes="1" containsNumber="1" containsInteger="1" minValue="0" maxValue="0" count="13">
        <s v="CC"/>
        <s v="R"/>
        <s v="AR"/>
        <s v="C"/>
        <s v="RR"/>
        <s v="Abs"/>
        <s v="PC"/>
        <s v="NR"/>
        <s v="E"/>
        <s v="AC"/>
        <e v="#N/A"/>
        <m/>
        <n v="0" u="1"/>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en AS. Simon" refreshedDate="45244.67326516204" createdVersion="6" refreshedVersion="6" minRefreshableVersion="3" recordCount="343" xr:uid="{00000000-000A-0000-FFFF-FFFF07000000}">
  <cacheSource type="worksheet">
    <worksheetSource ref="N1:N1048576" sheet="DEP_61"/>
  </cacheSource>
  <cacheFields count="1">
    <cacheField name="communauté écologique" numFmtId="0">
      <sharedItems containsBlank="1" containsMixedTypes="1" containsNumber="1" containsInteger="1" minValue="0" maxValue="0" count="14">
        <s v="espèce ubiquiste"/>
        <s v="espèce des prairies mésophiles"/>
        <s v="Espèce des lisières et boisements mésophiles"/>
        <s v="Espèce des pelouses rases"/>
        <s v="espèce des zones humides"/>
        <s v="espèce des prairies sèches"/>
        <s v="Espèce des ourlets, fourrés et lisières thermophiles"/>
        <s v="espèce migratrice"/>
        <s v="Abs"/>
        <s v="Non renseignée"/>
        <s v="espèce des landes "/>
        <e v="#N/A"/>
        <m/>
        <n v="0" u="1"/>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en AS. Simon" refreshedDate="45244.675385300929" createdVersion="6" refreshedVersion="6" minRefreshableVersion="3" recordCount="343" xr:uid="{00000000-000A-0000-FFFF-FFFF08000000}">
  <cacheSource type="worksheet">
    <worksheetSource ref="A1:S1048576" sheet="DEP_61"/>
  </cacheSource>
  <cacheFields count="19">
    <cacheField name="Nom scientifique simplifié ou taxref" numFmtId="0">
      <sharedItems containsBlank="1"/>
    </cacheField>
    <cacheField name="Ordre" numFmtId="0">
      <sharedItems containsBlank="1"/>
    </cacheField>
    <cacheField name="Famille" numFmtId="0">
      <sharedItems containsBlank="1"/>
    </cacheField>
    <cacheField name="Nom scientifique taxref" numFmtId="0">
      <sharedItems containsBlank="1"/>
    </cacheField>
    <cacheField name="Nom scientifique court" numFmtId="0">
      <sharedItems containsBlank="1"/>
    </cacheField>
    <cacheField name="Nom vernaculaire" numFmtId="0">
      <sharedItems containsBlank="1"/>
    </cacheField>
    <cacheField name="CD-REF" numFmtId="0">
      <sharedItems containsBlank="1" containsMixedTypes="1" containsNumber="1" containsInteger="1" minValue="53221" maxValue="646236"/>
    </cacheField>
    <cacheField name="LISTE ROUGE NORMANDE" numFmtId="0">
      <sharedItems containsBlank="1"/>
    </cacheField>
    <cacheField name="rareté dép." numFmtId="0">
      <sharedItems containsBlank="1"/>
    </cacheField>
    <cacheField name="Patrimonialité" numFmtId="0">
      <sharedItems containsBlank="1" containsMixedTypes="1" containsNumber="1" containsInteger="1" minValue="0" maxValue="0"/>
    </cacheField>
    <cacheField name="Protection" numFmtId="0">
      <sharedItems containsBlank="1" containsMixedTypes="1" containsNumber="1" containsInteger="1" minValue="0" maxValue="0"/>
    </cacheField>
    <cacheField name="Affinité méridionale" numFmtId="0">
      <sharedItems containsBlank="1" containsMixedTypes="1" containsNumber="1" containsInteger="1" minValue="0" maxValue="0"/>
    </cacheField>
    <cacheField name="Risque climatique" numFmtId="0">
      <sharedItems containsBlank="1"/>
    </cacheField>
    <cacheField name="communauté écologique" numFmtId="0">
      <sharedItems containsBlank="1"/>
    </cacheField>
    <cacheField name="communauté écologique2" numFmtId="0">
      <sharedItems containsBlank="1" count="15">
        <s v="espèce ubiquiste"/>
        <s v="espèce des prairies mésophiles"/>
        <s v="Espèce des lisières et boisements"/>
        <s v="espèce des milieux chauds et secs"/>
        <s v="espèce des zones humides"/>
        <s v="espèce migratrice"/>
        <s v="Non renseignée"/>
        <s v="espèce des landes "/>
        <e v="#N/A"/>
        <m/>
        <s v="Abs" u="1"/>
        <s v="Espèce des pelouses rases" u="1"/>
        <s v="Espèce des ourlets, fourrés et lisières thermophiles" u="1"/>
        <s v="Espèce des lisières et boisements mésophiles" u="1"/>
        <s v="espèce des prairies sèches" u="1"/>
      </sharedItems>
    </cacheField>
    <cacheField name="CD_NOM" numFmtId="0">
      <sharedItems containsBlank="1" containsMixedTypes="1" containsNumber="1" containsInteger="1" minValue="53221" maxValue="646236"/>
    </cacheField>
    <cacheField name="Ancienne LR BN" numFmtId="0">
      <sharedItems containsBlank="1" containsMixedTypes="1" containsNumber="1" containsInteger="1" minValue="0" maxValue="0"/>
    </cacheField>
    <cacheField name="Ancienne LR HN" numFmtId="0">
      <sharedItems containsBlank="1"/>
    </cacheField>
    <cacheField name="Liste rouge  nationale" numFmtId="0">
      <sharedItems containsBlank="1"/>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en AS. Simon" refreshedDate="45244.679025810183" createdVersion="6" refreshedVersion="6" minRefreshableVersion="3" recordCount="343" xr:uid="{00000000-000A-0000-FFFF-FFFF09000000}">
  <cacheSource type="worksheet">
    <worksheetSource ref="A1:S1048576" sheet="DEP_76"/>
  </cacheSource>
  <cacheFields count="19">
    <cacheField name="Nom scientifique simplifié ou taxref" numFmtId="0">
      <sharedItems containsBlank="1"/>
    </cacheField>
    <cacheField name="Ordre" numFmtId="0">
      <sharedItems containsBlank="1"/>
    </cacheField>
    <cacheField name="Famille" numFmtId="0">
      <sharedItems containsBlank="1"/>
    </cacheField>
    <cacheField name="Nom scientifique taxref" numFmtId="0">
      <sharedItems containsBlank="1"/>
    </cacheField>
    <cacheField name="Nom scientifique court" numFmtId="0">
      <sharedItems containsBlank="1"/>
    </cacheField>
    <cacheField name="Nom vernaculaire" numFmtId="0">
      <sharedItems containsBlank="1"/>
    </cacheField>
    <cacheField name="CD-REF" numFmtId="0">
      <sharedItems containsBlank="1" containsMixedTypes="1" containsNumber="1" containsInteger="1" minValue="53221" maxValue="646236"/>
    </cacheField>
    <cacheField name="LISTE ROUGE NORMANDE" numFmtId="0">
      <sharedItems containsBlank="1"/>
    </cacheField>
    <cacheField name="rareté dép." numFmtId="0">
      <sharedItems containsBlank="1"/>
    </cacheField>
    <cacheField name="Patrimonialité" numFmtId="0">
      <sharedItems containsBlank="1" containsMixedTypes="1" containsNumber="1" containsInteger="1" minValue="0" maxValue="0"/>
    </cacheField>
    <cacheField name="Protection" numFmtId="0">
      <sharedItems containsBlank="1" containsMixedTypes="1" containsNumber="1" containsInteger="1" minValue="0" maxValue="0"/>
    </cacheField>
    <cacheField name="Affinité méridionale" numFmtId="0">
      <sharedItems containsBlank="1" containsMixedTypes="1" containsNumber="1" containsInteger="1" minValue="0" maxValue="0"/>
    </cacheField>
    <cacheField name="Risque climatique" numFmtId="0">
      <sharedItems containsBlank="1"/>
    </cacheField>
    <cacheField name="communauté écologique" numFmtId="0">
      <sharedItems containsBlank="1"/>
    </cacheField>
    <cacheField name="communauté écologique2" numFmtId="0">
      <sharedItems containsBlank="1" count="10">
        <s v="espèce ubiquiste"/>
        <s v="espèce des prairies mésophiles"/>
        <s v="Espèce des lisières et boisements"/>
        <s v="espèce des milieux chauds et secs"/>
        <s v="espèce des zones humides"/>
        <s v="espèce migratrice"/>
        <s v="Non renseignée"/>
        <s v="espèce des landes "/>
        <e v="#N/A"/>
        <m/>
      </sharedItems>
    </cacheField>
    <cacheField name="CD_NOM" numFmtId="0">
      <sharedItems containsBlank="1" containsMixedTypes="1" containsNumber="1" containsInteger="1" minValue="53221" maxValue="646236"/>
    </cacheField>
    <cacheField name="Ancienne LR BN" numFmtId="0">
      <sharedItems containsBlank="1" containsMixedTypes="1" containsNumber="1" containsInteger="1" minValue="0" maxValue="0"/>
    </cacheField>
    <cacheField name="Ancienne LR HN" numFmtId="0">
      <sharedItems containsBlank="1"/>
    </cacheField>
    <cacheField name="Liste rouge  nationale" numFmtId="0">
      <sharedItems containsBlank="1"/>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en AS. Simon" refreshedDate="45245.678834143517" createdVersion="6" refreshedVersion="6" minRefreshableVersion="3" recordCount="99" xr:uid="{00000000-000A-0000-FFFF-FFFF0A000000}">
  <cacheSource type="worksheet">
    <worksheetSource ref="N1:N100" sheet="DEP_14"/>
  </cacheSource>
  <cacheFields count="1">
    <cacheField name="communauté écologique" numFmtId="0">
      <sharedItems containsMixedTypes="1" containsNumber="1" containsInteger="1" minValue="0" maxValue="0" count="13">
        <s v="Espèce ubiquiste"/>
        <s v="Espèce des prairies mésophiles"/>
        <s v="Espèce des lisières et boisements mésophiles"/>
        <s v="Espèce des pelouses rases"/>
        <s v="Espèce des zones humides"/>
        <s v="Espèce des prairies sèches"/>
        <s v="Espèce des ourlets, fourrés et lisières thermophiles"/>
        <s v="Espèce migratrice"/>
        <s v="Abs"/>
        <s v="Non renseignée"/>
        <s v="Espèce des landes "/>
        <e v="#N/A"/>
        <n v="0" u="1"/>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en AS. Simon" refreshedDate="45245.67888796296" createdVersion="6" refreshedVersion="6" minRefreshableVersion="3" recordCount="343" xr:uid="{00000000-000A-0000-FFFF-FFFF0B000000}">
  <cacheSource type="worksheet">
    <worksheetSource ref="A1:S1048576" sheet="DEP_14"/>
  </cacheSource>
  <cacheFields count="19">
    <cacheField name="Nom scientifique simplifié ou taxref" numFmtId="0">
      <sharedItems containsBlank="1"/>
    </cacheField>
    <cacheField name="Ordre" numFmtId="0">
      <sharedItems containsBlank="1"/>
    </cacheField>
    <cacheField name="Famille" numFmtId="0">
      <sharedItems containsBlank="1"/>
    </cacheField>
    <cacheField name="Nom scientifique taxref" numFmtId="0">
      <sharedItems containsBlank="1"/>
    </cacheField>
    <cacheField name="Nom scientifique court" numFmtId="0">
      <sharedItems containsBlank="1"/>
    </cacheField>
    <cacheField name="Nom vernaculaire" numFmtId="0">
      <sharedItems containsBlank="1"/>
    </cacheField>
    <cacheField name="CD-REF" numFmtId="0">
      <sharedItems containsBlank="1" containsMixedTypes="1" containsNumber="1" containsInteger="1" minValue="53221" maxValue="646236"/>
    </cacheField>
    <cacheField name="LISTE ROUGE NORMANDE" numFmtId="0">
      <sharedItems containsBlank="1"/>
    </cacheField>
    <cacheField name="rareté dép." numFmtId="0">
      <sharedItems containsBlank="1"/>
    </cacheField>
    <cacheField name="Patrimonialité" numFmtId="0">
      <sharedItems containsBlank="1" containsMixedTypes="1" containsNumber="1" containsInteger="1" minValue="0" maxValue="0"/>
    </cacheField>
    <cacheField name="Protection" numFmtId="0">
      <sharedItems containsBlank="1" containsMixedTypes="1" containsNumber="1" containsInteger="1" minValue="0" maxValue="0"/>
    </cacheField>
    <cacheField name="Affinité méridionale" numFmtId="0">
      <sharedItems containsBlank="1" containsMixedTypes="1" containsNumber="1" containsInteger="1" minValue="0" maxValue="0"/>
    </cacheField>
    <cacheField name="Risque climatique" numFmtId="0">
      <sharedItems containsBlank="1"/>
    </cacheField>
    <cacheField name="communauté écologique" numFmtId="0">
      <sharedItems containsBlank="1"/>
    </cacheField>
    <cacheField name="communauté écologique2" numFmtId="0">
      <sharedItems containsBlank="1" count="15">
        <s v="Espèce ubiquiste"/>
        <s v="Espèce des prairies mésophiles"/>
        <s v="Espèce des lisières et boisements"/>
        <s v="Espèce des milieux chauds et secs"/>
        <s v="Espèce des zones humides"/>
        <s v="Espèce migratrice"/>
        <s v="Non renseignée"/>
        <s v="Espèce des landes "/>
        <e v="#N/A"/>
        <m/>
        <s v="Abs" u="1"/>
        <s v="Espèce des pelouses rases" u="1"/>
        <s v="Espèce des ourlets, fourrés et lisières thermophiles" u="1"/>
        <s v="Espèce des lisières et boisements mésophiles" u="1"/>
        <s v="espèce des prairies sèches" u="1"/>
      </sharedItems>
    </cacheField>
    <cacheField name="CD_NOM" numFmtId="0">
      <sharedItems containsBlank="1" containsMixedTypes="1" containsNumber="1" containsInteger="1" minValue="53221" maxValue="646236"/>
    </cacheField>
    <cacheField name="Ancienne LR BN" numFmtId="0">
      <sharedItems containsBlank="1" containsMixedTypes="1" containsNumber="1" containsInteger="1" minValue="0" maxValue="0"/>
    </cacheField>
    <cacheField name="Ancienne LR HN" numFmtId="0">
      <sharedItems containsBlank="1"/>
    </cacheField>
    <cacheField name="Liste rouge  nationale" numFmtId="0">
      <sharedItems containsBlank="1"/>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262.833127430553" createdVersion="6" refreshedVersion="6" minRefreshableVersion="3" recordCount="144" xr:uid="{00000000-000A-0000-FFFF-FFFF10000000}">
  <cacheSource type="worksheet">
    <worksheetSource ref="H1:H1048576" sheet="DEP_76"/>
  </cacheSource>
  <cacheFields count="1">
    <cacheField name="LISTE ROUGE NORMANDE" numFmtId="0">
      <sharedItems containsBlank="1" count="10">
        <s v="LC"/>
        <s v="NT"/>
        <s v="VU"/>
        <s v="RE"/>
        <s v="NA"/>
        <s v="DD"/>
        <s v="EN"/>
        <s v="CR"/>
        <e v="#N/A"/>
        <m/>
      </sharedItems>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262.834017013891" createdVersion="6" refreshedVersion="6" minRefreshableVersion="3" recordCount="144" xr:uid="{00000000-000A-0000-FFFF-FFFF11000000}">
  <cacheSource type="worksheet">
    <worksheetSource ref="I1:I1048576" sheet="DEP_76"/>
  </cacheSource>
  <cacheFields count="1">
    <cacheField name="rareté dép." numFmtId="0">
      <sharedItems containsBlank="1" count="13">
        <s v="CC"/>
        <s v="C"/>
        <s v="PC"/>
        <s v="NR"/>
        <s v="AR"/>
        <s v="AC"/>
        <s v="E"/>
        <s v="RR"/>
        <s v="R"/>
        <s v="abs"/>
        <e v="#N/A"/>
        <m/>
        <s v="E?" u="1"/>
      </sharedItems>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262.835381828707" createdVersion="6" refreshedVersion="6" minRefreshableVersion="3" recordCount="144" xr:uid="{00000000-000A-0000-FFFF-FFFF12000000}">
  <cacheSource type="worksheet">
    <worksheetSource ref="N1:N1048576" sheet="DEP_76"/>
  </cacheSource>
  <cacheFields count="1">
    <cacheField name="communauté écologique" numFmtId="0">
      <sharedItems containsBlank="1" count="12">
        <s v="Espèce ubiquiste"/>
        <s v="Espèce des prairies mésophiles"/>
        <s v="Espèce des lisières et boisements mésophiles"/>
        <s v="Espèce des pelouses rases"/>
        <s v="Espèce des zones humides"/>
        <s v="Espèce des prairies sèches"/>
        <s v="Espèce des ourlets, fourrés et lisières thermophiles"/>
        <s v="Espèce migratrice"/>
        <s v="Non renseignée"/>
        <s v="Espèce des landes "/>
        <e v="#N/A"/>
        <m/>
      </sharedItems>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en AS. Simon" refreshedDate="45301.699573726852" createdVersion="6" refreshedVersion="6" minRefreshableVersion="3" recordCount="215" xr:uid="{00000000-000A-0000-FFFF-FFFF0E000000}">
  <cacheSource type="worksheet">
    <worksheetSource ref="I1:I1048576" sheet="DEP_27"/>
  </cacheSource>
  <cacheFields count="1">
    <cacheField name="rareté dép." numFmtId="0">
      <sharedItems containsBlank="1" containsMixedTypes="1" containsNumber="1" containsInteger="1" minValue="0" maxValue="0" count="12">
        <s v="CC"/>
        <s v="C"/>
        <s v="PC"/>
        <s v="NR"/>
        <s v="AR"/>
        <s v="AC"/>
        <s v="E"/>
        <s v="RR"/>
        <s v="R"/>
        <s v="abs"/>
        <m/>
        <n v="0" u="1"/>
      </sharedItems>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en AS. Simon" refreshedDate="45301.700723032409" createdVersion="6" refreshedVersion="6" minRefreshableVersion="3" recordCount="215" xr:uid="{00000000-000A-0000-FFFF-FFFF0D000000}">
  <cacheSource type="worksheet">
    <worksheetSource ref="H1:H1048576" sheet="DEP_27"/>
  </cacheSource>
  <cacheFields count="1">
    <cacheField name="LISTE ROUGE NORMANDE" numFmtId="0">
      <sharedItems containsBlank="1" containsMixedTypes="1" containsNumber="1" containsInteger="1" minValue="0" maxValue="0" count="10">
        <s v="LC"/>
        <s v="NT"/>
        <s v="VU"/>
        <s v="RE"/>
        <s v="NA"/>
        <s v="DD"/>
        <s v="EN"/>
        <s v="CR"/>
        <m/>
        <n v="0" u="1"/>
      </sharedItems>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en AS. Simon" refreshedDate="45301.702089351849" createdVersion="6" refreshedVersion="6" minRefreshableVersion="3" recordCount="112" xr:uid="{00000000-000A-0000-FFFF-FFFF0C000000}">
  <cacheSource type="worksheet">
    <worksheetSource ref="N1:N1048576" sheet="DEP_27"/>
  </cacheSource>
  <cacheFields count="1">
    <cacheField name="communauté écologique" numFmtId="0">
      <sharedItems containsBlank="1" count="21">
        <s v="Espèce ubiquiste"/>
        <s v="Espèce des prairies mésophiles"/>
        <s v="Espèce des lisières et boisements mésophiles"/>
        <s v="Espèce des pelouses rases"/>
        <s v="Espèce des zones humides"/>
        <s v="Espèce des prairies sèches"/>
        <s v="Espèce des ourlets, fourrés et lisières thermophiles"/>
        <s v="Espèce migratrice"/>
        <s v="Non renseignée"/>
        <s v="Espèce des landes "/>
        <m/>
        <s v="Espèces migratrices" u="1"/>
        <s v="Abs" u="1"/>
        <s v="Espèce des lisières et boisements hygrophiles" u="1"/>
        <s v="Espèces des boisements" u="1"/>
        <s v="Espèces de &quot;campagnes&quot;" u="1"/>
        <s v="Espèces des zones humides" u="1"/>
        <e v="#N/A" u="1"/>
        <s v="Espèces ordinaires des friches et jardins" u="1"/>
        <s v="Espèces des milieux chauds et secs" u="1"/>
        <s v="Espèces des landes " u="1"/>
      </sharedItems>
    </cacheField>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en AS. Simon" refreshedDate="45301.702269675923" createdVersion="6" refreshedVersion="6" minRefreshableVersion="3" recordCount="343" xr:uid="{00000000-000A-0000-FFFF-FFFF0F000000}">
  <cacheSource type="worksheet">
    <worksheetSource ref="A1:S1048576" sheet="DEP_27"/>
  </cacheSource>
  <cacheFields count="19">
    <cacheField name="Nom scientifique simplifié ou taxref" numFmtId="0">
      <sharedItems containsBlank="1"/>
    </cacheField>
    <cacheField name="Ordre" numFmtId="0">
      <sharedItems containsBlank="1"/>
    </cacheField>
    <cacheField name="Famille" numFmtId="0">
      <sharedItems containsBlank="1"/>
    </cacheField>
    <cacheField name="Nom scientifique taxref" numFmtId="0">
      <sharedItems containsBlank="1"/>
    </cacheField>
    <cacheField name="Nom scientifique court" numFmtId="0">
      <sharedItems containsBlank="1"/>
    </cacheField>
    <cacheField name="Nom vernaculaire" numFmtId="0">
      <sharedItems containsBlank="1"/>
    </cacheField>
    <cacheField name="CD-REF" numFmtId="0">
      <sharedItems containsString="0" containsBlank="1" containsNumber="1" containsInteger="1" minValue="53221" maxValue="820680"/>
    </cacheField>
    <cacheField name="LISTE ROUGE NORMANDE" numFmtId="0">
      <sharedItems containsBlank="1"/>
    </cacheField>
    <cacheField name="rareté dép." numFmtId="0">
      <sharedItems containsBlank="1"/>
    </cacheField>
    <cacheField name="Patrimonialité" numFmtId="0">
      <sharedItems containsBlank="1" containsMixedTypes="1" containsNumber="1" containsInteger="1" minValue="0" maxValue="0"/>
    </cacheField>
    <cacheField name="Protection" numFmtId="0">
      <sharedItems containsBlank="1" containsMixedTypes="1" containsNumber="1" containsInteger="1" minValue="0" maxValue="0"/>
    </cacheField>
    <cacheField name="Affinité méridionale" numFmtId="0">
      <sharedItems containsBlank="1" containsMixedTypes="1" containsNumber="1" containsInteger="1" minValue="0" maxValue="0"/>
    </cacheField>
    <cacheField name="Risque climatique" numFmtId="0">
      <sharedItems containsBlank="1"/>
    </cacheField>
    <cacheField name="communauté écologique" numFmtId="0">
      <sharedItems containsBlank="1"/>
    </cacheField>
    <cacheField name="communauté écologique niveau 2" numFmtId="0">
      <sharedItems containsBlank="1" count="14">
        <s v="Espèce ubiquiste"/>
        <s v="Espèce des prairies mésophiles"/>
        <s v="Espèce des lisières et boisements"/>
        <s v="Espèce des milieux chauds et secs"/>
        <s v="Espèce des zones humides"/>
        <s v="Espèce migratrice"/>
        <s v="Non renseignée"/>
        <s v="Espèce des landes "/>
        <m/>
        <s v="Espèce des pelouses rases" u="1"/>
        <e v="#N/A" u="1"/>
        <s v="Espèce des ourlets, fourrés et lisières thermophiles" u="1"/>
        <s v="Espèce des lisières et boisements mésophiles" u="1"/>
        <s v="Espèce des prairies sèches" u="1"/>
      </sharedItems>
    </cacheField>
    <cacheField name="CD_NOM" numFmtId="0">
      <sharedItems containsString="0" containsBlank="1" containsNumber="1" containsInteger="1" minValue="53221" maxValue="820680"/>
    </cacheField>
    <cacheField name="Ancienne LR BN" numFmtId="0">
      <sharedItems containsString="0" containsBlank="1" containsNumber="1" containsInteger="1" minValue="0" maxValue="0"/>
    </cacheField>
    <cacheField name="Ancienne LR HN" numFmtId="0">
      <sharedItems containsBlank="1"/>
    </cacheField>
    <cacheField name="Liste rouge  national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
  <r>
    <x v="0"/>
  </r>
  <r>
    <x v="0"/>
  </r>
  <r>
    <x v="0"/>
  </r>
  <r>
    <x v="1"/>
  </r>
  <r>
    <x v="1"/>
  </r>
  <r>
    <x v="2"/>
  </r>
  <r>
    <x v="1"/>
  </r>
  <r>
    <x v="2"/>
  </r>
  <r>
    <x v="3"/>
  </r>
  <r>
    <x v="2"/>
  </r>
  <r>
    <x v="2"/>
  </r>
  <r>
    <x v="3"/>
  </r>
  <r>
    <x v="4"/>
  </r>
  <r>
    <x v="5"/>
  </r>
  <r>
    <x v="5"/>
  </r>
  <r>
    <x v="3"/>
  </r>
  <r>
    <x v="3"/>
  </r>
  <r>
    <x v="3"/>
  </r>
  <r>
    <x v="6"/>
  </r>
  <r>
    <x v="2"/>
  </r>
  <r>
    <x v="4"/>
  </r>
  <r>
    <x v="0"/>
  </r>
  <r>
    <x v="3"/>
  </r>
  <r>
    <x v="4"/>
  </r>
  <r>
    <x v="0"/>
  </r>
  <r>
    <x v="4"/>
  </r>
  <r>
    <x v="2"/>
  </r>
  <r>
    <x v="7"/>
  </r>
  <r>
    <x v="8"/>
  </r>
  <r>
    <x v="5"/>
  </r>
  <r>
    <x v="9"/>
  </r>
  <r>
    <x v="6"/>
  </r>
  <r>
    <x v="3"/>
  </r>
  <r>
    <x v="2"/>
  </r>
  <r>
    <x v="4"/>
  </r>
  <r>
    <x v="5"/>
  </r>
  <r>
    <x v="5"/>
  </r>
  <r>
    <x v="2"/>
  </r>
  <r>
    <x v="8"/>
  </r>
  <r>
    <x v="5"/>
  </r>
  <r>
    <x v="4"/>
  </r>
  <r>
    <x v="5"/>
  </r>
  <r>
    <x v="4"/>
  </r>
  <r>
    <x v="6"/>
  </r>
  <r>
    <x v="1"/>
  </r>
  <r>
    <x v="8"/>
  </r>
  <r>
    <x v="0"/>
  </r>
  <r>
    <x v="6"/>
  </r>
  <r>
    <x v="3"/>
  </r>
  <r>
    <x v="2"/>
  </r>
  <r>
    <x v="7"/>
  </r>
  <r>
    <x v="3"/>
  </r>
  <r>
    <x v="3"/>
  </r>
  <r>
    <x v="2"/>
  </r>
  <r>
    <x v="2"/>
  </r>
  <r>
    <x v="6"/>
  </r>
  <r>
    <x v="4"/>
  </r>
  <r>
    <x v="0"/>
  </r>
  <r>
    <x v="0"/>
  </r>
  <r>
    <x v="8"/>
  </r>
  <r>
    <x v="3"/>
  </r>
  <r>
    <x v="5"/>
  </r>
  <r>
    <x v="3"/>
  </r>
  <r>
    <x v="5"/>
  </r>
  <r>
    <x v="7"/>
  </r>
  <r>
    <x v="9"/>
  </r>
  <r>
    <x v="6"/>
  </r>
  <r>
    <x v="0"/>
  </r>
  <r>
    <x v="0"/>
  </r>
  <r>
    <x v="0"/>
  </r>
  <r>
    <x v="5"/>
  </r>
  <r>
    <x v="7"/>
  </r>
  <r>
    <x v="0"/>
  </r>
  <r>
    <x v="3"/>
  </r>
  <r>
    <x v="0"/>
  </r>
  <r>
    <x v="0"/>
  </r>
  <r>
    <x v="9"/>
  </r>
  <r>
    <x v="7"/>
  </r>
  <r>
    <x v="0"/>
  </r>
  <r>
    <x v="0"/>
  </r>
  <r>
    <x v="3"/>
  </r>
  <r>
    <x v="5"/>
  </r>
  <r>
    <x v="3"/>
  </r>
  <r>
    <x v="5"/>
  </r>
  <r>
    <x v="5"/>
  </r>
  <r>
    <x v="9"/>
  </r>
  <r>
    <x v="0"/>
  </r>
  <r>
    <x v="1"/>
  </r>
  <r>
    <x v="9"/>
  </r>
  <r>
    <x v="3"/>
  </r>
  <r>
    <x v="9"/>
  </r>
  <r>
    <x v="9"/>
  </r>
  <r>
    <x v="4"/>
  </r>
  <r>
    <x v="0"/>
  </r>
  <r>
    <x v="1"/>
  </r>
  <r>
    <x v="6"/>
  </r>
  <r>
    <x v="6"/>
  </r>
  <r>
    <x v="0"/>
  </r>
  <r>
    <x v="0"/>
  </r>
</pivotCacheRecords>
</file>

<file path=xl/pivotCache/pivotCacheRecords2.xml><?xml version="1.0" encoding="utf-8"?>
<pivotCacheRecords xmlns="http://schemas.openxmlformats.org/spreadsheetml/2006/main" xmlns:r="http://schemas.openxmlformats.org/officeDocument/2006/relationships" count="99">
  <r>
    <x v="0"/>
  </r>
  <r>
    <x v="0"/>
  </r>
  <r>
    <x v="0"/>
  </r>
  <r>
    <x v="0"/>
  </r>
  <r>
    <x v="1"/>
  </r>
  <r>
    <x v="0"/>
  </r>
  <r>
    <x v="1"/>
  </r>
  <r>
    <x v="0"/>
  </r>
  <r>
    <x v="2"/>
  </r>
  <r>
    <x v="0"/>
  </r>
  <r>
    <x v="0"/>
  </r>
  <r>
    <x v="3"/>
  </r>
  <r>
    <x v="0"/>
  </r>
  <r>
    <x v="3"/>
  </r>
  <r>
    <x v="2"/>
  </r>
  <r>
    <x v="0"/>
  </r>
  <r>
    <x v="1"/>
  </r>
  <r>
    <x v="4"/>
  </r>
  <r>
    <x v="0"/>
  </r>
  <r>
    <x v="0"/>
  </r>
  <r>
    <x v="2"/>
  </r>
  <r>
    <x v="0"/>
  </r>
  <r>
    <x v="3"/>
  </r>
  <r>
    <x v="0"/>
  </r>
  <r>
    <x v="0"/>
  </r>
  <r>
    <x v="0"/>
  </r>
  <r>
    <x v="0"/>
  </r>
  <r>
    <x v="5"/>
  </r>
  <r>
    <x v="0"/>
  </r>
  <r>
    <x v="5"/>
  </r>
  <r>
    <x v="0"/>
  </r>
  <r>
    <x v="0"/>
  </r>
  <r>
    <x v="4"/>
  </r>
  <r>
    <x v="0"/>
  </r>
  <r>
    <x v="0"/>
  </r>
  <r>
    <x v="3"/>
  </r>
  <r>
    <x v="2"/>
  </r>
  <r>
    <x v="0"/>
  </r>
  <r>
    <x v="0"/>
  </r>
  <r>
    <x v="1"/>
  </r>
  <r>
    <x v="1"/>
  </r>
  <r>
    <x v="6"/>
  </r>
  <r>
    <x v="0"/>
  </r>
  <r>
    <x v="0"/>
  </r>
  <r>
    <x v="0"/>
  </r>
  <r>
    <x v="1"/>
  </r>
  <r>
    <x v="0"/>
  </r>
  <r>
    <x v="0"/>
  </r>
  <r>
    <x v="4"/>
  </r>
  <r>
    <x v="0"/>
  </r>
  <r>
    <x v="7"/>
  </r>
  <r>
    <x v="2"/>
  </r>
  <r>
    <x v="3"/>
  </r>
  <r>
    <x v="0"/>
  </r>
  <r>
    <x v="0"/>
  </r>
  <r>
    <x v="0"/>
  </r>
  <r>
    <x v="0"/>
  </r>
  <r>
    <x v="0"/>
  </r>
  <r>
    <x v="0"/>
  </r>
  <r>
    <x v="1"/>
  </r>
  <r>
    <x v="6"/>
  </r>
  <r>
    <x v="0"/>
  </r>
  <r>
    <x v="7"/>
  </r>
  <r>
    <x v="2"/>
  </r>
  <r>
    <x v="5"/>
  </r>
  <r>
    <x v="3"/>
  </r>
  <r>
    <x v="0"/>
  </r>
  <r>
    <x v="0"/>
  </r>
  <r>
    <x v="0"/>
  </r>
  <r>
    <x v="0"/>
  </r>
  <r>
    <x v="6"/>
  </r>
  <r>
    <x v="6"/>
  </r>
  <r>
    <x v="0"/>
  </r>
  <r>
    <x v="4"/>
  </r>
  <r>
    <x v="0"/>
  </r>
  <r>
    <x v="0"/>
  </r>
  <r>
    <x v="1"/>
  </r>
  <r>
    <x v="6"/>
  </r>
  <r>
    <x v="0"/>
  </r>
  <r>
    <x v="0"/>
  </r>
  <r>
    <x v="4"/>
  </r>
  <r>
    <x v="3"/>
  </r>
  <r>
    <x v="3"/>
  </r>
  <r>
    <x v="5"/>
  </r>
  <r>
    <x v="7"/>
  </r>
  <r>
    <x v="0"/>
  </r>
  <r>
    <x v="0"/>
  </r>
  <r>
    <x v="0"/>
  </r>
  <r>
    <x v="5"/>
  </r>
  <r>
    <x v="5"/>
  </r>
  <r>
    <x v="5"/>
  </r>
  <r>
    <x v="6"/>
  </r>
  <r>
    <x v="0"/>
  </r>
  <r>
    <x v="0"/>
  </r>
  <r>
    <x v="0"/>
  </r>
  <r>
    <x v="0"/>
  </r>
  <r>
    <x v="0"/>
  </r>
  <r>
    <x v="0"/>
  </r>
  <r>
    <x v="0"/>
  </r>
</pivotCacheRecords>
</file>

<file path=xl/pivotCache/pivotCacheRecords3.xml><?xml version="1.0" encoding="utf-8"?>
<pivotCacheRecords xmlns="http://schemas.openxmlformats.org/spreadsheetml/2006/main" xmlns:r="http://schemas.openxmlformats.org/officeDocument/2006/relationships" count="112">
  <r>
    <x v="0"/>
  </r>
  <r>
    <x v="0"/>
  </r>
  <r>
    <x v="0"/>
  </r>
  <r>
    <x v="1"/>
  </r>
  <r>
    <x v="2"/>
  </r>
  <r>
    <x v="3"/>
  </r>
  <r>
    <x v="4"/>
  </r>
  <r>
    <x v="3"/>
  </r>
  <r>
    <x v="5"/>
  </r>
  <r>
    <x v="6"/>
  </r>
  <r>
    <x v="3"/>
  </r>
  <r>
    <x v="5"/>
  </r>
  <r>
    <x v="5"/>
  </r>
  <r>
    <x v="7"/>
  </r>
  <r>
    <x v="1"/>
  </r>
  <r>
    <x v="5"/>
  </r>
  <r>
    <x v="8"/>
  </r>
  <r>
    <x v="5"/>
  </r>
  <r>
    <x v="6"/>
  </r>
  <r>
    <x v="9"/>
  </r>
  <r>
    <x v="1"/>
  </r>
  <r>
    <x v="3"/>
  </r>
  <r>
    <x v="5"/>
  </r>
  <r>
    <x v="7"/>
  </r>
  <r>
    <x v="3"/>
  </r>
  <r>
    <x v="7"/>
  </r>
  <r>
    <x v="3"/>
  </r>
  <r>
    <x v="7"/>
  </r>
  <r>
    <x v="5"/>
  </r>
  <r>
    <x v="1"/>
  </r>
  <r>
    <x v="8"/>
  </r>
  <r>
    <x v="8"/>
  </r>
  <r>
    <x v="8"/>
  </r>
  <r>
    <x v="9"/>
  </r>
  <r>
    <x v="2"/>
  </r>
  <r>
    <x v="7"/>
  </r>
  <r>
    <x v="7"/>
  </r>
  <r>
    <x v="3"/>
  </r>
  <r>
    <x v="7"/>
  </r>
  <r>
    <x v="7"/>
  </r>
  <r>
    <x v="9"/>
  </r>
  <r>
    <x v="6"/>
  </r>
  <r>
    <x v="1"/>
  </r>
  <r>
    <x v="2"/>
  </r>
  <r>
    <x v="6"/>
  </r>
  <r>
    <x v="7"/>
  </r>
  <r>
    <x v="0"/>
  </r>
  <r>
    <x v="2"/>
  </r>
  <r>
    <x v="5"/>
  </r>
  <r>
    <x v="9"/>
  </r>
  <r>
    <x v="7"/>
  </r>
  <r>
    <x v="1"/>
  </r>
  <r>
    <x v="5"/>
  </r>
  <r>
    <x v="0"/>
  </r>
  <r>
    <x v="9"/>
  </r>
  <r>
    <x v="1"/>
  </r>
  <r>
    <x v="5"/>
  </r>
  <r>
    <x v="0"/>
  </r>
  <r>
    <x v="3"/>
  </r>
  <r>
    <x v="1"/>
  </r>
  <r>
    <x v="7"/>
  </r>
  <r>
    <x v="9"/>
  </r>
  <r>
    <x v="5"/>
  </r>
  <r>
    <x v="7"/>
  </r>
  <r>
    <x v="7"/>
  </r>
  <r>
    <x v="5"/>
  </r>
  <r>
    <x v="9"/>
  </r>
  <r>
    <x v="3"/>
  </r>
  <r>
    <x v="0"/>
  </r>
  <r>
    <x v="0"/>
  </r>
  <r>
    <x v="1"/>
  </r>
  <r>
    <x v="7"/>
  </r>
  <r>
    <x v="0"/>
  </r>
  <r>
    <x v="5"/>
  </r>
  <r>
    <x v="0"/>
  </r>
  <r>
    <x v="0"/>
  </r>
  <r>
    <x v="2"/>
  </r>
  <r>
    <x v="1"/>
  </r>
  <r>
    <x v="3"/>
  </r>
  <r>
    <x v="3"/>
  </r>
  <r>
    <x v="5"/>
  </r>
  <r>
    <x v="7"/>
  </r>
  <r>
    <x v="5"/>
  </r>
  <r>
    <x v="7"/>
  </r>
  <r>
    <x v="7"/>
  </r>
  <r>
    <x v="8"/>
  </r>
  <r>
    <x v="0"/>
  </r>
  <r>
    <x v="6"/>
  </r>
  <r>
    <x v="1"/>
  </r>
  <r>
    <x v="8"/>
  </r>
  <r>
    <x v="1"/>
  </r>
  <r>
    <x v="8"/>
  </r>
  <r>
    <x v="4"/>
  </r>
  <r>
    <x v="6"/>
  </r>
  <r>
    <x v="1"/>
  </r>
  <r>
    <x v="9"/>
  </r>
  <r>
    <x v="9"/>
  </r>
  <r>
    <x v="0"/>
  </r>
  <r>
    <x v="0"/>
  </r>
  <r>
    <x v="10"/>
  </r>
  <r>
    <x v="10"/>
  </r>
  <r>
    <x v="10"/>
  </r>
  <r>
    <x v="10"/>
  </r>
  <r>
    <x v="10"/>
  </r>
  <r>
    <x v="10"/>
  </r>
  <r>
    <x v="10"/>
  </r>
  <r>
    <x v="10"/>
  </r>
  <r>
    <x v="10"/>
  </r>
  <r>
    <x v="10"/>
  </r>
  <r>
    <x v="10"/>
  </r>
  <r>
    <x v="10"/>
  </r>
  <r>
    <x v="1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x v="0"/>
  </r>
  <r>
    <x v="0"/>
  </r>
  <r>
    <x v="1"/>
  </r>
  <r>
    <x v="2"/>
  </r>
  <r>
    <x v="2"/>
  </r>
  <r>
    <x v="2"/>
  </r>
  <r>
    <x v="2"/>
  </r>
  <r>
    <x v="0"/>
  </r>
  <r>
    <x v="3"/>
  </r>
  <r>
    <x v="2"/>
  </r>
  <r>
    <x v="1"/>
  </r>
  <r>
    <x v="4"/>
  </r>
  <r>
    <x v="5"/>
  </r>
  <r>
    <x v="2"/>
  </r>
  <r>
    <x v="2"/>
  </r>
  <r>
    <x v="0"/>
  </r>
  <r>
    <x v="4"/>
  </r>
  <r>
    <x v="0"/>
  </r>
  <r>
    <x v="6"/>
  </r>
  <r>
    <x v="1"/>
  </r>
  <r>
    <x v="4"/>
  </r>
  <r>
    <x v="0"/>
  </r>
  <r>
    <x v="3"/>
  </r>
  <r>
    <x v="6"/>
  </r>
  <r>
    <x v="1"/>
  </r>
  <r>
    <x v="5"/>
  </r>
  <r>
    <x v="7"/>
  </r>
  <r>
    <x v="7"/>
  </r>
  <r>
    <x v="1"/>
  </r>
  <r>
    <x v="1"/>
  </r>
  <r>
    <x v="3"/>
  </r>
  <r>
    <x v="4"/>
  </r>
  <r>
    <x v="7"/>
  </r>
  <r>
    <x v="5"/>
  </r>
  <r>
    <x v="4"/>
  </r>
  <r>
    <x v="2"/>
  </r>
  <r>
    <x v="5"/>
  </r>
  <r>
    <x v="0"/>
  </r>
  <r>
    <x v="6"/>
  </r>
  <r>
    <x v="3"/>
  </r>
  <r>
    <x v="4"/>
  </r>
  <r>
    <x v="3"/>
  </r>
  <r>
    <x v="6"/>
  </r>
  <r>
    <x v="7"/>
  </r>
  <r>
    <x v="7"/>
  </r>
  <r>
    <x v="5"/>
  </r>
  <r>
    <x v="1"/>
  </r>
  <r>
    <x v="1"/>
  </r>
  <r>
    <x v="7"/>
  </r>
  <r>
    <x v="2"/>
  </r>
  <r>
    <x v="2"/>
  </r>
  <r>
    <x v="6"/>
  </r>
  <r>
    <x v="2"/>
  </r>
  <r>
    <x v="1"/>
  </r>
  <r>
    <x v="1"/>
  </r>
  <r>
    <x v="3"/>
  </r>
  <r>
    <x v="5"/>
  </r>
  <r>
    <x v="1"/>
  </r>
  <r>
    <x v="1"/>
  </r>
  <r>
    <x v="2"/>
  </r>
  <r>
    <x v="8"/>
  </r>
  <r>
    <x v="3"/>
  </r>
  <r>
    <x v="4"/>
  </r>
  <r>
    <x v="5"/>
  </r>
  <r>
    <x v="5"/>
  </r>
  <r>
    <x v="2"/>
  </r>
  <r>
    <x v="2"/>
  </r>
  <r>
    <x v="1"/>
  </r>
  <r>
    <x v="1"/>
  </r>
  <r>
    <x v="2"/>
  </r>
  <r>
    <x v="4"/>
  </r>
  <r>
    <x v="5"/>
  </r>
  <r>
    <x v="0"/>
  </r>
  <r>
    <x v="9"/>
  </r>
  <r>
    <x v="0"/>
  </r>
  <r>
    <x v="0"/>
  </r>
  <r>
    <x v="3"/>
  </r>
  <r>
    <x v="10"/>
  </r>
  <r>
    <x v="2"/>
  </r>
  <r>
    <x v="1"/>
  </r>
  <r>
    <x v="3"/>
  </r>
  <r>
    <x v="7"/>
  </r>
  <r>
    <x v="3"/>
  </r>
  <r>
    <x v="3"/>
  </r>
  <r>
    <x v="10"/>
  </r>
  <r>
    <x v="3"/>
  </r>
  <r>
    <x v="0"/>
  </r>
  <r>
    <x v="2"/>
  </r>
  <r>
    <x v="2"/>
  </r>
  <r>
    <x v="6"/>
  </r>
  <r>
    <x v="2"/>
  </r>
  <r>
    <x v="2"/>
  </r>
  <r>
    <x v="3"/>
  </r>
  <r>
    <x v="2"/>
  </r>
  <r>
    <x v="5"/>
  </r>
  <r>
    <x v="5"/>
  </r>
  <r>
    <x v="1"/>
  </r>
  <r>
    <x v="0"/>
  </r>
  <r>
    <x v="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
  <r>
    <s v="Aglais io"/>
    <s v="RHOPALOCERA"/>
    <s v="Nymphalidae"/>
    <s v="Aglais io (Linnaeus, 1758)"/>
    <s v="Aglais io"/>
    <s v="Paon-du-jour"/>
    <n v="608364"/>
    <s v="LC"/>
    <s v="CC"/>
    <n v="0"/>
    <n v="0"/>
    <n v="0"/>
    <s v="R"/>
    <s v="espèce ubiquiste"/>
    <x v="0"/>
    <n v="608364"/>
    <n v="0"/>
    <s v="LC"/>
    <s v="LC"/>
  </r>
  <r>
    <s v="Aglais urticae"/>
    <s v="RHOPALOCERA"/>
    <s v="Nymphalidae"/>
    <s v="Aglais urticae (Linnaeus, 1758)"/>
    <s v="Aglais urticae"/>
    <s v="Petite tortue"/>
    <n v="53754"/>
    <s v="LC"/>
    <s v="C"/>
    <n v="0"/>
    <n v="0"/>
    <n v="0"/>
    <s v="R"/>
    <s v="espèce ubiquiste"/>
    <x v="0"/>
    <n v="53754"/>
    <n v="0"/>
    <s v="LC"/>
    <s v="LC"/>
  </r>
  <r>
    <s v="Anthocharis cardamines"/>
    <s v="RHOPALOCERA"/>
    <s v="Pieridae"/>
    <s v="Anthocharis cardamines (Linnaeus, 1758)"/>
    <s v="Anthocharis cardamines"/>
    <s v="Aurore"/>
    <n v="54451"/>
    <s v="LC"/>
    <s v="C"/>
    <n v="0"/>
    <n v="0"/>
    <n v="0"/>
    <s v="PR"/>
    <s v="espèce des prairies mésophiles"/>
    <x v="1"/>
    <n v="54451"/>
    <n v="0"/>
    <s v="LC"/>
    <s v="LC"/>
  </r>
  <r>
    <s v="Apatura ilia"/>
    <s v="RHOPALOCERA"/>
    <s v="Nymphalidae"/>
    <s v="Apatura ilia (Denis &amp; Schiffermüller, 1775)"/>
    <s v="Apatura ilia"/>
    <s v="Petit Mars changeant"/>
    <n v="53783"/>
    <s v="LC"/>
    <s v="PC"/>
    <s v="P"/>
    <n v="0"/>
    <n v="0"/>
    <s v="HR"/>
    <s v="Espèce des lisières et boisements mésophiles"/>
    <x v="2"/>
    <n v="53783"/>
    <n v="0"/>
    <s v="LC"/>
    <s v="LC"/>
  </r>
  <r>
    <s v="Apatura iris"/>
    <s v="RHOPALOCERA"/>
    <s v="Nymphalidae"/>
    <s v="Apatura iris (Linnaeus, 1758)"/>
    <s v="Apatura iris"/>
    <s v="Grand mars changeant"/>
    <n v="53786"/>
    <s v="NT"/>
    <s v="PC"/>
    <s v="P"/>
    <n v="0"/>
    <n v="0"/>
    <s v="HHR"/>
    <s v="Espèce des lisières et boisements mésophiles"/>
    <x v="2"/>
    <n v="53786"/>
    <n v="0"/>
    <s v="LC"/>
    <s v="LC"/>
  </r>
  <r>
    <s v="Aphantopus hyperantus"/>
    <s v="RHOPALOCERA"/>
    <s v="Nymphalidae"/>
    <s v="Aphantopus hyperantus (Linnaeus, 1758)"/>
    <s v="Aphantopus hyperantus"/>
    <s v="Tristan"/>
    <n v="219799"/>
    <s v="LC"/>
    <s v="C"/>
    <n v="0"/>
    <n v="0"/>
    <n v="0"/>
    <s v="HR"/>
    <s v="Espèce des lisières et boisements mésophiles"/>
    <x v="2"/>
    <n v="219799"/>
    <n v="0"/>
    <s v="LC"/>
    <s v="LC"/>
  </r>
  <r>
    <s v="Aporia crataegi"/>
    <s v="RHOPALOCERA"/>
    <s v="Pieridae"/>
    <s v="Aporia crataegi (Linnaeus, 1758)"/>
    <s v="Aporia crataegi"/>
    <s v="Gazé"/>
    <n v="54339"/>
    <s v="NT"/>
    <s v="NR"/>
    <s v="P"/>
    <n v="0"/>
    <n v="0"/>
    <s v="PR"/>
    <s v="Espèce des lisières et boisements mésophiles"/>
    <x v="2"/>
    <n v="54339"/>
    <n v="0"/>
    <s v="RE"/>
    <s v="LC"/>
  </r>
  <r>
    <s v="Araschnia levana"/>
    <s v="RHOPALOCERA"/>
    <s v="Nymphalidae"/>
    <s v="Araschnia levana (Linnaeus, 1758)"/>
    <s v="Araschnia levana"/>
    <s v="Carte géographique"/>
    <n v="53724"/>
    <s v="LC"/>
    <s v="C"/>
    <n v="0"/>
    <n v="0"/>
    <n v="0"/>
    <s v="HR"/>
    <s v="espèce ubiquiste"/>
    <x v="0"/>
    <n v="53724"/>
    <n v="0"/>
    <s v="LC"/>
    <s v="LC"/>
  </r>
  <r>
    <s v="Arethusana arethusa"/>
    <s v="RHOPALOCERA"/>
    <s v="Nymphalidae"/>
    <s v="Arethusana arethusa (Denis &amp; Schiffermüller, 1775)"/>
    <s v="Arethusana arethusa"/>
    <s v="Mercure"/>
    <n v="53370"/>
    <s v="VU"/>
    <s v="AR"/>
    <s v="P"/>
    <n v="0"/>
    <n v="0"/>
    <s v="HHHR"/>
    <s v="Espèce des pelouses rases"/>
    <x v="3"/>
    <n v="53370"/>
    <n v="0"/>
    <s v="NT"/>
    <s v="LC"/>
  </r>
  <r>
    <s v="Argynnis paphia"/>
    <s v="RHOPALOCERA"/>
    <s v="Nymphalidae"/>
    <s v="Argynnis paphia (Linnaeus, 1758)"/>
    <s v="Argynnis paphia"/>
    <s v="Tabac d'Espagne"/>
    <n v="53878"/>
    <s v="LC"/>
    <s v="PC"/>
    <n v="0"/>
    <n v="0"/>
    <n v="0"/>
    <s v="R"/>
    <s v="Espèce des lisières et boisements mésophiles"/>
    <x v="2"/>
    <n v="53878"/>
    <n v="0"/>
    <s v="LC"/>
    <s v="LC"/>
  </r>
  <r>
    <s v="Aricia agestis"/>
    <s v="RHOPALOCERA"/>
    <s v="Lycaenidae"/>
    <s v="Aricia agestis (Denis &amp; Schiffermüller, 1775)"/>
    <s v="Aricia agestis"/>
    <s v="Collier-de-corail"/>
    <n v="521494"/>
    <s v="LC"/>
    <s v="AC"/>
    <n v="0"/>
    <n v="0"/>
    <n v="0"/>
    <s v="PR"/>
    <s v="espèce des prairies mésophiles"/>
    <x v="1"/>
    <n v="521494"/>
    <n v="0"/>
    <s v="LC"/>
    <s v="LC"/>
  </r>
  <r>
    <s v="Boloria aquilonaris"/>
    <s v="RHOPALOCERA"/>
    <s v="Nymphalidae"/>
    <s v="Boloria aquilonaris (Stichel, 1908)"/>
    <s v="Boloria aquilonaris"/>
    <s v="Nacré de la Canneberge"/>
    <n v="53926"/>
    <s v="RE"/>
    <s v="E"/>
    <s v="P"/>
    <n v="0"/>
    <n v="0"/>
    <s v="R"/>
    <s v="espèce des zones humides"/>
    <x v="4"/>
    <n v="53926"/>
    <n v="0"/>
    <s v="CR"/>
    <s v="NT"/>
  </r>
  <r>
    <s v="Boloria dia"/>
    <s v="RHOPALOCERA"/>
    <s v="Nymphalidae"/>
    <s v="Boloria dia (Linnaeus, 1767)"/>
    <s v="Boloria dia"/>
    <s v="Petite Violette"/>
    <n v="219818"/>
    <s v="LC"/>
    <s v="PC"/>
    <n v="0"/>
    <n v="0"/>
    <n v="0"/>
    <s v="HR"/>
    <s v="espèce des prairies sèches"/>
    <x v="3"/>
    <n v="219818"/>
    <n v="0"/>
    <s v="LC"/>
    <s v="LC"/>
  </r>
  <r>
    <s v="Boloria euphrosyne"/>
    <s v="RHOPALOCERA"/>
    <s v="Nymphalidae"/>
    <s v="Boloria euphrosyne (Linnaeus, 1758)"/>
    <s v="Boloria euphrosyne"/>
    <s v="Grand collier argenté"/>
    <n v="219815"/>
    <s v="RE"/>
    <s v="NR"/>
    <s v="P"/>
    <n v="0"/>
    <n v="0"/>
    <s v="PR"/>
    <s v="Espèce des lisières et boisements mésophiles"/>
    <x v="2"/>
    <n v="219815"/>
    <n v="0"/>
    <s v="RE"/>
    <s v="LC"/>
  </r>
  <r>
    <s v="Boloria selene"/>
    <s v="RHOPALOCERA"/>
    <s v="Nymphalidae"/>
    <s v="Boloria selene (Denis &amp; Schiffermüller, 1775)"/>
    <s v="Boloria selene"/>
    <s v="Petit Collier argenté"/>
    <n v="219817"/>
    <s v="VU"/>
    <s v="NR"/>
    <s v="P"/>
    <n v="0"/>
    <n v="0"/>
    <s v="PR"/>
    <s v="Espèce des lisières et boisements mésophiles"/>
    <x v="2"/>
    <n v="219817"/>
    <n v="0"/>
    <s v="RE"/>
    <s v="NT"/>
  </r>
  <r>
    <s v="Brenthis daphne"/>
    <s v="RHOPALOCERA"/>
    <s v="Nymphalidae"/>
    <s v="Brenthis daphne (Denis &amp; Schiffermüller, 1775)"/>
    <s v="Brenthis daphne"/>
    <s v="Nacré de la Ronce"/>
    <n v="646236"/>
    <s v="LC"/>
    <s v="E"/>
    <n v="0"/>
    <n v="0"/>
    <s v="oui"/>
    <s v="R"/>
    <s v="espèce ubiquiste"/>
    <x v="0"/>
    <n v="646236"/>
    <n v="0"/>
    <s v="NA"/>
    <s v="LC"/>
  </r>
  <r>
    <s v="Brenthis ino"/>
    <s v="RHOPALOCERA"/>
    <s v="Nymphalidae"/>
    <s v="Brenthis ino (Rottemburg, 1775)"/>
    <s v="Brenthis ino"/>
    <s v="Nacré de la Sanguisorbe"/>
    <n v="53915"/>
    <s v="NT"/>
    <s v="RR"/>
    <s v="P"/>
    <n v="0"/>
    <n v="0"/>
    <s v="HR"/>
    <s v="espèce des zones humides"/>
    <x v="4"/>
    <n v="53915"/>
    <n v="0"/>
    <s v="EN"/>
    <s v="LC"/>
  </r>
  <r>
    <s v="Cacyreus marshalli"/>
    <s v="RHOPALOCERA"/>
    <s v="Lycaenidae"/>
    <s v="Cacyreus marshalli Butler, 1898"/>
    <s v="Cacyreus marshalli"/>
    <s v="Brun du pélargonium"/>
    <n v="219796"/>
    <s v="NA"/>
    <s v="E"/>
    <n v="0"/>
    <n v="0"/>
    <n v="0"/>
    <s v="HHHR"/>
    <s v="espèce ubiquiste"/>
    <x v="0"/>
    <n v="219796"/>
    <n v="0"/>
    <s v="NA"/>
    <s v="NA"/>
  </r>
  <r>
    <s v="Callophrys rubi"/>
    <s v="RHOPALOCERA"/>
    <s v="Lycaenidae"/>
    <s v="Callophrys rubi (Linnaeus, 1758)"/>
    <s v="Callophrys rubi"/>
    <s v="Thécla de la Ronce"/>
    <n v="54307"/>
    <s v="LC"/>
    <s v="AC"/>
    <n v="0"/>
    <n v="0"/>
    <n v="0"/>
    <s v="PR"/>
    <s v="Espèce des ourlets, fourrés et lisières thermophiles"/>
    <x v="3"/>
    <n v="54307"/>
    <n v="0"/>
    <s v="LC"/>
    <s v="LC"/>
  </r>
  <r>
    <s v="Carcharodus alceae"/>
    <s v="RHOPALOCERA"/>
    <s v="Hesperiidae"/>
    <s v="Carcharodus alceae (Esper, 1780)"/>
    <s v="Carcharodus alceae"/>
    <s v="Hespérie de l'Alcée"/>
    <n v="53291"/>
    <s v="LC"/>
    <s v="PC"/>
    <n v="0"/>
    <n v="0"/>
    <n v="0"/>
    <s v="PR"/>
    <s v="espèce des prairies mésophiles"/>
    <x v="1"/>
    <n v="53291"/>
    <n v="0"/>
    <s v="LC"/>
    <s v="LC"/>
  </r>
  <r>
    <s v="Carterocephalus palaemon"/>
    <s v="RHOPALOCERA"/>
    <s v="Hesperiidae"/>
    <s v="Carterocephalus palaemon (Pallas, 1771)"/>
    <s v="Carterocephalus palaemon"/>
    <s v="Hespérie du Brome"/>
    <n v="53315"/>
    <s v="VU"/>
    <s v="RR"/>
    <s v="P"/>
    <n v="0"/>
    <n v="0"/>
    <s v="LR"/>
    <s v="espèce des zones humides"/>
    <x v="4"/>
    <n v="53315"/>
    <n v="0"/>
    <s v="EN"/>
    <s v="LC"/>
  </r>
  <r>
    <s v="Celastrina argiolus"/>
    <s v="RHOPALOCERA"/>
    <s v="Lycaenidae"/>
    <s v="Celastrina argiolus (Linnaeus, 1758)"/>
    <s v="Celastrina argiolus"/>
    <s v="Azuré des Nerpruns"/>
    <n v="54052"/>
    <s v="LC"/>
    <s v="C"/>
    <n v="0"/>
    <n v="0"/>
    <n v="0"/>
    <s v="PR"/>
    <s v="espèce ubiquiste"/>
    <x v="0"/>
    <n v="54052"/>
    <n v="0"/>
    <s v="LC"/>
    <s v="LC"/>
  </r>
  <r>
    <s v="Chazara briseis"/>
    <s v="RHOPALOCERA"/>
    <s v="Nymphalidae"/>
    <s v="Chazara briseis (Linnaeus, 1764)"/>
    <s v="Chazara briseis"/>
    <s v="Hermite"/>
    <n v="53425"/>
    <s v="RE"/>
    <s v="NR"/>
    <s v="P"/>
    <n v="0"/>
    <n v="0"/>
    <s v="HR"/>
    <s v="Espèce des pelouses rases"/>
    <x v="3"/>
    <n v="53425"/>
    <n v="0"/>
    <s v="RE"/>
    <s v="VU"/>
  </r>
  <r>
    <s v="Coenonympha arcania"/>
    <s v="RHOPALOCERA"/>
    <s v="Nymphalidae"/>
    <s v="Coenonympha arcania (Linnaeus, 1760)"/>
    <s v="Coenonympha arcania"/>
    <s v="Céphale"/>
    <n v="53661"/>
    <s v="LC"/>
    <s v="AC"/>
    <n v="0"/>
    <n v="0"/>
    <n v="0"/>
    <s v="R"/>
    <s v="Espèce des ourlets, fourrés et lisières thermophiles"/>
    <x v="3"/>
    <n v="53661"/>
    <n v="0"/>
    <s v="LC"/>
    <s v="LC"/>
  </r>
  <r>
    <s v="Coenonympha pamphilus"/>
    <s v="RHOPALOCERA"/>
    <s v="Nymphalidae"/>
    <s v="Coenonympha pamphilus (Linnaeus, 1758)"/>
    <s v="Coenonympha pamphilus"/>
    <s v="Fadet commun"/>
    <n v="53623"/>
    <s v="LC"/>
    <s v="C"/>
    <n v="0"/>
    <n v="0"/>
    <n v="0"/>
    <s v="PR"/>
    <s v="espèce des prairies mésophiles"/>
    <x v="1"/>
    <n v="53623"/>
    <n v="0"/>
    <s v="LC"/>
    <s v="LC"/>
  </r>
  <r>
    <s v="Colias alfacariensis"/>
    <s v="RHOPALOCERA"/>
    <s v="Pieridae"/>
    <s v="Colias alfacariensis Ribbe, 1905"/>
    <s v="Colias alfacariensis"/>
    <s v="Fluoré"/>
    <n v="219826"/>
    <s v="LC"/>
    <s v="AC"/>
    <n v="0"/>
    <n v="0"/>
    <n v="0"/>
    <s v="R"/>
    <s v="espèce des prairies sèches"/>
    <x v="3"/>
    <n v="219826"/>
    <n v="0"/>
    <s v="LC"/>
    <s v="LC"/>
  </r>
  <r>
    <s v="Colias crocea"/>
    <s v="RHOPALOCERA"/>
    <s v="Pieridae"/>
    <s v="Colias crocea (Geoffroy in Fourcroy, 1785)"/>
    <s v="Colias crocea"/>
    <s v="Souci"/>
    <n v="641941"/>
    <s v="LC"/>
    <s v="C"/>
    <n v="0"/>
    <n v="0"/>
    <n v="0"/>
    <s v="PR"/>
    <s v="espèce migratrice"/>
    <x v="5"/>
    <n v="641941"/>
    <n v="0"/>
    <s v="LC"/>
    <s v="LC"/>
  </r>
  <r>
    <s v="Colias hyale"/>
    <s v="RHOPALOCERA"/>
    <s v="Pieridae"/>
    <s v="Colias hyale (Linnaeus, 1758)"/>
    <s v="Colias hyale"/>
    <s v="Soufré"/>
    <n v="54384"/>
    <s v="DD"/>
    <s v="R"/>
    <n v="0"/>
    <n v="0"/>
    <s v="oui"/>
    <s v="HR"/>
    <s v="espèce migratrice"/>
    <x v="5"/>
    <n v="54384"/>
    <n v="0"/>
    <s v="DD"/>
    <s v="LC"/>
  </r>
  <r>
    <s v="Cupido alcetas"/>
    <s v="RHOPALOCERA"/>
    <s v="Lycaenidae"/>
    <s v="Cupido alcetas (Hoffmannsegg, 1804)"/>
    <s v="Cupido alcetas"/>
    <s v="Azuré de la Faucille "/>
    <n v="219794"/>
    <s v="LC"/>
    <s v="E"/>
    <n v="0"/>
    <n v="0"/>
    <n v="0"/>
    <s v="LR"/>
    <s v="espèce des prairies mésophiles"/>
    <x v="1"/>
    <n v="219794"/>
    <n v="0"/>
    <s v="NE"/>
    <s v="LC"/>
  </r>
  <r>
    <s v="Cupido argiades"/>
    <s v="RHOPALOCERA"/>
    <s v="Lycaenidae"/>
    <s v="Cupido argiades (Pallas, 1771)"/>
    <s v="Cupido argiades"/>
    <s v="Azuré du Trèfle"/>
    <n v="219793"/>
    <s v="DD"/>
    <s v="NR"/>
    <n v="0"/>
    <n v="0"/>
    <n v="0"/>
    <s v="R"/>
    <s v="espèce des prairies mésophiles"/>
    <x v="1"/>
    <n v="219793"/>
    <n v="0"/>
    <s v="DD"/>
    <s v="LC"/>
  </r>
  <r>
    <s v="Cupido minimus"/>
    <s v="RHOPALOCERA"/>
    <s v="Lycaenidae"/>
    <s v="Cupido minimus (Fuessly, 1775)"/>
    <s v="Cupido minimus"/>
    <s v="Argus frêle"/>
    <n v="54029"/>
    <s v="LC"/>
    <s v="PC"/>
    <n v="0"/>
    <n v="0"/>
    <n v="0"/>
    <s v="R"/>
    <s v="Espèce des pelouses rases"/>
    <x v="3"/>
    <n v="54029"/>
    <n v="0"/>
    <s v="LC"/>
    <s v="LC"/>
  </r>
  <r>
    <s v="Cyaniris semiargus"/>
    <s v="RHOPALOCERA"/>
    <s v="Lycaenidae"/>
    <s v="Cyaniris semiargus (Rottemburg, 1775)"/>
    <s v="Cyaniris semiargus"/>
    <s v="Azuré des Anthyllides"/>
    <n v="54213"/>
    <s v="LC"/>
    <s v="PC"/>
    <s v="P"/>
    <n v="0"/>
    <n v="0"/>
    <s v="LR"/>
    <s v="espèce des zones humides"/>
    <x v="4"/>
    <n v="54213"/>
    <n v="0"/>
    <s v="LC"/>
    <s v="LC"/>
  </r>
  <r>
    <s v="Danaus plexippus"/>
    <s v="RHOPALOCERA"/>
    <s v="Nymphalidae"/>
    <s v="Danaus plexippus (Linnaeus, 1758)"/>
    <s v="Danaus plexippus"/>
    <s v="Monarque"/>
    <n v="53350"/>
    <s v="NA"/>
    <s v="abs"/>
    <n v="0"/>
    <n v="0"/>
    <n v="0"/>
    <s v="HHR"/>
    <s v="espèce migratrice"/>
    <x v="5"/>
    <n v="53350"/>
    <n v="0"/>
    <s v="NE"/>
    <s v="NA"/>
  </r>
  <r>
    <s v="Erynnis tages"/>
    <s v="RHOPALOCERA"/>
    <s v="Hesperiidae"/>
    <s v="Erynnis tages (Linnaeus, 1758)"/>
    <s v="Erynnis tages"/>
    <s v="Point de Hongrie"/>
    <n v="53307"/>
    <s v="LC"/>
    <s v="AC"/>
    <n v="0"/>
    <n v="0"/>
    <n v="0"/>
    <s v="PR"/>
    <s v="espèce des prairies sèches"/>
    <x v="3"/>
    <n v="53307"/>
    <n v="0"/>
    <s v="LC"/>
    <s v="LC"/>
  </r>
  <r>
    <s v="Euphydryas aurinia"/>
    <s v="RHOPALOCERA"/>
    <s v="Nymphalidae"/>
    <s v="Euphydryas aurinia (Rottemburg, 1775)"/>
    <s v="Euphydryas aurinia"/>
    <s v="Damier de la Succise"/>
    <n v="53865"/>
    <s v="LC"/>
    <s v="PC"/>
    <s v="P"/>
    <s v="X"/>
    <n v="0"/>
    <s v="PR"/>
    <s v="espèce des zones humides"/>
    <x v="3"/>
    <n v="53865"/>
    <n v="0"/>
    <s v="VU"/>
    <s v="LC"/>
  </r>
  <r>
    <s v="Fabriciana adippe"/>
    <s v="RHOPALOCERA"/>
    <s v="Nymphalidae"/>
    <s v="Fabriciana adippe (Denis &amp; Schiffermüller, 1775)"/>
    <s v="Fabriciana adippe"/>
    <s v="Moyen Nacré"/>
    <n v="53902"/>
    <s v="RE"/>
    <s v="NR"/>
    <s v="P"/>
    <n v="0"/>
    <n v="0"/>
    <s v="HR"/>
    <s v="Espèce des lisières et boisements mésophiles"/>
    <x v="2"/>
    <n v="53902"/>
    <n v="0"/>
    <s v="RE"/>
    <s v="LC"/>
  </r>
  <r>
    <s v="Glaucopsyche alexis"/>
    <s v="RHOPALOCERA"/>
    <s v="Lycaenidae"/>
    <s v="Glaucopsyche alexis (Poda, 1761)"/>
    <s v="Glaucopsyche alexis"/>
    <s v="Azuré des Cytises"/>
    <n v="54075"/>
    <s v="VU"/>
    <s v="AR"/>
    <s v="P"/>
    <n v="0"/>
    <n v="0"/>
    <s v="PR"/>
    <s v="espèce des prairies sèches"/>
    <x v="3"/>
    <n v="54075"/>
    <n v="0"/>
    <s v="LC"/>
    <s v="LC"/>
  </r>
  <r>
    <s v="Gonepteryx rhamni"/>
    <s v="RHOPALOCERA"/>
    <s v="Pieridae"/>
    <s v="Gonepteryx rhamni (Linnaeus, 1758)"/>
    <s v="Gonepteryx rhamni"/>
    <s v="Citron"/>
    <n v="54417"/>
    <s v="LC"/>
    <s v="C"/>
    <n v="0"/>
    <n v="0"/>
    <n v="0"/>
    <s v="PR"/>
    <s v="espèce ubiquiste"/>
    <x v="0"/>
    <n v="54417"/>
    <n v="0"/>
    <s v="LC"/>
    <s v="LC"/>
  </r>
  <r>
    <s v="Hamearis lucina"/>
    <s v="RHOPALOCERA"/>
    <s v="Riodinidae"/>
    <s v="Hamearis lucina (Linnaeus, 1758)"/>
    <s v="Hamearis lucina"/>
    <s v="Lucine"/>
    <n v="53969"/>
    <s v="LC"/>
    <s v="PC"/>
    <s v="P"/>
    <n v="0"/>
    <n v="0"/>
    <s v="HR"/>
    <s v="Espèce des ourlets, fourrés et lisières thermophiles"/>
    <x v="3"/>
    <n v="53969"/>
    <n v="0"/>
    <s v="LC"/>
    <s v="LC"/>
  </r>
  <r>
    <s v="Hesperia comma"/>
    <s v="RHOPALOCERA"/>
    <s v="Hesperiidae"/>
    <s v="Hesperia comma (Linnaeus, 1758)"/>
    <s v="Hesperia comma"/>
    <s v="Virgule"/>
    <n v="53332"/>
    <s v="NT"/>
    <s v="AR"/>
    <s v="P"/>
    <n v="0"/>
    <n v="0"/>
    <s v="HR"/>
    <s v="Espèce des pelouses rases"/>
    <x v="3"/>
    <n v="53332"/>
    <n v="0"/>
    <s v="VU"/>
    <s v="LC"/>
  </r>
  <r>
    <s v="Heteropterus morpheus"/>
    <s v="RHOPALOCERA"/>
    <s v="Hesperiidae"/>
    <s v="Heteropterus morpheus (Pallas, 1771)"/>
    <s v="Heteropterus morpheus"/>
    <s v="Miroir"/>
    <n v="53312"/>
    <s v="NT"/>
    <s v="RR"/>
    <s v="P"/>
    <n v="0"/>
    <n v="0"/>
    <s v="HR"/>
    <s v="espèce des zones humides"/>
    <x v="4"/>
    <n v="53312"/>
    <n v="0"/>
    <s v="CR"/>
    <s v="LC"/>
  </r>
  <r>
    <s v="Hipparchia semele"/>
    <s v="RHOPALOCERA"/>
    <s v="Nymphalidae"/>
    <s v="Hipparchia semele (Linnaeus, 1758)"/>
    <s v="Hipparchia semele"/>
    <s v="Agreste"/>
    <n v="53391"/>
    <s v="EN"/>
    <s v="E"/>
    <s v="P"/>
    <n v="0"/>
    <n v="0"/>
    <s v="HR"/>
    <s v="Espèce des pelouses rases"/>
    <x v="3"/>
    <n v="53391"/>
    <n v="0"/>
    <s v="CR"/>
    <s v="LC"/>
  </r>
  <r>
    <s v="Iphiclides podalirius"/>
    <s v="RHOPALOCERA"/>
    <s v="Papilionidae"/>
    <s v="Iphiclides podalirius (Linnaeus, 1758)"/>
    <s v="Iphiclides podalirius"/>
    <s v="Flambé"/>
    <n v="54475"/>
    <s v="LC"/>
    <s v="PC"/>
    <s v="P"/>
    <n v="0"/>
    <n v="0"/>
    <s v="LR"/>
    <s v="Espèce des ourlets, fourrés et lisières thermophiles"/>
    <x v="3"/>
    <n v="54475"/>
    <n v="0"/>
    <s v="LC"/>
    <s v="LC"/>
  </r>
  <r>
    <s v="Issoria lathonia"/>
    <s v="RHOPALOCERA"/>
    <s v="Nymphalidae"/>
    <s v="Issoria lathonia (Linnaeus, 1758)"/>
    <s v="Issoria lathonia"/>
    <s v="Petit Nacré"/>
    <n v="53908"/>
    <s v="LC"/>
    <s v="AC"/>
    <n v="0"/>
    <n v="0"/>
    <s v="oui"/>
    <s v="HR"/>
    <s v="espèce migratrice"/>
    <x v="5"/>
    <n v="53908"/>
    <n v="0"/>
    <s v="LC"/>
    <s v="LC"/>
  </r>
  <r>
    <s v="Lampides boeticus"/>
    <s v="RHOPALOCERA"/>
    <s v="Lycaenidae"/>
    <s v="Lampides boeticus (Linnaeus, 1767)"/>
    <s v="Lampides boeticus"/>
    <s v="Azuré porte-queue"/>
    <n v="54021"/>
    <s v="LC"/>
    <s v="AR"/>
    <s v="P"/>
    <n v="0"/>
    <s v="oui"/>
    <s v="R"/>
    <s v="espèce migratrice"/>
    <x v="5"/>
    <n v="54021"/>
    <n v="0"/>
    <s v="LC"/>
    <s v="LC"/>
  </r>
  <r>
    <s v="Lasiommata maera"/>
    <s v="RHOPALOCERA"/>
    <s v="Nymphalidae"/>
    <s v="Lasiommata maera (Linnaeus, 1758)"/>
    <s v="Lasiommata maera"/>
    <s v="Némusien"/>
    <n v="53609"/>
    <s v="NT"/>
    <s v="PC"/>
    <n v="0"/>
    <n v="0"/>
    <n v="0"/>
    <s v="PR"/>
    <s v="espèce des prairies sèches"/>
    <x v="3"/>
    <n v="53609"/>
    <n v="0"/>
    <s v="LC"/>
    <s v="LC"/>
  </r>
  <r>
    <s v="Lasiommata megera"/>
    <s v="RHOPALOCERA"/>
    <s v="Nymphalidae"/>
    <s v="Lasiommata megera (Linnaeus, 1767)"/>
    <s v="Lasiommata megera"/>
    <s v="Mégère"/>
    <n v="53604"/>
    <s v="LC"/>
    <s v="C"/>
    <n v="0"/>
    <n v="0"/>
    <n v="0"/>
    <s v="PR"/>
    <s v="espèce des prairies mésophiles"/>
    <x v="1"/>
    <n v="53604"/>
    <n v="0"/>
    <s v="LC"/>
    <s v="LC"/>
  </r>
  <r>
    <s v="Leptidea sinapis"/>
    <s v="RHOPALOCERA"/>
    <s v="Pieridae"/>
    <s v="Leptidea sinapis (Linnaeus, 1758)"/>
    <s v="Leptidea sinapis"/>
    <s v="Piéride du Lotier"/>
    <n v="54376"/>
    <s v="LC"/>
    <s v="AC"/>
    <n v="0"/>
    <n v="0"/>
    <n v="0"/>
    <s v="LR"/>
    <s v="espèce des prairies mésophiles"/>
    <x v="1"/>
    <n v="54376"/>
    <n v="0"/>
    <s v="LC"/>
    <s v="LC"/>
  </r>
  <r>
    <s v="Leptotes pirithous"/>
    <s v="RHOPALOCERA"/>
    <s v="Lycaenidae"/>
    <s v="Leptotes pirithous (Linnaeus, 1767)"/>
    <s v="Leptotes pirithous"/>
    <s v="Azuré de la Luzerne"/>
    <n v="219795"/>
    <s v="NA"/>
    <s v="abs"/>
    <n v="0"/>
    <n v="0"/>
    <s v="oui"/>
    <s v="HR"/>
    <s v="espèce migratrice"/>
    <x v="5"/>
    <n v="219795"/>
    <n v="0"/>
    <s v="NE"/>
    <s v="LC"/>
  </r>
  <r>
    <s v="Limenitis camilla"/>
    <s v="RHOPALOCERA"/>
    <s v="Nymphalidae"/>
    <s v="Limenitis camilla (Linnaeus, 1764)"/>
    <s v="Limenitis camilla"/>
    <s v="Petit Sylvain"/>
    <n v="53770"/>
    <s v="LC"/>
    <s v="AC"/>
    <n v="0"/>
    <n v="0"/>
    <n v="0"/>
    <s v="HR"/>
    <s v="Espèce des lisières et boisements mésophiles"/>
    <x v="2"/>
    <n v="53770"/>
    <n v="0"/>
    <s v="LC"/>
    <s v="LC"/>
  </r>
  <r>
    <s v="Limenitis populi"/>
    <s v="RHOPALOCERA"/>
    <s v="Nymphalidae"/>
    <s v="Limenitis populi (Linnaeus, 1758)"/>
    <s v="Limenitis populi"/>
    <s v="Grand Sylvain"/>
    <n v="53765"/>
    <s v="CR"/>
    <s v="NR"/>
    <s v="P"/>
    <n v="0"/>
    <n v="0"/>
    <s v="HR"/>
    <s v="Espèce des lisières et boisements mésophiles"/>
    <x v="2"/>
    <n v="53765"/>
    <n v="0"/>
    <s v="CR*"/>
    <s v="NT"/>
  </r>
  <r>
    <s v="Limenitis reducta"/>
    <s v="RHOPALOCERA"/>
    <s v="Nymphalidae"/>
    <s v="Limenitis reducta Staudinger, 1901"/>
    <s v="Limenitis reducta"/>
    <s v="Sylvain azuré"/>
    <n v="53767"/>
    <s v="VU"/>
    <s v="RR"/>
    <s v="P"/>
    <n v="0"/>
    <s v="oui"/>
    <s v="R"/>
    <s v="Espèce des ourlets, fourrés et lisières thermophiles"/>
    <x v="3"/>
    <n v="53767"/>
    <n v="0"/>
    <s v="DD"/>
    <s v="LC"/>
  </r>
  <r>
    <s v="Lopinga achine"/>
    <s v="RHOPALOCERA"/>
    <s v="Nymphalidae"/>
    <s v="Lopinga achine (Scopoli, 1763)"/>
    <s v="Lopinga achine"/>
    <s v="Bacchante"/>
    <n v="53615"/>
    <s v="RE"/>
    <s v="NR"/>
    <s v="P"/>
    <n v="0"/>
    <n v="0"/>
    <s v="R"/>
    <s v="Espèce des lisières et boisements mésophiles"/>
    <x v="2"/>
    <n v="53615"/>
    <n v="0"/>
    <s v="RE"/>
    <s v="NT"/>
  </r>
  <r>
    <s v="Lycaena phlaeas"/>
    <s v="RHOPALOCERA"/>
    <s v="Lycaenidae"/>
    <s v="Lycaena phlaeas (Linnaeus, 1760)"/>
    <s v="Lycaena phlaeas"/>
    <s v="Cuivré commun"/>
    <n v="53973"/>
    <s v="LC"/>
    <s v="C"/>
    <n v="0"/>
    <n v="0"/>
    <n v="0"/>
    <s v="PR"/>
    <s v="espèce des prairies mésophiles"/>
    <x v="1"/>
    <n v="53973"/>
    <n v="0"/>
    <s v="LC"/>
    <s v="LC"/>
  </r>
  <r>
    <s v="Lycaena tityrus"/>
    <s v="RHOPALOCERA"/>
    <s v="Lycaenidae"/>
    <s v="Lycaena tityrus (Poda, 1761)"/>
    <s v="Lycaena tityrus"/>
    <s v="Cuivré fuligineux"/>
    <n v="219751"/>
    <s v="LC"/>
    <s v="RR"/>
    <s v="P"/>
    <n v="0"/>
    <n v="0"/>
    <s v="HR"/>
    <s v="espèce des prairies mésophiles"/>
    <x v="4"/>
    <n v="219751"/>
    <n v="0"/>
    <s v="EN"/>
    <s v="LC"/>
  </r>
  <r>
    <s v="Lysandra bellargus"/>
    <s v="RHOPALOCERA"/>
    <s v="Lycaenidae"/>
    <s v="Lysandra bellargus (Rottemburg, 1775)"/>
    <s v="Lysandra bellargus"/>
    <s v="Azuré bleu-céleste"/>
    <n v="54271"/>
    <s v="LC"/>
    <s v="AC"/>
    <s v="P"/>
    <n v="0"/>
    <n v="0"/>
    <s v="PR"/>
    <s v="Espèce des pelouses rases"/>
    <x v="3"/>
    <n v="54271"/>
    <n v="0"/>
    <s v="NT"/>
    <s v="LC"/>
  </r>
  <r>
    <s v="Lysandra coridon"/>
    <s v="RHOPALOCERA"/>
    <s v="Lycaenidae"/>
    <s v="Lysandra coridon (Poda, 1761)"/>
    <s v="Lysandra coridon"/>
    <s v="Argus bleu-nacré"/>
    <n v="54265"/>
    <s v="LC"/>
    <s v="PC"/>
    <n v="0"/>
    <n v="0"/>
    <n v="0"/>
    <s v="HR"/>
    <s v="espèce des prairies sèches"/>
    <x v="3"/>
    <n v="54265"/>
    <n v="0"/>
    <s v="LC"/>
    <s v="LC"/>
  </r>
  <r>
    <s v="Maniola jurtina"/>
    <s v="RHOPALOCERA"/>
    <s v="Nymphalidae"/>
    <s v="Maniola jurtina (Linnaeus, 1758)"/>
    <s v="Maniola jurtina"/>
    <s v="Myrtil"/>
    <n v="53668"/>
    <s v="LC"/>
    <s v="CC"/>
    <n v="0"/>
    <n v="0"/>
    <n v="0"/>
    <s v="PR"/>
    <s v="espèce des prairies mésophiles"/>
    <x v="1"/>
    <n v="53668"/>
    <n v="0"/>
    <s v="LC"/>
    <s v="LC"/>
  </r>
  <r>
    <s v="Melanargia galathea"/>
    <s v="RHOPALOCERA"/>
    <s v="Nymphalidae"/>
    <s v="Melanargia galathea (Linnaeus, 1758)"/>
    <s v="Melanargia galathea"/>
    <s v="Demi-Deuil"/>
    <n v="53700"/>
    <s v="LC"/>
    <s v="C"/>
    <n v="0"/>
    <n v="0"/>
    <n v="0"/>
    <s v="R"/>
    <s v="espèce des prairies mésophiles"/>
    <x v="3"/>
    <n v="53700"/>
    <n v="0"/>
    <s v="LC"/>
    <s v="LC"/>
  </r>
  <r>
    <s v="Melitaea athalia"/>
    <s v="RHOPALOCERA"/>
    <s v="Nymphalidae"/>
    <s v="Melitaea athalia (Rottemburg, 1775)"/>
    <s v="Melitaea athalia"/>
    <s v="Mélitée du Mélampyre"/>
    <n v="219812"/>
    <s v="NT"/>
    <s v="R"/>
    <s v="P"/>
    <n v="0"/>
    <n v="0"/>
    <s v="R"/>
    <s v="Espèce des lisières et boisements mésophiles"/>
    <x v="2"/>
    <n v="219812"/>
    <n v="0"/>
    <s v="VU"/>
    <s v="LC"/>
  </r>
  <r>
    <s v="Melitaea aurelia"/>
    <s v="RHOPALOCERA"/>
    <s v="Nymphalidae"/>
    <s v="Melitaea aurelia Nickerl, 1850"/>
    <s v="Melitaea aurelia"/>
    <s v="Mélitée des Digitales"/>
    <n v="219811"/>
    <s v="EN"/>
    <s v="R"/>
    <s v="P"/>
    <n v="0"/>
    <n v="0"/>
    <s v="HR"/>
    <s v="Abs"/>
    <x v="3"/>
    <n v="219811"/>
    <n v="0"/>
    <s v="EN"/>
    <s v="VU"/>
  </r>
  <r>
    <s v="Melitaea cinxia"/>
    <s v="RHOPALOCERA"/>
    <s v="Nymphalidae"/>
    <s v="Melitaea cinxia (Linnaeus, 1758)"/>
    <s v="Melitaea cinxia"/>
    <s v="Mélitée du Plantain"/>
    <n v="53817"/>
    <s v="LC"/>
    <s v="AR"/>
    <s v="P"/>
    <n v="0"/>
    <n v="0"/>
    <s v="PR"/>
    <s v="Espèce des pelouses rases"/>
    <x v="3"/>
    <n v="53817"/>
    <n v="0"/>
    <s v="NT"/>
    <s v="LC"/>
  </r>
  <r>
    <s v="Melitaea diamina"/>
    <s v="RHOPALOCERA"/>
    <s v="Nymphalidae"/>
    <s v="Melitaea diamina (Lang, 1789)"/>
    <s v="Melitaea diamina"/>
    <s v="Mélitée noirâtre"/>
    <n v="53821"/>
    <s v="CR"/>
    <s v="NR"/>
    <s v="P"/>
    <n v="0"/>
    <n v="0"/>
    <s v="HR"/>
    <s v="espèce des zones humides"/>
    <x v="4"/>
    <n v="53821"/>
    <n v="0"/>
    <s v="RE"/>
    <s v="LC"/>
  </r>
  <r>
    <s v="Melitaea parthenoides"/>
    <s v="RHOPALOCERA"/>
    <s v="Nymphalidae"/>
    <s v="Melitaea parthenoides Keferstein, 1851"/>
    <s v="Melitaea parthenoides"/>
    <s v="Mélitée des Scabieuses"/>
    <n v="219810"/>
    <s v="VU"/>
    <s v="AR"/>
    <s v="P"/>
    <n v="0"/>
    <n v="0"/>
    <s v="HHR"/>
    <s v="espèce des prairies sèches"/>
    <x v="3"/>
    <n v="219810"/>
    <n v="0"/>
    <s v="VU"/>
    <s v="LC"/>
  </r>
  <r>
    <s v="Melitaea phoebe"/>
    <s v="RHOPALOCERA"/>
    <s v="Nymphalidae"/>
    <s v="Melitaea phoebe (Denis &amp; Schiffermüller, 1775)"/>
    <s v="Melitaea phoebe"/>
    <s v="Mélitée des Centaurées"/>
    <n v="53811"/>
    <s v="DD"/>
    <s v="R"/>
    <n v="0"/>
    <n v="0"/>
    <n v="0"/>
    <s v="R"/>
    <s v="espèce des prairies sèches"/>
    <x v="3"/>
    <n v="53811"/>
    <n v="0"/>
    <s v="VU"/>
    <s v="LC"/>
  </r>
  <r>
    <s v="Nymphalis antiopa"/>
    <s v="RHOPALOCERA"/>
    <s v="Nymphalidae"/>
    <s v="Nymphalis antiopa (Linnaeus, 1758)"/>
    <s v="Nymphalis antiopa"/>
    <s v="Morio"/>
    <n v="53733"/>
    <s v="RE"/>
    <s v="NR"/>
    <s v="P"/>
    <n v="0"/>
    <n v="0"/>
    <s v="LR"/>
    <s v="Espèce des lisières et boisements mésophiles"/>
    <x v="2"/>
    <n v="53733"/>
    <n v="0"/>
    <s v="RE"/>
    <s v="LC"/>
  </r>
  <r>
    <s v="Nymphalis polychloros"/>
    <s v="RHOPALOCERA"/>
    <s v="Nymphalidae"/>
    <s v="Nymphalis polychloros (Linnaeus, 1758)"/>
    <s v="Nymphalis polychloros"/>
    <s v="Grande Tortue"/>
    <n v="53727"/>
    <s v="LC"/>
    <s v="PC"/>
    <n v="0"/>
    <n v="0"/>
    <n v="0"/>
    <s v="PR"/>
    <s v="Espèce des lisières et boisements mésophiles"/>
    <x v="2"/>
    <n v="53727"/>
    <n v="0"/>
    <s v="LC"/>
    <s v="LC"/>
  </r>
  <r>
    <s v="Ochlodes sylvanus"/>
    <s v="RHOPALOCERA"/>
    <s v="Hesperiidae"/>
    <s v="Ochlodes sylvanus (Esper, 1777)"/>
    <s v="Ochlodes sylvanus"/>
    <s v="Sylvaine"/>
    <n v="219740"/>
    <s v="LC"/>
    <s v="C"/>
    <n v="0"/>
    <n v="0"/>
    <n v="0"/>
    <s v="PR"/>
    <s v="espèce des prairies mésophiles"/>
    <x v="1"/>
    <n v="219740"/>
    <n v="0"/>
    <s v="LC"/>
    <s v="LC"/>
  </r>
  <r>
    <s v="Papilio machaon"/>
    <s v="RHOPALOCERA"/>
    <s v="Papilionidae"/>
    <s v="Papilio machaon Linnaeus, 1758"/>
    <s v="Papilio machaon"/>
    <s v="Machaon"/>
    <n v="54468"/>
    <s v="LC"/>
    <s v="AC"/>
    <n v="0"/>
    <n v="0"/>
    <n v="0"/>
    <s v="PR"/>
    <s v="espèce des prairies mésophiles"/>
    <x v="1"/>
    <n v="54468"/>
    <n v="0"/>
    <s v="LC"/>
    <s v="LC"/>
  </r>
  <r>
    <s v="Pararge aegeria"/>
    <s v="RHOPALOCERA"/>
    <s v="Nymphalidae"/>
    <s v="Pararge aegeria (Linnaeus, 1758)"/>
    <s v="Pararge aegeria"/>
    <s v="Tircis"/>
    <n v="53595"/>
    <s v="LC"/>
    <s v="C"/>
    <n v="0"/>
    <n v="0"/>
    <n v="0"/>
    <s v="PR"/>
    <s v="Espèce des lisières et boisements mésophiles"/>
    <x v="2"/>
    <n v="53595"/>
    <n v="0"/>
    <s v="LC"/>
    <s v="LC"/>
  </r>
  <r>
    <s v="Phengaris alcon"/>
    <s v="RHOPALOCERA"/>
    <s v="Lycaenidae"/>
    <s v="Phengaris alcon (Denis &amp; Schiffermüller, 1775)"/>
    <s v="Phengaris alcon"/>
    <s v="Azuré de la Croisette"/>
    <n v="631131"/>
    <s v="EN"/>
    <s v="NR"/>
    <s v="P"/>
    <s v="X"/>
    <n v="0"/>
    <s v="HR"/>
    <s v="espèce des zones humides"/>
    <x v="4"/>
    <n v="631131"/>
    <n v="0"/>
    <s v="RE"/>
    <s v="NT"/>
  </r>
  <r>
    <s v="Phengaris arion"/>
    <s v="RHOPALOCERA"/>
    <s v="Lycaenidae"/>
    <s v="Phengaris arion (Linnaeus, 1758)"/>
    <s v="Phengaris arion"/>
    <s v="Azuré du Serpolet"/>
    <n v="631133"/>
    <s v="EN"/>
    <s v="RR"/>
    <s v="P"/>
    <s v="X"/>
    <n v="0"/>
    <s v="R"/>
    <s v="espèce des prairies sèches"/>
    <x v="3"/>
    <n v="631133"/>
    <n v="0"/>
    <s v="EN"/>
    <s v="LC"/>
  </r>
  <r>
    <s v="Pieris brassicae"/>
    <s v="RHOPALOCERA"/>
    <s v="Pieridae"/>
    <s v="Pieris brassicae (Linnaeus, 1758)"/>
    <s v="Pieris brassicae"/>
    <s v="Piéride du Chou"/>
    <n v="54342"/>
    <s v="LC"/>
    <s v="C"/>
    <n v="0"/>
    <n v="0"/>
    <n v="0"/>
    <s v="PR"/>
    <s v="espèce ubiquiste"/>
    <x v="0"/>
    <n v="54342"/>
    <n v="0"/>
    <s v="LC"/>
    <s v="LC"/>
  </r>
  <r>
    <s v="Pieris mannii"/>
    <s v="RHOPALOCERA"/>
    <s v="Pieridae"/>
    <s v="Pieris mannii (Mayer, 1851)"/>
    <s v="Pieris mannii"/>
    <s v="Piéride de l'Ibéride"/>
    <n v="219830"/>
    <s v="NA"/>
    <s v="E?"/>
    <n v="0"/>
    <n v="0"/>
    <n v="0"/>
    <s v="LR"/>
    <s v="Non renseignée"/>
    <x v="6"/>
    <n v="219830"/>
    <n v="0"/>
    <s v="NE"/>
    <s v="LC"/>
  </r>
  <r>
    <s v="Pieris napi"/>
    <s v="RHOPALOCERA"/>
    <s v="Pieridae"/>
    <s v="Pieris napi (Linnaeus, 1758)"/>
    <s v="Pieris napi"/>
    <s v="Piéride du Navet"/>
    <n v="219833"/>
    <s v="LC"/>
    <s v="CC"/>
    <n v="0"/>
    <n v="0"/>
    <n v="0"/>
    <s v="PR"/>
    <s v="espèce ubiquiste"/>
    <x v="0"/>
    <n v="219833"/>
    <n v="0"/>
    <s v="LC"/>
    <s v="LC"/>
  </r>
  <r>
    <s v="Pieris rapae"/>
    <s v="RHOPALOCERA"/>
    <s v="Pieridae"/>
    <s v="Pieris rapae (Linnaeus, 1758)"/>
    <s v="Pieris rapae"/>
    <s v="Piéride de la Rave"/>
    <n v="219831"/>
    <s v="LC"/>
    <s v="CC"/>
    <n v="0"/>
    <n v="0"/>
    <n v="0"/>
    <s v="PR"/>
    <s v="espèce ubiquiste"/>
    <x v="0"/>
    <n v="219831"/>
    <n v="0"/>
    <s v="LC"/>
    <s v="LC"/>
  </r>
  <r>
    <s v="Plebejus argus"/>
    <s v="RHOPALOCERA"/>
    <s v="Lycaenidae"/>
    <s v="Plebejus argus (Linnaeus, 1758)"/>
    <s v="Plebejus argus"/>
    <s v="Azuré de l'Ajonc"/>
    <n v="54105"/>
    <s v="NT"/>
    <s v="AR"/>
    <s v="P"/>
    <n v="0"/>
    <n v="0"/>
    <s v="PR"/>
    <s v="Espèce des pelouses rases"/>
    <x v="3"/>
    <n v="54105"/>
    <n v="0"/>
    <s v="LC"/>
    <s v="LC"/>
  </r>
  <r>
    <s v="Plebejus idas"/>
    <s v="RHOPALOCERA"/>
    <s v="Lycaenidae"/>
    <s v="Plebejus idas (Linnaeus, 1760)"/>
    <s v="Plebejus idas"/>
    <s v="Azuré du Genêt"/>
    <n v="54126"/>
    <s v="EN"/>
    <s v="abs"/>
    <s v="P"/>
    <n v="0"/>
    <n v="0"/>
    <s v="PR"/>
    <s v="espèce des landes "/>
    <x v="7"/>
    <n v="54126"/>
    <n v="0"/>
    <s v="NE"/>
    <s v="LC"/>
  </r>
  <r>
    <s v="Polygonia c-album"/>
    <s v="RHOPALOCERA"/>
    <s v="Nymphalidae"/>
    <s v="Polygonia c-album (Linnaeus, 1758)"/>
    <s v="Polygonia c-album"/>
    <s v="Gamma"/>
    <n v="53759"/>
    <s v="LC"/>
    <s v="C"/>
    <n v="0"/>
    <n v="0"/>
    <n v="0"/>
    <s v="LR"/>
    <s v="Espèce des lisières et boisements mésophiles"/>
    <x v="2"/>
    <n v="53759"/>
    <n v="0"/>
    <s v="LC"/>
    <s v="LC"/>
  </r>
  <r>
    <s v="Polyommatus icarus"/>
    <s v="RHOPALOCERA"/>
    <s v="Lycaenidae"/>
    <s v="Polyommatus icarus (Rottemburg, 1775)"/>
    <s v="Polyommatus icarus"/>
    <s v="Azuré de la Bugrane"/>
    <n v="54279"/>
    <s v="LC"/>
    <s v="C"/>
    <n v="0"/>
    <n v="0"/>
    <n v="0"/>
    <s v="PR"/>
    <s v="espèce des prairies mésophiles"/>
    <x v="1"/>
    <n v="54279"/>
    <n v="0"/>
    <s v="LC"/>
    <s v="LC"/>
  </r>
  <r>
    <s v="Polyommatus thersites"/>
    <s v="RHOPALOCERA"/>
    <s v="Lycaenidae"/>
    <s v="Polyommatus thersites (Cantener, 1835)"/>
    <s v="Polyommatus thersites"/>
    <s v="Azuré de L'Esparcette"/>
    <n v="219765"/>
    <s v="NA"/>
    <s v="abs"/>
    <n v="0"/>
    <n v="0"/>
    <n v="0"/>
    <s v="PR"/>
    <s v="Espèce des pelouses rases"/>
    <x v="3"/>
    <n v="219765"/>
    <n v="0"/>
    <s v="DD"/>
    <s v="LC"/>
  </r>
  <r>
    <s v="Pontia daplidice"/>
    <s v="RHOPALOCERA"/>
    <s v="Pieridae"/>
    <s v="Pontia daplidice (Linnaeus, 1758)"/>
    <s v="Pontia daplidice"/>
    <s v="Marbré-de-vert"/>
    <n v="54362"/>
    <s v="RE"/>
    <s v="NR"/>
    <n v="0"/>
    <n v="0"/>
    <n v="0"/>
    <s v="PR"/>
    <s v="espèce migratrice"/>
    <x v="5"/>
    <n v="54362"/>
    <n v="0"/>
    <s v="NA"/>
    <s v="LC"/>
  </r>
  <r>
    <s v="Pseudophilotes baton"/>
    <s v="RHOPALOCERA"/>
    <s v="Lycaenidae"/>
    <s v="Pseudophilotes baton (Bergsträsser, [1779])"/>
    <s v="Pseudophilotes baton"/>
    <s v="Azuré du Thym"/>
    <n v="54055"/>
    <s v="RE"/>
    <s v="NR"/>
    <n v="0"/>
    <n v="0"/>
    <n v="0"/>
    <s v="HR"/>
    <s v="Espèce des pelouses rases"/>
    <x v="3"/>
    <n v="54055"/>
    <n v="0"/>
    <s v="RE"/>
    <s v="LC"/>
  </r>
  <r>
    <s v="Pyrgus alveus"/>
    <s v="RHOPALOCERA"/>
    <s v="Hesperiidae"/>
    <s v="Pyrgus alveus (Hübner, 1803)"/>
    <s v="Pyrgus alveus"/>
    <s v="Hespérie du Faux-Buis"/>
    <n v="53229"/>
    <s v="DD"/>
    <s v="NR"/>
    <s v="P"/>
    <n v="0"/>
    <n v="0"/>
    <s v="PR"/>
    <s v="Espèce des pelouses rases"/>
    <x v="3"/>
    <n v="53229"/>
    <n v="0"/>
    <s v="RE"/>
    <s v="LC"/>
  </r>
  <r>
    <s v="Pyrgus armoricanus"/>
    <s v="RHOPALOCERA"/>
    <s v="Hesperiidae"/>
    <s v="Pyrgus armoricanus (Oberthür, 1910)"/>
    <s v="Pyrgus armoricanus"/>
    <s v="Hespérie des Potentilles"/>
    <n v="53236"/>
    <s v="CR"/>
    <s v="NR"/>
    <s v="P"/>
    <n v="0"/>
    <n v="0"/>
    <s v="HR"/>
    <s v="espèce des landes "/>
    <x v="7"/>
    <n v="53236"/>
    <n v="0"/>
    <s v="RE"/>
    <s v="LC"/>
  </r>
  <r>
    <s v="Pyrgus malvae"/>
    <s v="RHOPALOCERA"/>
    <s v="Hesperiidae"/>
    <s v="Pyrgus malvae (Linnaeus, 1758)"/>
    <s v="Pyrgus malvae"/>
    <s v="Hespérie de la Mauve"/>
    <n v="53221"/>
    <s v="LC"/>
    <s v="PC"/>
    <n v="0"/>
    <n v="0"/>
    <n v="0"/>
    <s v="PR"/>
    <s v="Espèce des pelouses rases"/>
    <x v="3"/>
    <n v="53221"/>
    <n v="0"/>
    <s v="LC"/>
    <s v="LC"/>
  </r>
  <r>
    <s v="Pyronia tithonus"/>
    <s v="RHOPALOCERA"/>
    <s v="Nymphalidae"/>
    <s v="Pyronia tithonus (Linnaeus, 1771)"/>
    <s v="Pyronia tithonus"/>
    <s v="Amaryllis"/>
    <n v="608405"/>
    <s v="LC"/>
    <s v="CC"/>
    <n v="0"/>
    <n v="0"/>
    <n v="0"/>
    <s v="R"/>
    <s v="espèce ubiquiste"/>
    <x v="0"/>
    <n v="608405"/>
    <n v="0"/>
    <s v="LC"/>
    <s v="LC"/>
  </r>
  <r>
    <s v="Quercusia quercus"/>
    <s v="RHOPALOCERA"/>
    <s v="Lycaenidae"/>
    <s v="Quercusia quercus (Linnaeus, 1758)"/>
    <s v="Quercusia quercus"/>
    <s v="Thécla du Chêne"/>
    <n v="54322"/>
    <s v="LC"/>
    <s v="AR"/>
    <s v="P"/>
    <n v="0"/>
    <n v="0"/>
    <s v="PR"/>
    <s v="Espèce des lisières et boisements mésophiles"/>
    <x v="2"/>
    <n v="54322"/>
    <n v="0"/>
    <s v="LC"/>
    <s v="LC"/>
  </r>
  <r>
    <s v="Satyrium ilicis"/>
    <s v="RHOPALOCERA"/>
    <s v="Lycaenidae"/>
    <s v="Satyrium ilicis (Esper, 1779)"/>
    <s v="Satyrium ilicis"/>
    <s v="Thécla de l'Yeuse"/>
    <n v="219758"/>
    <s v="DD"/>
    <s v="RR"/>
    <n v="0"/>
    <n v="0"/>
    <n v="0"/>
    <s v="PR"/>
    <s v="Espèce des lisières et boisements mésophiles"/>
    <x v="2"/>
    <n v="219758"/>
    <n v="0"/>
    <s v="DD"/>
    <s v="LC"/>
  </r>
  <r>
    <s v="Satyrium pruni"/>
    <s v="RHOPALOCERA"/>
    <s v="Lycaenidae"/>
    <s v="Satyrium pruni (Linnaeus, 1758)"/>
    <s v="Satyrium pruni"/>
    <s v="Thécla du Prunier"/>
    <n v="219756"/>
    <s v="DD"/>
    <s v="R"/>
    <s v="P"/>
    <n v="0"/>
    <n v="0"/>
    <s v="R"/>
    <s v="Espèce des ourlets, fourrés et lisières thermophiles"/>
    <x v="3"/>
    <n v="219756"/>
    <n v="0"/>
    <s v="LC"/>
    <s v="LC"/>
  </r>
  <r>
    <s v="Satyrium w-album"/>
    <s v="RHOPALOCERA"/>
    <s v="Lycaenidae"/>
    <s v="Satyrium w-album (Knoch, 1782)"/>
    <s v="Satyrium w-album"/>
    <s v="Thécla de l'Orme"/>
    <n v="219755"/>
    <s v="DD"/>
    <s v="R"/>
    <s v="P"/>
    <n v="0"/>
    <n v="0"/>
    <s v="HR"/>
    <s v="Espèce des lisières et boisements mésophiles"/>
    <x v="2"/>
    <n v="219755"/>
    <n v="0"/>
    <s v="VU"/>
    <s v="LC"/>
  </r>
  <r>
    <s v="Speyeria aglaja"/>
    <s v="RHOPALOCERA"/>
    <s v="Nymphalidae"/>
    <s v="Speyeria aglaja (Linnaeus, 1758)"/>
    <s v="Speyeria aglaja"/>
    <s v="Grand Nacré"/>
    <n v="820680"/>
    <s v="EN"/>
    <s v="R"/>
    <s v="P"/>
    <n v="0"/>
    <n v="0"/>
    <s v="R"/>
    <s v="Espèce des lisières et boisements mésophiles"/>
    <x v="2"/>
    <n v="820680"/>
    <n v="0"/>
    <s v="EN"/>
    <s v="LC"/>
  </r>
  <r>
    <s v="Spialia sertorius"/>
    <s v="RHOPALOCERA"/>
    <s v="Hesperiidae"/>
    <s v="Spialia sertorius (Hoffmannsegg, 1804)"/>
    <s v="Spialia sertorius"/>
    <s v="Hespérie des Sanguisorbes"/>
    <n v="53269"/>
    <s v="LC"/>
    <s v="PC"/>
    <n v="0"/>
    <n v="0"/>
    <n v="0"/>
    <s v="R"/>
    <s v="Espèce des pelouses rases"/>
    <x v="3"/>
    <n v="53269"/>
    <n v="0"/>
    <s v="LC"/>
    <s v="LC"/>
  </r>
  <r>
    <s v="Thecla betulae"/>
    <s v="RHOPALOCERA"/>
    <s v="Lycaenidae"/>
    <s v="Thecla betulae (Linnaeus, 1758)"/>
    <s v="Thecla betulae"/>
    <s v="Thécla du Bouleau"/>
    <n v="54319"/>
    <s v="LC"/>
    <s v="PC"/>
    <n v="0"/>
    <n v="0"/>
    <n v="0"/>
    <s v="HR"/>
    <s v="Espèce des lisières et boisements mésophiles"/>
    <x v="2"/>
    <n v="54319"/>
    <n v="0"/>
    <s v="LC"/>
    <s v="LC"/>
  </r>
  <r>
    <s v="Thymelicus acteon"/>
    <s v="RHOPALOCERA"/>
    <s v="Hesperiidae"/>
    <s v="Thymelicus acteon (Rottemburg, 1775)"/>
    <s v="Thymelicus acteon"/>
    <s v="Hespérie du Chiendent"/>
    <n v="53320"/>
    <s v="LC"/>
    <s v="PC"/>
    <n v="0"/>
    <n v="0"/>
    <n v="0"/>
    <s v="R"/>
    <s v="espèce des prairies sèches"/>
    <x v="3"/>
    <n v="53320"/>
    <n v="0"/>
    <s v="LC"/>
    <s v="LC"/>
  </r>
  <r>
    <s v="Thymelicus lineola"/>
    <s v="RHOPALOCERA"/>
    <s v="Hesperiidae"/>
    <s v="Thymelicus lineola (Ochsenheimer, 1808)"/>
    <s v="Thymelicus lineola"/>
    <s v="Hespérie du Dactyle"/>
    <n v="219741"/>
    <s v="LC"/>
    <s v="PC"/>
    <n v="0"/>
    <n v="0"/>
    <n v="0"/>
    <s v="PR"/>
    <s v="espèce des prairies sèches"/>
    <x v="3"/>
    <n v="219741"/>
    <n v="0"/>
    <s v="LC"/>
    <s v="LC"/>
  </r>
  <r>
    <s v="Thymelicus sylvestris"/>
    <s v="RHOPALOCERA"/>
    <s v="Hesperiidae"/>
    <s v="Thymelicus sylvestris (Poda, 1761)"/>
    <s v="Thymelicus sylvestris"/>
    <s v="Hespérie de la Houlque"/>
    <n v="219742"/>
    <s v="LC"/>
    <s v="AC"/>
    <n v="0"/>
    <n v="0"/>
    <n v="0"/>
    <s v="PR"/>
    <s v="espèce des prairies mésophiles"/>
    <x v="1"/>
    <n v="219742"/>
    <n v="0"/>
    <s v="LC"/>
    <s v="LC"/>
  </r>
  <r>
    <s v="Vanessa atalanta"/>
    <s v="RHOPALOCERA"/>
    <s v="Nymphalidae"/>
    <s v="Vanessa atalanta (Linnaeus, 1758)"/>
    <s v="Vanessa atalanta"/>
    <s v="Vulcain"/>
    <n v="53741"/>
    <s v="LC"/>
    <s v="CC"/>
    <n v="0"/>
    <n v="0"/>
    <n v="0"/>
    <s v="PR"/>
    <s v="espèce ubiquiste"/>
    <x v="0"/>
    <n v="53741"/>
    <n v="0"/>
    <s v="LC"/>
    <s v="LC"/>
  </r>
  <r>
    <s v="Vanessa cardui"/>
    <s v="RHOPALOCERA"/>
    <s v="Nymphalidae"/>
    <s v="Vanessa cardui (Linnaeus, 1758)"/>
    <s v="Vanessa cardui"/>
    <s v="Belle-Dame"/>
    <n v="53747"/>
    <s v="LC"/>
    <s v="C"/>
    <n v="0"/>
    <n v="0"/>
    <n v="0"/>
    <s v="PR"/>
    <s v="espèce migratrice"/>
    <x v="5"/>
    <n v="53747"/>
    <n v="0"/>
    <s v="LC"/>
    <s v="LC"/>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x v="0"/>
  </r>
  <r>
    <x v="0"/>
  </r>
  <r>
    <x v="0"/>
  </r>
  <r>
    <x v="0"/>
  </r>
  <r>
    <x v="1"/>
  </r>
  <r>
    <x v="0"/>
  </r>
  <r>
    <x v="1"/>
  </r>
  <r>
    <x v="0"/>
  </r>
  <r>
    <x v="2"/>
  </r>
  <r>
    <x v="0"/>
  </r>
  <r>
    <x v="0"/>
  </r>
  <r>
    <x v="3"/>
  </r>
  <r>
    <x v="0"/>
  </r>
  <r>
    <x v="3"/>
  </r>
  <r>
    <x v="2"/>
  </r>
  <r>
    <x v="0"/>
  </r>
  <r>
    <x v="1"/>
  </r>
  <r>
    <x v="4"/>
  </r>
  <r>
    <x v="0"/>
  </r>
  <r>
    <x v="0"/>
  </r>
  <r>
    <x v="2"/>
  </r>
  <r>
    <x v="0"/>
  </r>
  <r>
    <x v="3"/>
  </r>
  <r>
    <x v="0"/>
  </r>
  <r>
    <x v="0"/>
  </r>
  <r>
    <x v="0"/>
  </r>
  <r>
    <x v="0"/>
  </r>
  <r>
    <x v="5"/>
  </r>
  <r>
    <x v="0"/>
  </r>
  <r>
    <x v="5"/>
  </r>
  <r>
    <x v="0"/>
  </r>
  <r>
    <x v="0"/>
  </r>
  <r>
    <x v="4"/>
  </r>
  <r>
    <x v="0"/>
  </r>
  <r>
    <x v="0"/>
  </r>
  <r>
    <x v="3"/>
  </r>
  <r>
    <x v="2"/>
  </r>
  <r>
    <x v="0"/>
  </r>
  <r>
    <x v="0"/>
  </r>
  <r>
    <x v="1"/>
  </r>
  <r>
    <x v="1"/>
  </r>
  <r>
    <x v="6"/>
  </r>
  <r>
    <x v="0"/>
  </r>
  <r>
    <x v="0"/>
  </r>
  <r>
    <x v="0"/>
  </r>
  <r>
    <x v="1"/>
  </r>
  <r>
    <x v="0"/>
  </r>
  <r>
    <x v="0"/>
  </r>
  <r>
    <x v="4"/>
  </r>
  <r>
    <x v="0"/>
  </r>
  <r>
    <x v="7"/>
  </r>
  <r>
    <x v="2"/>
  </r>
  <r>
    <x v="3"/>
  </r>
  <r>
    <x v="0"/>
  </r>
  <r>
    <x v="0"/>
  </r>
  <r>
    <x v="0"/>
  </r>
  <r>
    <x v="0"/>
  </r>
  <r>
    <x v="0"/>
  </r>
  <r>
    <x v="0"/>
  </r>
  <r>
    <x v="1"/>
  </r>
  <r>
    <x v="6"/>
  </r>
  <r>
    <x v="0"/>
  </r>
  <r>
    <x v="7"/>
  </r>
  <r>
    <x v="2"/>
  </r>
  <r>
    <x v="5"/>
  </r>
  <r>
    <x v="3"/>
  </r>
  <r>
    <x v="0"/>
  </r>
  <r>
    <x v="0"/>
  </r>
  <r>
    <x v="0"/>
  </r>
  <r>
    <x v="0"/>
  </r>
  <r>
    <x v="6"/>
  </r>
  <r>
    <x v="6"/>
  </r>
  <r>
    <x v="0"/>
  </r>
  <r>
    <x v="4"/>
  </r>
  <r>
    <x v="0"/>
  </r>
  <r>
    <x v="0"/>
  </r>
  <r>
    <x v="1"/>
  </r>
  <r>
    <x v="6"/>
  </r>
  <r>
    <x v="0"/>
  </r>
  <r>
    <x v="0"/>
  </r>
  <r>
    <x v="4"/>
  </r>
  <r>
    <x v="3"/>
  </r>
  <r>
    <x v="3"/>
  </r>
  <r>
    <x v="5"/>
  </r>
  <r>
    <x v="7"/>
  </r>
  <r>
    <x v="0"/>
  </r>
  <r>
    <x v="0"/>
  </r>
  <r>
    <x v="0"/>
  </r>
  <r>
    <x v="8"/>
  </r>
  <r>
    <x v="8"/>
  </r>
  <r>
    <x v="8"/>
  </r>
  <r>
    <x v="8"/>
  </r>
  <r>
    <x v="8"/>
  </r>
  <r>
    <x v="8"/>
  </r>
  <r>
    <x v="8"/>
  </r>
  <r>
    <x v="8"/>
  </r>
  <r>
    <x v="8"/>
  </r>
  <r>
    <x v="8"/>
  </r>
  <r>
    <x v="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
  <r>
    <x v="0"/>
  </r>
  <r>
    <x v="0"/>
  </r>
  <r>
    <x v="0"/>
  </r>
  <r>
    <x v="1"/>
  </r>
  <r>
    <x v="2"/>
  </r>
  <r>
    <x v="3"/>
  </r>
  <r>
    <x v="4"/>
  </r>
  <r>
    <x v="3"/>
  </r>
  <r>
    <x v="5"/>
  </r>
  <r>
    <x v="6"/>
  </r>
  <r>
    <x v="3"/>
  </r>
  <r>
    <x v="5"/>
  </r>
  <r>
    <x v="5"/>
  </r>
  <r>
    <x v="7"/>
  </r>
  <r>
    <x v="1"/>
  </r>
  <r>
    <x v="5"/>
  </r>
  <r>
    <x v="8"/>
  </r>
  <r>
    <x v="5"/>
  </r>
  <r>
    <x v="6"/>
  </r>
  <r>
    <x v="9"/>
  </r>
  <r>
    <x v="1"/>
  </r>
  <r>
    <x v="3"/>
  </r>
  <r>
    <x v="5"/>
  </r>
  <r>
    <x v="7"/>
  </r>
  <r>
    <x v="3"/>
  </r>
  <r>
    <x v="7"/>
  </r>
  <r>
    <x v="3"/>
  </r>
  <r>
    <x v="7"/>
  </r>
  <r>
    <x v="5"/>
  </r>
  <r>
    <x v="1"/>
  </r>
  <r>
    <x v="8"/>
  </r>
  <r>
    <x v="8"/>
  </r>
  <r>
    <x v="8"/>
  </r>
  <r>
    <x v="9"/>
  </r>
  <r>
    <x v="2"/>
  </r>
  <r>
    <x v="7"/>
  </r>
  <r>
    <x v="7"/>
  </r>
  <r>
    <x v="3"/>
  </r>
  <r>
    <x v="7"/>
  </r>
  <r>
    <x v="7"/>
  </r>
  <r>
    <x v="9"/>
  </r>
  <r>
    <x v="6"/>
  </r>
  <r>
    <x v="1"/>
  </r>
  <r>
    <x v="2"/>
  </r>
  <r>
    <x v="6"/>
  </r>
  <r>
    <x v="7"/>
  </r>
  <r>
    <x v="0"/>
  </r>
  <r>
    <x v="2"/>
  </r>
  <r>
    <x v="5"/>
  </r>
  <r>
    <x v="9"/>
  </r>
  <r>
    <x v="7"/>
  </r>
  <r>
    <x v="1"/>
  </r>
  <r>
    <x v="5"/>
  </r>
  <r>
    <x v="0"/>
  </r>
  <r>
    <x v="9"/>
  </r>
  <r>
    <x v="1"/>
  </r>
  <r>
    <x v="5"/>
  </r>
  <r>
    <x v="0"/>
  </r>
  <r>
    <x v="3"/>
  </r>
  <r>
    <x v="1"/>
  </r>
  <r>
    <x v="7"/>
  </r>
  <r>
    <x v="9"/>
  </r>
  <r>
    <x v="5"/>
  </r>
  <r>
    <x v="7"/>
  </r>
  <r>
    <x v="7"/>
  </r>
  <r>
    <x v="5"/>
  </r>
  <r>
    <x v="9"/>
  </r>
  <r>
    <x v="3"/>
  </r>
  <r>
    <x v="0"/>
  </r>
  <r>
    <x v="0"/>
  </r>
  <r>
    <x v="1"/>
  </r>
  <r>
    <x v="7"/>
  </r>
  <r>
    <x v="0"/>
  </r>
  <r>
    <x v="5"/>
  </r>
  <r>
    <x v="0"/>
  </r>
  <r>
    <x v="0"/>
  </r>
  <r>
    <x v="2"/>
  </r>
  <r>
    <x v="1"/>
  </r>
  <r>
    <x v="3"/>
  </r>
  <r>
    <x v="3"/>
  </r>
  <r>
    <x v="5"/>
  </r>
  <r>
    <x v="7"/>
  </r>
  <r>
    <x v="5"/>
  </r>
  <r>
    <x v="7"/>
  </r>
  <r>
    <x v="7"/>
  </r>
  <r>
    <x v="8"/>
  </r>
  <r>
    <x v="0"/>
  </r>
  <r>
    <x v="6"/>
  </r>
  <r>
    <x v="10"/>
  </r>
  <r>
    <x v="10"/>
  </r>
  <r>
    <x v="10"/>
  </r>
  <r>
    <x v="10"/>
  </r>
  <r>
    <x v="10"/>
  </r>
  <r>
    <x v="10"/>
  </r>
  <r>
    <x v="10"/>
  </r>
  <r>
    <x v="10"/>
  </r>
  <r>
    <x v="10"/>
  </r>
  <r>
    <x v="10"/>
  </r>
  <r>
    <x v="10"/>
  </r>
  <r>
    <x v="11"/>
  </r>
  <r>
    <x v="11"/>
  </r>
  <r>
    <x v="11"/>
  </r>
  <r>
    <x v="11"/>
  </r>
  <r>
    <x v="11"/>
  </r>
  <r>
    <x v="11"/>
  </r>
  <r>
    <x v="11"/>
  </r>
  <r>
    <x v="11"/>
  </r>
  <r>
    <x v="11"/>
  </r>
  <r>
    <x v="11"/>
  </r>
  <r>
    <x v="11"/>
  </r>
  <r>
    <x v="11"/>
  </r>
  <r>
    <x v="1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
  <r>
    <x v="0"/>
  </r>
  <r>
    <x v="0"/>
  </r>
  <r>
    <x v="1"/>
  </r>
  <r>
    <x v="2"/>
  </r>
  <r>
    <x v="2"/>
  </r>
  <r>
    <x v="2"/>
  </r>
  <r>
    <x v="2"/>
  </r>
  <r>
    <x v="0"/>
  </r>
  <r>
    <x v="3"/>
  </r>
  <r>
    <x v="2"/>
  </r>
  <r>
    <x v="1"/>
  </r>
  <r>
    <x v="4"/>
  </r>
  <r>
    <x v="5"/>
  </r>
  <r>
    <x v="2"/>
  </r>
  <r>
    <x v="2"/>
  </r>
  <r>
    <x v="0"/>
  </r>
  <r>
    <x v="4"/>
  </r>
  <r>
    <x v="0"/>
  </r>
  <r>
    <x v="6"/>
  </r>
  <r>
    <x v="1"/>
  </r>
  <r>
    <x v="4"/>
  </r>
  <r>
    <x v="0"/>
  </r>
  <r>
    <x v="3"/>
  </r>
  <r>
    <x v="6"/>
  </r>
  <r>
    <x v="1"/>
  </r>
  <r>
    <x v="5"/>
  </r>
  <r>
    <x v="7"/>
  </r>
  <r>
    <x v="7"/>
  </r>
  <r>
    <x v="1"/>
  </r>
  <r>
    <x v="1"/>
  </r>
  <r>
    <x v="3"/>
  </r>
  <r>
    <x v="4"/>
  </r>
  <r>
    <x v="7"/>
  </r>
  <r>
    <x v="5"/>
  </r>
  <r>
    <x v="4"/>
  </r>
  <r>
    <x v="2"/>
  </r>
  <r>
    <x v="5"/>
  </r>
  <r>
    <x v="0"/>
  </r>
  <r>
    <x v="6"/>
  </r>
  <r>
    <x v="3"/>
  </r>
  <r>
    <x v="4"/>
  </r>
  <r>
    <x v="3"/>
  </r>
  <r>
    <x v="6"/>
  </r>
  <r>
    <x v="7"/>
  </r>
  <r>
    <x v="7"/>
  </r>
  <r>
    <x v="5"/>
  </r>
  <r>
    <x v="1"/>
  </r>
  <r>
    <x v="1"/>
  </r>
  <r>
    <x v="7"/>
  </r>
  <r>
    <x v="2"/>
  </r>
  <r>
    <x v="2"/>
  </r>
  <r>
    <x v="6"/>
  </r>
  <r>
    <x v="2"/>
  </r>
  <r>
    <x v="1"/>
  </r>
  <r>
    <x v="1"/>
  </r>
  <r>
    <x v="3"/>
  </r>
  <r>
    <x v="5"/>
  </r>
  <r>
    <x v="1"/>
  </r>
  <r>
    <x v="1"/>
  </r>
  <r>
    <x v="2"/>
  </r>
  <r>
    <x v="8"/>
  </r>
  <r>
    <x v="3"/>
  </r>
  <r>
    <x v="4"/>
  </r>
  <r>
    <x v="5"/>
  </r>
  <r>
    <x v="5"/>
  </r>
  <r>
    <x v="2"/>
  </r>
  <r>
    <x v="2"/>
  </r>
  <r>
    <x v="1"/>
  </r>
  <r>
    <x v="1"/>
  </r>
  <r>
    <x v="2"/>
  </r>
  <r>
    <x v="4"/>
  </r>
  <r>
    <x v="5"/>
  </r>
  <r>
    <x v="0"/>
  </r>
  <r>
    <x v="9"/>
  </r>
  <r>
    <x v="0"/>
  </r>
  <r>
    <x v="0"/>
  </r>
  <r>
    <x v="3"/>
  </r>
  <r>
    <x v="10"/>
  </r>
  <r>
    <x v="2"/>
  </r>
  <r>
    <x v="1"/>
  </r>
  <r>
    <x v="3"/>
  </r>
  <r>
    <x v="7"/>
  </r>
  <r>
    <x v="3"/>
  </r>
  <r>
    <x v="3"/>
  </r>
  <r>
    <x v="10"/>
  </r>
  <r>
    <x v="3"/>
  </r>
  <r>
    <x v="0"/>
  </r>
  <r>
    <x v="2"/>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
  <r>
    <s v="Aglais io"/>
    <s v="RHOPALOCERA"/>
    <s v="Nymphalidae"/>
    <s v="Aglais io (Linnaeus, 1758)"/>
    <s v="Aglais io"/>
    <s v="Paon-du-jour"/>
    <n v="608364"/>
    <s v="LC"/>
    <s v="CC"/>
    <n v="0"/>
    <n v="0"/>
    <n v="0"/>
    <s v="R"/>
    <s v="espèce ubiquiste"/>
    <x v="0"/>
    <n v="608364"/>
    <n v="0"/>
    <s v="LC"/>
    <s v="LC"/>
  </r>
  <r>
    <s v="Aglais urticae"/>
    <s v="RHOPALOCERA"/>
    <s v="Nymphalidae"/>
    <s v="Aglais urticae (Linnaeus, 1758)"/>
    <s v="Aglais urticae"/>
    <s v="Petite tortue"/>
    <n v="53754"/>
    <s v="LC"/>
    <s v="CC"/>
    <n v="0"/>
    <n v="0"/>
    <n v="0"/>
    <s v="R"/>
    <s v="espèce ubiquiste"/>
    <x v="0"/>
    <n v="53754"/>
    <n v="0"/>
    <s v="LC"/>
    <s v="LC"/>
  </r>
  <r>
    <s v="Anthocharis cardamines"/>
    <s v="RHOPALOCERA"/>
    <s v="Pieridae"/>
    <s v="Anthocharis cardamines (Linnaeus, 1758)"/>
    <s v="Anthocharis cardamines"/>
    <s v="Aurore"/>
    <n v="54451"/>
    <s v="LC"/>
    <s v="CC"/>
    <n v="0"/>
    <n v="0"/>
    <n v="0"/>
    <s v="PR"/>
    <s v="espèce des prairies mésophiles"/>
    <x v="1"/>
    <n v="54451"/>
    <n v="0"/>
    <s v="LC"/>
    <s v="LC"/>
  </r>
  <r>
    <s v="Apatura ilia"/>
    <s v="RHOPALOCERA"/>
    <s v="Nymphalidae"/>
    <s v="Apatura ilia (Denis &amp; Schiffermüller, 1775)"/>
    <s v="Apatura ilia"/>
    <s v="Petit Mars changeant"/>
    <n v="53783"/>
    <s v="LC"/>
    <s v="R"/>
    <s v="P"/>
    <n v="0"/>
    <n v="0"/>
    <s v="HR"/>
    <s v="Espèce des lisières et boisements mésophiles"/>
    <x v="2"/>
    <n v="53783"/>
    <n v="0"/>
    <s v="LC"/>
    <s v="LC"/>
  </r>
  <r>
    <s v="Apatura iris"/>
    <s v="RHOPALOCERA"/>
    <s v="Nymphalidae"/>
    <s v="Apatura iris (Linnaeus, 1758)"/>
    <s v="Apatura iris"/>
    <s v="Grand mars changeant"/>
    <n v="53786"/>
    <s v="NT"/>
    <s v="AR"/>
    <s v="P"/>
    <n v="0"/>
    <n v="0"/>
    <s v="HHR"/>
    <s v="Espèce des lisières et boisements mésophiles"/>
    <x v="2"/>
    <n v="53786"/>
    <n v="0"/>
    <s v="LC"/>
    <s v="LC"/>
  </r>
  <r>
    <s v="Aphantopus hyperantus"/>
    <s v="RHOPALOCERA"/>
    <s v="Nymphalidae"/>
    <s v="Aphantopus hyperantus (Linnaeus, 1758)"/>
    <s v="Aphantopus hyperantus"/>
    <s v="Tristan"/>
    <n v="219799"/>
    <s v="LC"/>
    <s v="C"/>
    <n v="0"/>
    <n v="0"/>
    <n v="0"/>
    <s v="HR"/>
    <s v="Espèce des lisières et boisements mésophiles"/>
    <x v="2"/>
    <n v="219799"/>
    <n v="0"/>
    <s v="LC"/>
    <s v="LC"/>
  </r>
  <r>
    <s v="Aporia crataegi"/>
    <s v="RHOPALOCERA"/>
    <s v="Pieridae"/>
    <s v="Aporia crataegi (Linnaeus, 1758)"/>
    <s v="Aporia crataegi"/>
    <s v="Gazé"/>
    <n v="54339"/>
    <s v="NT"/>
    <s v="RR"/>
    <s v="P"/>
    <n v="0"/>
    <n v="0"/>
    <s v="PR"/>
    <s v="Espèce des lisières et boisements mésophiles"/>
    <x v="2"/>
    <n v="54339"/>
    <n v="0"/>
    <s v="RE"/>
    <s v="LC"/>
  </r>
  <r>
    <s v="Araschnia levana"/>
    <s v="RHOPALOCERA"/>
    <s v="Nymphalidae"/>
    <s v="Araschnia levana (Linnaeus, 1758)"/>
    <s v="Araschnia levana"/>
    <s v="Carte géographique"/>
    <n v="53724"/>
    <s v="LC"/>
    <s v="C"/>
    <n v="0"/>
    <n v="0"/>
    <n v="0"/>
    <s v="HR"/>
    <s v="espèce ubiquiste"/>
    <x v="0"/>
    <n v="53724"/>
    <n v="0"/>
    <s v="LC"/>
    <s v="LC"/>
  </r>
  <r>
    <s v="Arethusana arethusa"/>
    <s v="RHOPALOCERA"/>
    <s v="Nymphalidae"/>
    <s v="Arethusana arethusa (Denis &amp; Schiffermüller, 1775)"/>
    <s v="Arethusana arethusa"/>
    <s v="Mercure"/>
    <n v="53370"/>
    <s v="VU"/>
    <s v="Abs"/>
    <s v="P"/>
    <n v="0"/>
    <n v="0"/>
    <s v="HHHR"/>
    <s v="Espèce des pelouses rases"/>
    <x v="3"/>
    <n v="53370"/>
    <n v="0"/>
    <s v="NT"/>
    <s v="LC"/>
  </r>
  <r>
    <s v="Argynnis paphia"/>
    <s v="RHOPALOCERA"/>
    <s v="Nymphalidae"/>
    <s v="Argynnis paphia (Linnaeus, 1758)"/>
    <s v="Argynnis paphia"/>
    <s v="Tabac d'Espagne"/>
    <n v="53878"/>
    <s v="LC"/>
    <s v="PC"/>
    <n v="0"/>
    <n v="0"/>
    <n v="0"/>
    <s v="R"/>
    <s v="Espèce des lisières et boisements mésophiles"/>
    <x v="2"/>
    <n v="53878"/>
    <n v="0"/>
    <s v="LC"/>
    <s v="LC"/>
  </r>
  <r>
    <s v="Aricia agestis"/>
    <s v="RHOPALOCERA"/>
    <s v="Lycaenidae"/>
    <s v="Aricia agestis (Denis &amp; Schiffermüller, 1775)"/>
    <s v="Aricia agestis"/>
    <s v="Collier-de-corail"/>
    <n v="521494"/>
    <s v="LC"/>
    <s v="C"/>
    <n v="0"/>
    <n v="0"/>
    <n v="0"/>
    <s v="PR"/>
    <s v="espèce des prairies mésophiles"/>
    <x v="1"/>
    <n v="521494"/>
    <n v="0"/>
    <s v="LC"/>
    <s v="LC"/>
  </r>
  <r>
    <s v="Boloria aquilonaris"/>
    <s v="RHOPALOCERA"/>
    <s v="Nymphalidae"/>
    <s v="Boloria aquilonaris (Stichel, 1908)"/>
    <s v="Boloria aquilonaris"/>
    <s v="Nacré de la Canneberge"/>
    <n v="53926"/>
    <s v="RE"/>
    <s v="Abs"/>
    <s v="P"/>
    <n v="0"/>
    <n v="0"/>
    <s v="R"/>
    <s v="espèce des zones humides"/>
    <x v="4"/>
    <n v="53926"/>
    <n v="0"/>
    <s v="CR"/>
    <s v="NT"/>
  </r>
  <r>
    <s v="Boloria dia"/>
    <s v="RHOPALOCERA"/>
    <s v="Nymphalidae"/>
    <s v="Boloria dia (Linnaeus, 1767)"/>
    <s v="Boloria dia"/>
    <s v="Petite Violette"/>
    <n v="219818"/>
    <s v="LC"/>
    <s v="Abs"/>
    <n v="0"/>
    <n v="0"/>
    <n v="0"/>
    <s v="HR"/>
    <s v="espèce des prairies sèches"/>
    <x v="3"/>
    <n v="219818"/>
    <n v="0"/>
    <s v="LC"/>
    <s v="LC"/>
  </r>
  <r>
    <s v="Boloria euphrosyne"/>
    <s v="RHOPALOCERA"/>
    <s v="Nymphalidae"/>
    <s v="Boloria euphrosyne (Linnaeus, 1758)"/>
    <s v="Boloria euphrosyne"/>
    <s v="Grand collier argenté"/>
    <n v="219815"/>
    <s v="RE"/>
    <s v="NR"/>
    <s v="P"/>
    <n v="0"/>
    <n v="0"/>
    <s v="PR"/>
    <s v="Espèce des lisières et boisements mésophiles"/>
    <x v="2"/>
    <n v="219815"/>
    <n v="0"/>
    <s v="RE"/>
    <s v="LC"/>
  </r>
  <r>
    <s v="Boloria selene"/>
    <s v="RHOPALOCERA"/>
    <s v="Nymphalidae"/>
    <s v="Boloria selene (Denis &amp; Schiffermüller, 1775)"/>
    <s v="Boloria selene"/>
    <s v="Petit Collier argenté"/>
    <n v="219817"/>
    <s v="VU"/>
    <s v="R"/>
    <s v="P"/>
    <n v="0"/>
    <n v="0"/>
    <s v="PR"/>
    <s v="Espèce des lisières et boisements mésophiles"/>
    <x v="2"/>
    <n v="219817"/>
    <n v="0"/>
    <s v="RE"/>
    <s v="NT"/>
  </r>
  <r>
    <s v="Brenthis daphne"/>
    <s v="RHOPALOCERA"/>
    <s v="Nymphalidae"/>
    <s v="Brenthis daphne (Denis &amp; Schiffermüller, 1775)"/>
    <s v="Brenthis daphne"/>
    <s v="Nacré de la Ronce"/>
    <n v="646236"/>
    <s v="LC"/>
    <s v="Abs"/>
    <n v="0"/>
    <n v="0"/>
    <s v="oui"/>
    <s v="R"/>
    <s v="espèce ubiquiste"/>
    <x v="0"/>
    <n v="646236"/>
    <n v="0"/>
    <s v="NA"/>
    <s v="LC"/>
  </r>
  <r>
    <s v="Brenthis ino"/>
    <s v="RHOPALOCERA"/>
    <s v="Nymphalidae"/>
    <s v="Brenthis ino (Rottemburg, 1775)"/>
    <s v="Brenthis ino"/>
    <s v="Nacré de la Sanguisorbe"/>
    <n v="53915"/>
    <s v="NT"/>
    <s v="E"/>
    <s v="P"/>
    <n v="0"/>
    <n v="0"/>
    <s v="HR"/>
    <s v="espèce des zones humides"/>
    <x v="4"/>
    <n v="53915"/>
    <n v="0"/>
    <s v="EN"/>
    <s v="LC"/>
  </r>
  <r>
    <s v="Cacyreus marshalli"/>
    <s v="RHOPALOCERA"/>
    <s v="Lycaenidae"/>
    <s v="Cacyreus marshalli Butler, 1898"/>
    <s v="Cacyreus marshalli"/>
    <s v="Brun du pélargonium"/>
    <n v="219796"/>
    <s v="NA"/>
    <s v="Abs"/>
    <n v="0"/>
    <n v="0"/>
    <n v="0"/>
    <s v="HHHR"/>
    <s v="espèce ubiquiste"/>
    <x v="0"/>
    <n v="219796"/>
    <n v="0"/>
    <s v="NA"/>
    <s v="NA"/>
  </r>
  <r>
    <s v="Callophrys rubi"/>
    <s v="RHOPALOCERA"/>
    <s v="Lycaenidae"/>
    <s v="Callophrys rubi (Linnaeus, 1758)"/>
    <s v="Callophrys rubi"/>
    <s v="Thécla de la Ronce"/>
    <n v="54307"/>
    <s v="LC"/>
    <s v="PC"/>
    <n v="0"/>
    <n v="0"/>
    <n v="0"/>
    <s v="PR"/>
    <s v="Espèce des ourlets, fourrés et lisières thermophiles"/>
    <x v="3"/>
    <n v="54307"/>
    <n v="0"/>
    <s v="LC"/>
    <s v="LC"/>
  </r>
  <r>
    <s v="Carcharodus alceae"/>
    <s v="RHOPALOCERA"/>
    <s v="Hesperiidae"/>
    <s v="Carcharodus alceae (Esper, 1780)"/>
    <s v="Carcharodus alceae"/>
    <s v="Hespérie de l'Alcée"/>
    <n v="53291"/>
    <s v="LC"/>
    <s v="AC"/>
    <n v="0"/>
    <n v="0"/>
    <n v="0"/>
    <s v="PR"/>
    <s v="espèce des prairies mésophiles"/>
    <x v="1"/>
    <n v="53291"/>
    <n v="0"/>
    <s v="LC"/>
    <s v="LC"/>
  </r>
  <r>
    <s v="Carterocephalus palaemon"/>
    <s v="RHOPALOCERA"/>
    <s v="Hesperiidae"/>
    <s v="Carterocephalus palaemon (Pallas, 1771)"/>
    <s v="Carterocephalus palaemon"/>
    <s v="Hespérie du Brome"/>
    <n v="53315"/>
    <s v="VU"/>
    <s v="R"/>
    <s v="P"/>
    <n v="0"/>
    <n v="0"/>
    <s v="LR"/>
    <s v="espèce des zones humides"/>
    <x v="4"/>
    <n v="53315"/>
    <n v="0"/>
    <s v="EN"/>
    <s v="LC"/>
  </r>
  <r>
    <s v="Celastrina argiolus"/>
    <s v="RHOPALOCERA"/>
    <s v="Lycaenidae"/>
    <s v="Celastrina argiolus (Linnaeus, 1758)"/>
    <s v="Celastrina argiolus"/>
    <s v="Azuré des Nerpruns"/>
    <n v="54052"/>
    <s v="LC"/>
    <s v="C"/>
    <n v="0"/>
    <n v="0"/>
    <n v="0"/>
    <s v="PR"/>
    <s v="espèce ubiquiste"/>
    <x v="0"/>
    <n v="54052"/>
    <n v="0"/>
    <s v="LC"/>
    <s v="LC"/>
  </r>
  <r>
    <s v="Chazara briseis"/>
    <s v="RHOPALOCERA"/>
    <s v="Nymphalidae"/>
    <s v="Chazara briseis (Linnaeus, 1764)"/>
    <s v="Chazara briseis"/>
    <s v="Hermite"/>
    <n v="53425"/>
    <s v="RE"/>
    <s v="Abs"/>
    <s v="P"/>
    <n v="0"/>
    <n v="0"/>
    <s v="HR"/>
    <s v="Espèce des pelouses rases"/>
    <x v="3"/>
    <n v="53425"/>
    <n v="0"/>
    <s v="RE"/>
    <s v="VU"/>
  </r>
  <r>
    <s v="Coenonympha arcania"/>
    <s v="RHOPALOCERA"/>
    <s v="Nymphalidae"/>
    <s v="Coenonympha arcania (Linnaeus, 1760)"/>
    <s v="Coenonympha arcania"/>
    <s v="Céphale"/>
    <n v="53661"/>
    <s v="LC"/>
    <s v="NR"/>
    <n v="0"/>
    <n v="0"/>
    <n v="0"/>
    <s v="R"/>
    <s v="Espèce des ourlets, fourrés et lisières thermophiles"/>
    <x v="3"/>
    <n v="53661"/>
    <n v="0"/>
    <s v="LC"/>
    <s v="LC"/>
  </r>
  <r>
    <s v="Coenonympha pamphilus"/>
    <s v="RHOPALOCERA"/>
    <s v="Nymphalidae"/>
    <s v="Coenonympha pamphilus (Linnaeus, 1758)"/>
    <s v="Coenonympha pamphilus"/>
    <s v="Fadet commun"/>
    <n v="53623"/>
    <s v="LC"/>
    <s v="C"/>
    <n v="0"/>
    <n v="0"/>
    <n v="0"/>
    <s v="PR"/>
    <s v="espèce des prairies mésophiles"/>
    <x v="1"/>
    <n v="53623"/>
    <n v="0"/>
    <s v="LC"/>
    <s v="LC"/>
  </r>
  <r>
    <s v="Colias alfacariensis"/>
    <s v="RHOPALOCERA"/>
    <s v="Pieridae"/>
    <s v="Colias alfacariensis Ribbe, 1905"/>
    <s v="Colias alfacariensis"/>
    <s v="Fluoré"/>
    <n v="219826"/>
    <s v="LC"/>
    <s v="NR"/>
    <n v="0"/>
    <n v="0"/>
    <n v="0"/>
    <s v="R"/>
    <s v="espèce des prairies sèches"/>
    <x v="3"/>
    <n v="219826"/>
    <n v="0"/>
    <s v="LC"/>
    <s v="LC"/>
  </r>
  <r>
    <s v="Colias crocea"/>
    <s v="RHOPALOCERA"/>
    <s v="Pieridae"/>
    <s v="Colias crocea (Geoffroy in Fourcroy, 1785)"/>
    <s v="Colias crocea"/>
    <s v="Souci"/>
    <n v="641941"/>
    <s v="LC"/>
    <s v="C"/>
    <n v="0"/>
    <n v="0"/>
    <n v="0"/>
    <s v="PR"/>
    <s v="espèce migratrice"/>
    <x v="5"/>
    <n v="641941"/>
    <n v="0"/>
    <s v="LC"/>
    <s v="LC"/>
  </r>
  <r>
    <s v="Colias hyale"/>
    <s v="RHOPALOCERA"/>
    <s v="Pieridae"/>
    <s v="Colias hyale (Linnaeus, 1758)"/>
    <s v="Colias hyale"/>
    <s v="Soufré"/>
    <n v="54384"/>
    <s v="DD"/>
    <s v="NR"/>
    <n v="0"/>
    <n v="0"/>
    <s v="oui"/>
    <s v="HR"/>
    <s v="espèce migratrice"/>
    <x v="5"/>
    <n v="54384"/>
    <n v="0"/>
    <s v="DD"/>
    <s v="LC"/>
  </r>
  <r>
    <s v="Cupido alcetas"/>
    <s v="RHOPALOCERA"/>
    <s v="Lycaenidae"/>
    <s v="Cupido alcetas (Hoffmannsegg, 1804)"/>
    <s v="Cupido alcetas"/>
    <s v="Azuré de la Faucille "/>
    <n v="219794"/>
    <s v="LC"/>
    <s v="Abs"/>
    <n v="0"/>
    <n v="0"/>
    <n v="0"/>
    <s v="LR"/>
    <s v="espèce des prairies mésophiles"/>
    <x v="1"/>
    <n v="219794"/>
    <n v="0"/>
    <s v="NE"/>
    <s v="LC"/>
  </r>
  <r>
    <s v="Cupido argiades"/>
    <s v="RHOPALOCERA"/>
    <s v="Lycaenidae"/>
    <s v="Cupido argiades (Pallas, 1771)"/>
    <s v="Cupido argiades"/>
    <s v="Azuré du Trèfle"/>
    <n v="219793"/>
    <s v="DD"/>
    <s v="R"/>
    <n v="0"/>
    <n v="0"/>
    <n v="0"/>
    <s v="R"/>
    <s v="espèce des prairies mésophiles"/>
    <x v="1"/>
    <n v="219793"/>
    <n v="0"/>
    <s v="DD"/>
    <s v="LC"/>
  </r>
  <r>
    <s v="Cupido minimus"/>
    <s v="RHOPALOCERA"/>
    <s v="Lycaenidae"/>
    <s v="Cupido minimus (Fuessly, 1775)"/>
    <s v="Cupido minimus"/>
    <s v="Argus frêle"/>
    <n v="54029"/>
    <s v="LC"/>
    <s v="E"/>
    <n v="0"/>
    <n v="0"/>
    <n v="0"/>
    <s v="R"/>
    <s v="Espèce des pelouses rases"/>
    <x v="3"/>
    <n v="54029"/>
    <n v="0"/>
    <s v="LC"/>
    <s v="LC"/>
  </r>
  <r>
    <s v="Cyaniris semiargus"/>
    <s v="RHOPALOCERA"/>
    <s v="Lycaenidae"/>
    <s v="Cyaniris semiargus (Rottemburg, 1775)"/>
    <s v="Cyaniris semiargus"/>
    <s v="Azuré des Anthyllides"/>
    <n v="54213"/>
    <s v="LC"/>
    <s v="E"/>
    <s v="P"/>
    <n v="0"/>
    <n v="0"/>
    <s v="LR"/>
    <s v="espèce des zones humides"/>
    <x v="4"/>
    <n v="54213"/>
    <n v="0"/>
    <s v="LC"/>
    <s v="LC"/>
  </r>
  <r>
    <s v="Danaus plexippus"/>
    <s v="RHOPALOCERA"/>
    <s v="Nymphalidae"/>
    <s v="Danaus plexippus (Linnaeus, 1758)"/>
    <s v="Danaus plexippus"/>
    <s v="Monarque"/>
    <n v="53350"/>
    <s v="NA"/>
    <s v="E"/>
    <n v="0"/>
    <n v="0"/>
    <n v="0"/>
    <s v="HHR"/>
    <s v="espèce migratrice"/>
    <x v="5"/>
    <n v="53350"/>
    <n v="0"/>
    <s v="NE"/>
    <s v="NA"/>
  </r>
  <r>
    <s v="Erynnis tages"/>
    <s v="RHOPALOCERA"/>
    <s v="Hesperiidae"/>
    <s v="Erynnis tages (Linnaeus, 1758)"/>
    <s v="Erynnis tages"/>
    <s v="Point de Hongrie"/>
    <n v="53307"/>
    <s v="LC"/>
    <s v="AC"/>
    <n v="0"/>
    <n v="0"/>
    <n v="0"/>
    <s v="PR"/>
    <s v="espèce des prairies sèches"/>
    <x v="3"/>
    <n v="53307"/>
    <n v="0"/>
    <s v="LC"/>
    <s v="LC"/>
  </r>
  <r>
    <s v="Euphydryas aurinia"/>
    <s v="RHOPALOCERA"/>
    <s v="Nymphalidae"/>
    <s v="Euphydryas aurinia (Rottemburg, 1775)"/>
    <s v="Euphydryas aurinia"/>
    <s v="Damier de la Succise"/>
    <n v="53865"/>
    <s v="LC"/>
    <s v="AR"/>
    <s v="P"/>
    <s v="X"/>
    <n v="0"/>
    <s v="PR"/>
    <s v="espèce des zones humides"/>
    <x v="3"/>
    <n v="53865"/>
    <n v="0"/>
    <s v="VU"/>
    <s v="LC"/>
  </r>
  <r>
    <s v="Fabriciana adippe"/>
    <s v="RHOPALOCERA"/>
    <s v="Nymphalidae"/>
    <s v="Fabriciana adippe (Denis &amp; Schiffermüller, 1775)"/>
    <s v="Fabriciana adippe"/>
    <s v="Moyen Nacré"/>
    <n v="53902"/>
    <s v="RE"/>
    <s v="NR"/>
    <s v="P"/>
    <n v="0"/>
    <n v="0"/>
    <s v="HR"/>
    <s v="Espèce des lisières et boisements mésophiles"/>
    <x v="2"/>
    <n v="53902"/>
    <n v="0"/>
    <s v="RE"/>
    <s v="LC"/>
  </r>
  <r>
    <s v="Glaucopsyche alexis"/>
    <s v="RHOPALOCERA"/>
    <s v="Lycaenidae"/>
    <s v="Glaucopsyche alexis (Poda, 1761)"/>
    <s v="Glaucopsyche alexis"/>
    <s v="Azuré des Cytises"/>
    <n v="54075"/>
    <s v="VU"/>
    <s v="NR"/>
    <s v="P"/>
    <n v="0"/>
    <n v="0"/>
    <s v="PR"/>
    <s v="espèce des prairies sèches"/>
    <x v="3"/>
    <n v="54075"/>
    <n v="0"/>
    <s v="LC"/>
    <s v="LC"/>
  </r>
  <r>
    <s v="Gonepteryx rhamni"/>
    <s v="RHOPALOCERA"/>
    <s v="Pieridae"/>
    <s v="Gonepteryx rhamni (Linnaeus, 1758)"/>
    <s v="Gonepteryx rhamni"/>
    <s v="Citron"/>
    <n v="54417"/>
    <s v="LC"/>
    <s v="C"/>
    <n v="0"/>
    <n v="0"/>
    <n v="0"/>
    <s v="PR"/>
    <s v="espèce ubiquiste"/>
    <x v="0"/>
    <n v="54417"/>
    <n v="0"/>
    <s v="LC"/>
    <s v="LC"/>
  </r>
  <r>
    <s v="Hamearis lucina"/>
    <s v="RHOPALOCERA"/>
    <s v="Riodinidae"/>
    <s v="Hamearis lucina (Linnaeus, 1758)"/>
    <s v="Hamearis lucina"/>
    <s v="Lucine"/>
    <n v="53969"/>
    <s v="LC"/>
    <s v="NR"/>
    <s v="P"/>
    <n v="0"/>
    <n v="0"/>
    <s v="HR"/>
    <s v="Espèce des ourlets, fourrés et lisières thermophiles"/>
    <x v="3"/>
    <n v="53969"/>
    <n v="0"/>
    <s v="LC"/>
    <s v="LC"/>
  </r>
  <r>
    <s v="Hesperia comma"/>
    <s v="RHOPALOCERA"/>
    <s v="Hesperiidae"/>
    <s v="Hesperia comma (Linnaeus, 1758)"/>
    <s v="Hesperia comma"/>
    <s v="Virgule"/>
    <n v="53332"/>
    <s v="NT"/>
    <s v="NR"/>
    <s v="P"/>
    <n v="0"/>
    <n v="0"/>
    <s v="HR"/>
    <s v="Espèce des pelouses rases"/>
    <x v="3"/>
    <n v="53332"/>
    <n v="0"/>
    <s v="VU"/>
    <s v="LC"/>
  </r>
  <r>
    <s v="Heteropterus morpheus"/>
    <s v="RHOPALOCERA"/>
    <s v="Hesperiidae"/>
    <s v="Heteropterus morpheus (Pallas, 1771)"/>
    <s v="Heteropterus morpheus"/>
    <s v="Miroir"/>
    <n v="53312"/>
    <s v="NT"/>
    <s v="AC"/>
    <s v="P"/>
    <n v="0"/>
    <n v="0"/>
    <s v="HR"/>
    <s v="espèce des zones humides"/>
    <x v="4"/>
    <n v="53312"/>
    <n v="0"/>
    <s v="CR"/>
    <s v="LC"/>
  </r>
  <r>
    <s v="Hipparchia semele"/>
    <s v="RHOPALOCERA"/>
    <s v="Nymphalidae"/>
    <s v="Hipparchia semele (Linnaeus, 1758)"/>
    <s v="Hipparchia semele"/>
    <s v="Agreste"/>
    <n v="53391"/>
    <s v="EN"/>
    <s v="PC"/>
    <s v="P"/>
    <n v="0"/>
    <n v="0"/>
    <s v="HR"/>
    <s v="Espèce des pelouses rases"/>
    <x v="3"/>
    <n v="53391"/>
    <n v="0"/>
    <s v="CR"/>
    <s v="LC"/>
  </r>
  <r>
    <s v="Iphiclides podalirius"/>
    <s v="RHOPALOCERA"/>
    <s v="Papilionidae"/>
    <s v="Iphiclides podalirius (Linnaeus, 1758)"/>
    <s v="Iphiclides podalirius"/>
    <s v="Flambé"/>
    <n v="54475"/>
    <s v="LC"/>
    <s v="R"/>
    <s v="P"/>
    <n v="0"/>
    <n v="0"/>
    <s v="LR"/>
    <s v="Espèce des ourlets, fourrés et lisières thermophiles"/>
    <x v="3"/>
    <n v="54475"/>
    <n v="0"/>
    <s v="LC"/>
    <s v="LC"/>
  </r>
  <r>
    <s v="Issoria lathonia"/>
    <s v="RHOPALOCERA"/>
    <s v="Nymphalidae"/>
    <s v="Issoria lathonia (Linnaeus, 1758)"/>
    <s v="Issoria lathonia"/>
    <s v="Petit Nacré"/>
    <n v="53908"/>
    <s v="LC"/>
    <s v="AR"/>
    <n v="0"/>
    <n v="0"/>
    <s v="oui"/>
    <s v="HR"/>
    <s v="espèce migratrice"/>
    <x v="5"/>
    <n v="53908"/>
    <n v="0"/>
    <s v="LC"/>
    <s v="LC"/>
  </r>
  <r>
    <s v="Lampides boeticus"/>
    <s v="RHOPALOCERA"/>
    <s v="Lycaenidae"/>
    <s v="Lampides boeticus (Linnaeus, 1767)"/>
    <s v="Lampides boeticus"/>
    <s v="Azuré porte-queue"/>
    <n v="54021"/>
    <s v="LC"/>
    <s v="PC"/>
    <s v="P"/>
    <n v="0"/>
    <s v="oui"/>
    <s v="R"/>
    <s v="espèce migratrice"/>
    <x v="5"/>
    <n v="54021"/>
    <n v="0"/>
    <s v="LC"/>
    <s v="LC"/>
  </r>
  <r>
    <s v="Lasiommata maera"/>
    <s v="RHOPALOCERA"/>
    <s v="Nymphalidae"/>
    <s v="Lasiommata maera (Linnaeus, 1758)"/>
    <s v="Lasiommata maera"/>
    <s v="Némusien"/>
    <n v="53609"/>
    <s v="NT"/>
    <s v="NR"/>
    <n v="0"/>
    <n v="0"/>
    <n v="0"/>
    <s v="PR"/>
    <s v="espèce des prairies sèches"/>
    <x v="3"/>
    <n v="53609"/>
    <n v="0"/>
    <s v="LC"/>
    <s v="LC"/>
  </r>
  <r>
    <s v="Lasiommata megera"/>
    <s v="RHOPALOCERA"/>
    <s v="Nymphalidae"/>
    <s v="Lasiommata megera (Linnaeus, 1767)"/>
    <s v="Lasiommata megera"/>
    <s v="Mégère"/>
    <n v="53604"/>
    <s v="LC"/>
    <s v="CC"/>
    <n v="0"/>
    <n v="0"/>
    <n v="0"/>
    <s v="PR"/>
    <s v="espèce des prairies mésophiles"/>
    <x v="1"/>
    <n v="53604"/>
    <n v="0"/>
    <s v="LC"/>
    <s v="LC"/>
  </r>
  <r>
    <s v="Leptidea sinapis"/>
    <s v="RHOPALOCERA"/>
    <s v="Pieridae"/>
    <s v="Leptidea sinapis (Linnaeus, 1758)"/>
    <s v="Leptidea sinapis"/>
    <s v="Piéride du Lotier"/>
    <n v="54376"/>
    <s v="LC"/>
    <s v="AR"/>
    <n v="0"/>
    <n v="0"/>
    <n v="0"/>
    <s v="LR"/>
    <s v="espèce des prairies mésophiles"/>
    <x v="1"/>
    <n v="54376"/>
    <n v="0"/>
    <s v="LC"/>
    <s v="LC"/>
  </r>
  <r>
    <s v="Leptotes pirithous"/>
    <s v="RHOPALOCERA"/>
    <s v="Lycaenidae"/>
    <s v="Leptotes pirithous (Linnaeus, 1767)"/>
    <s v="Leptotes pirithous"/>
    <s v="Azuré de la Luzerne"/>
    <n v="219795"/>
    <s v="NA"/>
    <s v="Abs"/>
    <n v="0"/>
    <n v="0"/>
    <s v="oui"/>
    <s v="HR"/>
    <s v="espèce migratrice"/>
    <x v="5"/>
    <n v="219795"/>
    <n v="0"/>
    <s v="NE"/>
    <s v="LC"/>
  </r>
  <r>
    <s v="Limenitis camilla"/>
    <s v="RHOPALOCERA"/>
    <s v="Nymphalidae"/>
    <s v="Limenitis camilla (Linnaeus, 1764)"/>
    <s v="Limenitis camilla"/>
    <s v="Petit Sylvain"/>
    <n v="53770"/>
    <s v="LC"/>
    <s v="AC"/>
    <n v="0"/>
    <n v="0"/>
    <n v="0"/>
    <s v="HR"/>
    <s v="Espèce des lisières et boisements mésophiles"/>
    <x v="2"/>
    <n v="53770"/>
    <n v="0"/>
    <s v="LC"/>
    <s v="LC"/>
  </r>
  <r>
    <s v="Limenitis populi"/>
    <s v="RHOPALOCERA"/>
    <s v="Nymphalidae"/>
    <s v="Limenitis populi (Linnaeus, 1758)"/>
    <s v="Limenitis populi"/>
    <s v="Grand Sylvain"/>
    <n v="53765"/>
    <s v="CR"/>
    <s v="NR"/>
    <s v="P"/>
    <n v="0"/>
    <n v="0"/>
    <s v="HR"/>
    <s v="Espèce des lisières et boisements mésophiles"/>
    <x v="2"/>
    <n v="53765"/>
    <n v="0"/>
    <s v="CR*"/>
    <s v="NT"/>
  </r>
  <r>
    <s v="Limenitis reducta"/>
    <s v="RHOPALOCERA"/>
    <s v="Nymphalidae"/>
    <s v="Limenitis reducta Staudinger, 1901"/>
    <s v="Limenitis reducta"/>
    <s v="Sylvain azuré"/>
    <n v="53767"/>
    <s v="VU"/>
    <s v="R"/>
    <s v="P"/>
    <n v="0"/>
    <s v="oui"/>
    <s v="R"/>
    <s v="Espèce des ourlets, fourrés et lisières thermophiles"/>
    <x v="3"/>
    <n v="53767"/>
    <n v="0"/>
    <s v="DD"/>
    <s v="LC"/>
  </r>
  <r>
    <s v="Lopinga achine"/>
    <s v="RHOPALOCERA"/>
    <s v="Nymphalidae"/>
    <s v="Lopinga achine (Scopoli, 1763)"/>
    <s v="Lopinga achine"/>
    <s v="Bacchante"/>
    <n v="53615"/>
    <s v="RE"/>
    <s v="Abs"/>
    <s v="P"/>
    <n v="0"/>
    <n v="0"/>
    <s v="R"/>
    <s v="Espèce des lisières et boisements mésophiles"/>
    <x v="2"/>
    <n v="53615"/>
    <n v="0"/>
    <s v="RE"/>
    <s v="NT"/>
  </r>
  <r>
    <s v="Lycaena phlaeas"/>
    <s v="RHOPALOCERA"/>
    <s v="Lycaenidae"/>
    <s v="Lycaena phlaeas (Linnaeus, 1760)"/>
    <s v="Lycaena phlaeas"/>
    <s v="Cuivré commun"/>
    <n v="53973"/>
    <s v="LC"/>
    <s v="CC"/>
    <n v="0"/>
    <n v="0"/>
    <n v="0"/>
    <s v="PR"/>
    <s v="espèce des prairies mésophiles"/>
    <x v="1"/>
    <n v="53973"/>
    <n v="0"/>
    <s v="LC"/>
    <s v="LC"/>
  </r>
  <r>
    <s v="Lycaena tityrus"/>
    <s v="RHOPALOCERA"/>
    <s v="Lycaenidae"/>
    <s v="Lycaena tityrus (Poda, 1761)"/>
    <s v="Lycaena tityrus"/>
    <s v="Cuivré fuligineux"/>
    <n v="219751"/>
    <s v="LC"/>
    <s v="AC"/>
    <s v="P"/>
    <n v="0"/>
    <n v="0"/>
    <s v="HR"/>
    <s v="espèce des prairies mésophiles"/>
    <x v="4"/>
    <n v="219751"/>
    <n v="0"/>
    <s v="EN"/>
    <s v="LC"/>
  </r>
  <r>
    <s v="Lysandra bellargus"/>
    <s v="RHOPALOCERA"/>
    <s v="Lycaenidae"/>
    <s v="Lysandra bellargus (Rottemburg, 1775)"/>
    <s v="Lysandra bellargus"/>
    <s v="Azuré bleu-céleste"/>
    <n v="54271"/>
    <s v="LC"/>
    <s v="R"/>
    <s v="P"/>
    <n v="0"/>
    <n v="0"/>
    <s v="PR"/>
    <s v="Espèce des pelouses rases"/>
    <x v="3"/>
    <n v="54271"/>
    <n v="0"/>
    <s v="NT"/>
    <s v="LC"/>
  </r>
  <r>
    <s v="Lysandra coridon"/>
    <s v="RHOPALOCERA"/>
    <s v="Lycaenidae"/>
    <s v="Lysandra coridon (Poda, 1761)"/>
    <s v="Lysandra coridon"/>
    <s v="Argus bleu-nacré"/>
    <n v="54265"/>
    <s v="LC"/>
    <s v="Abs"/>
    <n v="0"/>
    <n v="0"/>
    <n v="0"/>
    <s v="HR"/>
    <s v="espèce des prairies sèches"/>
    <x v="3"/>
    <n v="54265"/>
    <n v="0"/>
    <s v="LC"/>
    <s v="LC"/>
  </r>
  <r>
    <s v="Maniola jurtina"/>
    <s v="RHOPALOCERA"/>
    <s v="Nymphalidae"/>
    <s v="Maniola jurtina (Linnaeus, 1758)"/>
    <s v="Maniola jurtina"/>
    <s v="Myrtil"/>
    <n v="53668"/>
    <s v="LC"/>
    <s v="CC"/>
    <n v="0"/>
    <n v="0"/>
    <n v="0"/>
    <s v="PR"/>
    <s v="espèce des prairies mésophiles"/>
    <x v="1"/>
    <n v="53668"/>
    <n v="0"/>
    <s v="LC"/>
    <s v="LC"/>
  </r>
  <r>
    <s v="Melanargia galathea"/>
    <s v="RHOPALOCERA"/>
    <s v="Nymphalidae"/>
    <s v="Melanargia galathea (Linnaeus, 1758)"/>
    <s v="Melanargia galathea"/>
    <s v="Demi-Deuil"/>
    <n v="53700"/>
    <s v="LC"/>
    <s v="C"/>
    <n v="0"/>
    <n v="0"/>
    <n v="0"/>
    <s v="R"/>
    <s v="espèce des prairies mésophiles"/>
    <x v="3"/>
    <n v="53700"/>
    <n v="0"/>
    <s v="LC"/>
    <s v="LC"/>
  </r>
  <r>
    <s v="Melitaea athalia"/>
    <s v="RHOPALOCERA"/>
    <s v="Nymphalidae"/>
    <s v="Melitaea athalia (Rottemburg, 1775)"/>
    <s v="Melitaea athalia"/>
    <s v="Mélitée du Mélampyre"/>
    <n v="219812"/>
    <s v="NT"/>
    <s v="R"/>
    <s v="P"/>
    <n v="0"/>
    <n v="0"/>
    <s v="R"/>
    <s v="Espèce des lisières et boisements mésophiles"/>
    <x v="2"/>
    <n v="219812"/>
    <n v="0"/>
    <s v="VU"/>
    <s v="LC"/>
  </r>
  <r>
    <s v="Melitaea aurelia"/>
    <s v="RHOPALOCERA"/>
    <s v="Nymphalidae"/>
    <s v="Melitaea aurelia Nickerl, 1850"/>
    <s v="Melitaea aurelia"/>
    <s v="Mélitée des Digitales"/>
    <n v="219811"/>
    <s v="EN"/>
    <s v="NR"/>
    <s v="P"/>
    <n v="0"/>
    <n v="0"/>
    <s v="HR"/>
    <s v="Abs"/>
    <x v="3"/>
    <n v="219811"/>
    <n v="0"/>
    <s v="EN"/>
    <s v="VU"/>
  </r>
  <r>
    <s v="Melitaea cinxia"/>
    <s v="RHOPALOCERA"/>
    <s v="Nymphalidae"/>
    <s v="Melitaea cinxia (Linnaeus, 1758)"/>
    <s v="Melitaea cinxia"/>
    <s v="Mélitée du Plantain"/>
    <n v="53817"/>
    <s v="LC"/>
    <s v="AC"/>
    <s v="P"/>
    <n v="0"/>
    <n v="0"/>
    <s v="PR"/>
    <s v="Espèce des pelouses rases"/>
    <x v="3"/>
    <n v="53817"/>
    <n v="0"/>
    <s v="NT"/>
    <s v="LC"/>
  </r>
  <r>
    <s v="Melitaea diamina"/>
    <s v="RHOPALOCERA"/>
    <s v="Nymphalidae"/>
    <s v="Melitaea diamina (Lang, 1789)"/>
    <s v="Melitaea diamina"/>
    <s v="Mélitée noirâtre"/>
    <n v="53821"/>
    <s v="CR"/>
    <s v="Abs"/>
    <s v="P"/>
    <n v="0"/>
    <n v="0"/>
    <s v="HR"/>
    <s v="espèce des zones humides"/>
    <x v="4"/>
    <n v="53821"/>
    <n v="0"/>
    <s v="RE"/>
    <s v="LC"/>
  </r>
  <r>
    <s v="Melitaea parthenoides"/>
    <s v="RHOPALOCERA"/>
    <s v="Nymphalidae"/>
    <s v="Melitaea parthenoides Keferstein, 1851"/>
    <s v="Melitaea parthenoides"/>
    <s v="Mélitée des Scabieuses"/>
    <n v="219810"/>
    <s v="VU"/>
    <s v="NR"/>
    <s v="P"/>
    <n v="0"/>
    <n v="0"/>
    <s v="HHR"/>
    <s v="espèce des prairies sèches"/>
    <x v="3"/>
    <n v="219810"/>
    <n v="0"/>
    <s v="VU"/>
    <s v="LC"/>
  </r>
  <r>
    <s v="Melitaea phoebe"/>
    <s v="RHOPALOCERA"/>
    <s v="Nymphalidae"/>
    <s v="Melitaea phoebe (Denis &amp; Schiffermüller, 1775)"/>
    <s v="Melitaea phoebe"/>
    <s v="Mélitée des Centaurées"/>
    <n v="53811"/>
    <s v="DD"/>
    <s v="NR"/>
    <n v="0"/>
    <n v="0"/>
    <n v="0"/>
    <s v="R"/>
    <s v="espèce des prairies sèches"/>
    <x v="3"/>
    <n v="53811"/>
    <n v="0"/>
    <s v="VU"/>
    <s v="LC"/>
  </r>
  <r>
    <s v="Nymphalis antiopa"/>
    <s v="RHOPALOCERA"/>
    <s v="Nymphalidae"/>
    <s v="Nymphalis antiopa (Linnaeus, 1758)"/>
    <s v="Nymphalis antiopa"/>
    <s v="Morio"/>
    <n v="53733"/>
    <s v="RE"/>
    <s v="Abs"/>
    <s v="P"/>
    <n v="0"/>
    <n v="0"/>
    <s v="LR"/>
    <s v="Espèce des lisières et boisements mésophiles"/>
    <x v="2"/>
    <n v="53733"/>
    <n v="0"/>
    <s v="RE"/>
    <s v="LC"/>
  </r>
  <r>
    <s v="Nymphalis polychloros"/>
    <s v="RHOPALOCERA"/>
    <s v="Nymphalidae"/>
    <s v="Nymphalis polychloros (Linnaeus, 1758)"/>
    <s v="Nymphalis polychloros"/>
    <s v="Grande Tortue"/>
    <n v="53727"/>
    <s v="LC"/>
    <s v="AC"/>
    <n v="0"/>
    <n v="0"/>
    <n v="0"/>
    <s v="PR"/>
    <s v="Espèce des lisières et boisements mésophiles"/>
    <x v="2"/>
    <n v="53727"/>
    <n v="0"/>
    <s v="LC"/>
    <s v="LC"/>
  </r>
  <r>
    <s v="Ochlodes sylvanus"/>
    <s v="RHOPALOCERA"/>
    <s v="Hesperiidae"/>
    <s v="Ochlodes sylvanus (Esper, 1777)"/>
    <s v="Ochlodes sylvanus"/>
    <s v="Sylvaine"/>
    <n v="219740"/>
    <s v="LC"/>
    <s v="C"/>
    <n v="0"/>
    <n v="0"/>
    <n v="0"/>
    <s v="PR"/>
    <s v="espèce des prairies mésophiles"/>
    <x v="1"/>
    <n v="219740"/>
    <n v="0"/>
    <s v="LC"/>
    <s v="LC"/>
  </r>
  <r>
    <s v="Papilio machaon"/>
    <s v="RHOPALOCERA"/>
    <s v="Papilionidae"/>
    <s v="Papilio machaon Linnaeus, 1758"/>
    <s v="Papilio machaon"/>
    <s v="Machaon"/>
    <n v="54468"/>
    <s v="LC"/>
    <s v="CC"/>
    <n v="0"/>
    <n v="0"/>
    <n v="0"/>
    <s v="PR"/>
    <s v="espèce des prairies mésophiles"/>
    <x v="1"/>
    <n v="54468"/>
    <n v="0"/>
    <s v="LC"/>
    <s v="LC"/>
  </r>
  <r>
    <s v="Pararge aegeria"/>
    <s v="RHOPALOCERA"/>
    <s v="Nymphalidae"/>
    <s v="Pararge aegeria (Linnaeus, 1758)"/>
    <s v="Pararge aegeria"/>
    <s v="Tircis"/>
    <n v="53595"/>
    <s v="LC"/>
    <s v="CC"/>
    <n v="0"/>
    <n v="0"/>
    <n v="0"/>
    <s v="PR"/>
    <s v="Espèce des lisières et boisements mésophiles"/>
    <x v="2"/>
    <n v="53595"/>
    <n v="0"/>
    <s v="LC"/>
    <s v="LC"/>
  </r>
  <r>
    <s v="Phengaris alcon"/>
    <s v="RHOPALOCERA"/>
    <s v="Lycaenidae"/>
    <s v="Phengaris alcon (Denis &amp; Schiffermüller, 1775)"/>
    <s v="Phengaris alcon"/>
    <s v="Azuré de la Croisette"/>
    <n v="631131"/>
    <s v="EN"/>
    <s v="R"/>
    <s v="P"/>
    <s v="X"/>
    <n v="0"/>
    <s v="HR"/>
    <s v="espèce des zones humides"/>
    <x v="4"/>
    <n v="631131"/>
    <n v="0"/>
    <s v="RE"/>
    <s v="NT"/>
  </r>
  <r>
    <s v="Phengaris arion"/>
    <s v="RHOPALOCERA"/>
    <s v="Lycaenidae"/>
    <s v="Phengaris arion (Linnaeus, 1758)"/>
    <s v="Phengaris arion"/>
    <s v="Azuré du Serpolet"/>
    <n v="631133"/>
    <s v="EN"/>
    <s v="NR"/>
    <s v="P"/>
    <s v="X"/>
    <n v="0"/>
    <s v="R"/>
    <s v="espèce des prairies sèches"/>
    <x v="3"/>
    <n v="631133"/>
    <n v="0"/>
    <s v="EN"/>
    <s v="LC"/>
  </r>
  <r>
    <s v="Pieris brassicae"/>
    <s v="RHOPALOCERA"/>
    <s v="Pieridae"/>
    <s v="Pieris brassicae (Linnaeus, 1758)"/>
    <s v="Pieris brassicae"/>
    <s v="Piéride du Chou"/>
    <n v="54342"/>
    <s v="LC"/>
    <s v="CC"/>
    <n v="0"/>
    <n v="0"/>
    <n v="0"/>
    <s v="PR"/>
    <s v="espèce ubiquiste"/>
    <x v="0"/>
    <n v="54342"/>
    <n v="0"/>
    <s v="LC"/>
    <s v="LC"/>
  </r>
  <r>
    <s v="Pieris mannii"/>
    <s v="RHOPALOCERA"/>
    <s v="Pieridae"/>
    <s v="Pieris mannii (Mayer, 1851)"/>
    <s v="Pieris mannii"/>
    <s v="Piéride de l'Ibéride"/>
    <n v="219830"/>
    <s v="NA"/>
    <s v="Abs"/>
    <n v="0"/>
    <n v="0"/>
    <n v="0"/>
    <s v="LR"/>
    <s v="Non renseignée"/>
    <x v="6"/>
    <n v="219830"/>
    <n v="0"/>
    <s v="NE"/>
    <s v="LC"/>
  </r>
  <r>
    <s v="Pieris napi"/>
    <s v="RHOPALOCERA"/>
    <s v="Pieridae"/>
    <s v="Pieris napi (Linnaeus, 1758)"/>
    <s v="Pieris napi"/>
    <s v="Piéride du Navet"/>
    <n v="219833"/>
    <s v="LC"/>
    <s v="CC"/>
    <n v="0"/>
    <n v="0"/>
    <n v="0"/>
    <s v="PR"/>
    <s v="espèce ubiquiste"/>
    <x v="0"/>
    <n v="219833"/>
    <n v="0"/>
    <s v="LC"/>
    <s v="LC"/>
  </r>
  <r>
    <s v="Pieris rapae"/>
    <s v="RHOPALOCERA"/>
    <s v="Pieridae"/>
    <s v="Pieris rapae (Linnaeus, 1758)"/>
    <s v="Pieris rapae"/>
    <s v="Piéride de la Rave"/>
    <n v="219831"/>
    <s v="LC"/>
    <s v="CC"/>
    <n v="0"/>
    <n v="0"/>
    <n v="0"/>
    <s v="PR"/>
    <s v="espèce ubiquiste"/>
    <x v="0"/>
    <n v="219831"/>
    <n v="0"/>
    <s v="LC"/>
    <s v="LC"/>
  </r>
  <r>
    <s v="Plebejus argus"/>
    <s v="RHOPALOCERA"/>
    <s v="Lycaenidae"/>
    <s v="Plebejus argus (Linnaeus, 1758)"/>
    <s v="Plebejus argus"/>
    <s v="Azuré de l'Ajonc"/>
    <n v="54105"/>
    <s v="NT"/>
    <s v="AR"/>
    <s v="P"/>
    <n v="0"/>
    <n v="0"/>
    <s v="PR"/>
    <s v="Espèce des pelouses rases"/>
    <x v="3"/>
    <n v="54105"/>
    <n v="0"/>
    <s v="LC"/>
    <s v="LC"/>
  </r>
  <r>
    <s v="Plebejus idas"/>
    <s v="RHOPALOCERA"/>
    <s v="Lycaenidae"/>
    <s v="Plebejus idas (Linnaeus, 1760)"/>
    <s v="Plebejus idas"/>
    <s v="Azuré du Genêt"/>
    <n v="54126"/>
    <s v="EN"/>
    <s v="R"/>
    <s v="P"/>
    <n v="0"/>
    <n v="0"/>
    <s v="PR"/>
    <s v="espèce des landes "/>
    <x v="7"/>
    <n v="54126"/>
    <n v="0"/>
    <s v="NE"/>
    <s v="LC"/>
  </r>
  <r>
    <s v="Polygonia c-album"/>
    <s v="RHOPALOCERA"/>
    <s v="Nymphalidae"/>
    <s v="Polygonia c-album (Linnaeus, 1758)"/>
    <s v="Polygonia c-album"/>
    <s v="Gamma"/>
    <n v="53759"/>
    <s v="LC"/>
    <s v="C"/>
    <n v="0"/>
    <n v="0"/>
    <n v="0"/>
    <s v="LR"/>
    <s v="Espèce des lisières et boisements mésophiles"/>
    <x v="2"/>
    <n v="53759"/>
    <n v="0"/>
    <s v="LC"/>
    <s v="LC"/>
  </r>
  <r>
    <s v="Polyommatus icarus"/>
    <s v="RHOPALOCERA"/>
    <s v="Lycaenidae"/>
    <s v="Polyommatus icarus (Rottemburg, 1775)"/>
    <s v="Polyommatus icarus"/>
    <s v="Azuré de la Bugrane"/>
    <n v="54279"/>
    <s v="LC"/>
    <s v="C"/>
    <n v="0"/>
    <n v="0"/>
    <n v="0"/>
    <s v="PR"/>
    <s v="espèce des prairies mésophiles"/>
    <x v="1"/>
    <n v="54279"/>
    <n v="0"/>
    <s v="LC"/>
    <s v="LC"/>
  </r>
  <r>
    <s v="Polyommatus thersites"/>
    <s v="RHOPALOCERA"/>
    <s v="Lycaenidae"/>
    <s v="Polyommatus thersites (Cantener, 1835)"/>
    <s v="Polyommatus thersites"/>
    <s v="Azuré de L'Esparcette"/>
    <n v="219765"/>
    <s v="NA"/>
    <s v="Abs"/>
    <n v="0"/>
    <n v="0"/>
    <n v="0"/>
    <s v="PR"/>
    <s v="Espèce des pelouses rases"/>
    <x v="3"/>
    <n v="219765"/>
    <n v="0"/>
    <s v="DD"/>
    <s v="LC"/>
  </r>
  <r>
    <s v="Pontia daplidice"/>
    <s v="RHOPALOCERA"/>
    <s v="Pieridae"/>
    <s v="Pontia daplidice (Linnaeus, 1758)"/>
    <s v="Pontia daplidice"/>
    <s v="Marbré-de-vert"/>
    <n v="54362"/>
    <s v="RE"/>
    <s v="NR"/>
    <n v="0"/>
    <n v="0"/>
    <n v="0"/>
    <s v="PR"/>
    <s v="espèce migratrice"/>
    <x v="5"/>
    <n v="54362"/>
    <n v="0"/>
    <s v="NA"/>
    <s v="LC"/>
  </r>
  <r>
    <s v="Pseudophilotes baton"/>
    <s v="RHOPALOCERA"/>
    <s v="Lycaenidae"/>
    <s v="Pseudophilotes baton (Bergsträsser, [1779])"/>
    <s v="Pseudophilotes baton"/>
    <s v="Azuré du Thym"/>
    <n v="54055"/>
    <s v="RE"/>
    <s v="Abs"/>
    <n v="0"/>
    <n v="0"/>
    <n v="0"/>
    <s v="HR"/>
    <s v="Espèce des pelouses rases"/>
    <x v="3"/>
    <n v="54055"/>
    <n v="0"/>
    <s v="RE"/>
    <s v="LC"/>
  </r>
  <r>
    <s v="Pyrgus alveus"/>
    <s v="RHOPALOCERA"/>
    <s v="Hesperiidae"/>
    <s v="Pyrgus alveus (Hübner, 1803)"/>
    <s v="Pyrgus alveus"/>
    <s v="Hespérie du Faux-Buis"/>
    <n v="53229"/>
    <s v="DD"/>
    <s v="NR"/>
    <s v="P"/>
    <n v="0"/>
    <n v="0"/>
    <s v="PR"/>
    <s v="Espèce des pelouses rases"/>
    <x v="3"/>
    <n v="53229"/>
    <n v="0"/>
    <s v="RE"/>
    <s v="LC"/>
  </r>
  <r>
    <s v="Pyrgus armoricanus"/>
    <s v="RHOPALOCERA"/>
    <s v="Hesperiidae"/>
    <s v="Pyrgus armoricanus (Oberthür, 1910)"/>
    <s v="Pyrgus armoricanus"/>
    <s v="Hespérie des Potentilles"/>
    <n v="53236"/>
    <s v="CR"/>
    <s v="NR"/>
    <s v="P"/>
    <n v="0"/>
    <n v="0"/>
    <s v="HR"/>
    <s v="espèce des landes "/>
    <x v="7"/>
    <n v="53236"/>
    <n v="0"/>
    <s v="RE"/>
    <s v="LC"/>
  </r>
  <r>
    <s v="Pyrgus malvae"/>
    <s v="RHOPALOCERA"/>
    <s v="Hesperiidae"/>
    <s v="Pyrgus malvae (Linnaeus, 1758)"/>
    <s v="Pyrgus malvae"/>
    <s v="Hespérie de la Mauve"/>
    <n v="53221"/>
    <s v="LC"/>
    <s v="E"/>
    <n v="0"/>
    <n v="0"/>
    <n v="0"/>
    <s v="PR"/>
    <s v="Espèce des pelouses rases"/>
    <x v="3"/>
    <n v="53221"/>
    <n v="0"/>
    <s v="LC"/>
    <s v="LC"/>
  </r>
  <r>
    <s v="Pyronia tithonus"/>
    <s v="RHOPALOCERA"/>
    <s v="Nymphalidae"/>
    <s v="Pyronia tithonus (Linnaeus, 1771)"/>
    <s v="Pyronia tithonus"/>
    <s v="Amaryllis"/>
    <n v="608405"/>
    <s v="LC"/>
    <s v="CC"/>
    <n v="0"/>
    <n v="0"/>
    <n v="0"/>
    <s v="R"/>
    <s v="espèce ubiquiste"/>
    <x v="0"/>
    <n v="608405"/>
    <n v="0"/>
    <s v="LC"/>
    <s v="LC"/>
  </r>
  <r>
    <s v="Quercusia quercus"/>
    <s v="RHOPALOCERA"/>
    <s v="Lycaenidae"/>
    <s v="Quercusia quercus (Linnaeus, 1758)"/>
    <s v="Quercusia quercus"/>
    <s v="Thécla du Chêne"/>
    <n v="54322"/>
    <s v="LC"/>
    <s v="PC"/>
    <s v="P"/>
    <n v="0"/>
    <n v="0"/>
    <s v="PR"/>
    <s v="Espèce des lisières et boisements mésophiles"/>
    <x v="2"/>
    <n v="54322"/>
    <n v="0"/>
    <s v="LC"/>
    <s v="LC"/>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
  <r>
    <s v="Aglais io"/>
    <s v="RHOPALOCERA"/>
    <s v="Nymphalidae"/>
    <s v="Aglais io (Linnaeus, 1758)"/>
    <s v="Aglais io"/>
    <s v="Paon-du-jour"/>
    <n v="608364"/>
    <s v="LC"/>
    <s v="CC"/>
    <n v="0"/>
    <n v="0"/>
    <n v="0"/>
    <s v="R"/>
    <s v="espèce ubiquiste"/>
    <x v="0"/>
    <n v="608364"/>
    <n v="0"/>
    <s v="LC"/>
    <s v="LC"/>
  </r>
  <r>
    <s v="Aglais urticae"/>
    <s v="RHOPALOCERA"/>
    <s v="Nymphalidae"/>
    <s v="Aglais urticae (Linnaeus, 1758)"/>
    <s v="Aglais urticae"/>
    <s v="Petite tortue"/>
    <n v="53754"/>
    <s v="LC"/>
    <s v="CC"/>
    <n v="0"/>
    <n v="0"/>
    <n v="0"/>
    <s v="R"/>
    <s v="espèce ubiquiste"/>
    <x v="0"/>
    <n v="53754"/>
    <n v="0"/>
    <s v="LC"/>
    <s v="LC"/>
  </r>
  <r>
    <s v="Anthocharis cardamines"/>
    <s v="RHOPALOCERA"/>
    <s v="Pieridae"/>
    <s v="Anthocharis cardamines (Linnaeus, 1758)"/>
    <s v="Anthocharis cardamines"/>
    <s v="Aurore"/>
    <n v="54451"/>
    <s v="LC"/>
    <s v="CC"/>
    <n v="0"/>
    <n v="0"/>
    <n v="0"/>
    <s v="PR"/>
    <s v="espèce des prairies mésophiles"/>
    <x v="1"/>
    <n v="54451"/>
    <n v="0"/>
    <s v="LC"/>
    <s v="LC"/>
  </r>
  <r>
    <s v="Apatura ilia"/>
    <s v="RHOPALOCERA"/>
    <s v="Nymphalidae"/>
    <s v="Apatura ilia (Denis &amp; Schiffermüller, 1775)"/>
    <s v="Apatura ilia"/>
    <s v="Petit Mars changeant"/>
    <n v="53783"/>
    <s v="LC"/>
    <s v="C"/>
    <s v="P"/>
    <n v="0"/>
    <n v="0"/>
    <s v="HR"/>
    <s v="Espèce des lisières et boisements mésophiles"/>
    <x v="2"/>
    <n v="53783"/>
    <n v="0"/>
    <s v="LC"/>
    <s v="LC"/>
  </r>
  <r>
    <s v="Apatura iris"/>
    <s v="RHOPALOCERA"/>
    <s v="Nymphalidae"/>
    <s v="Apatura iris (Linnaeus, 1758)"/>
    <s v="Apatura iris"/>
    <s v="Grand mars changeant"/>
    <n v="53786"/>
    <s v="NT"/>
    <s v="AC"/>
    <s v="P"/>
    <n v="0"/>
    <n v="0"/>
    <s v="HHR"/>
    <s v="Espèce des lisières et boisements mésophiles"/>
    <x v="2"/>
    <n v="53786"/>
    <n v="0"/>
    <s v="LC"/>
    <s v="LC"/>
  </r>
  <r>
    <s v="Aphantopus hyperantus"/>
    <s v="RHOPALOCERA"/>
    <s v="Nymphalidae"/>
    <s v="Aphantopus hyperantus (Linnaeus, 1758)"/>
    <s v="Aphantopus hyperantus"/>
    <s v="Tristan"/>
    <n v="219799"/>
    <s v="LC"/>
    <s v="CC"/>
    <n v="0"/>
    <n v="0"/>
    <n v="0"/>
    <s v="HR"/>
    <s v="Espèce des lisières et boisements mésophiles"/>
    <x v="2"/>
    <n v="219799"/>
    <n v="0"/>
    <s v="LC"/>
    <s v="LC"/>
  </r>
  <r>
    <s v="Aporia crataegi"/>
    <s v="RHOPALOCERA"/>
    <s v="Pieridae"/>
    <s v="Aporia crataegi (Linnaeus, 1758)"/>
    <s v="Aporia crataegi"/>
    <s v="Gazé"/>
    <n v="54339"/>
    <s v="NT"/>
    <s v="C"/>
    <s v="P"/>
    <n v="0"/>
    <n v="0"/>
    <s v="PR"/>
    <s v="Espèce des lisières et boisements mésophiles"/>
    <x v="2"/>
    <n v="54339"/>
    <n v="0"/>
    <s v="RE"/>
    <s v="LC"/>
  </r>
  <r>
    <s v="Araschnia levana"/>
    <s v="RHOPALOCERA"/>
    <s v="Nymphalidae"/>
    <s v="Araschnia levana (Linnaeus, 1758)"/>
    <s v="Araschnia levana"/>
    <s v="Carte géographique"/>
    <n v="53724"/>
    <s v="LC"/>
    <s v="CC"/>
    <n v="0"/>
    <n v="0"/>
    <n v="0"/>
    <s v="HR"/>
    <s v="espèce ubiquiste"/>
    <x v="0"/>
    <n v="53724"/>
    <n v="0"/>
    <s v="LC"/>
    <s v="LC"/>
  </r>
  <r>
    <s v="Arethusana arethusa"/>
    <s v="RHOPALOCERA"/>
    <s v="Nymphalidae"/>
    <s v="Arethusana arethusa (Denis &amp; Schiffermüller, 1775)"/>
    <s v="Arethusana arethusa"/>
    <s v="Mercure"/>
    <n v="53370"/>
    <s v="VU"/>
    <s v="Abs"/>
    <s v="P"/>
    <n v="0"/>
    <n v="0"/>
    <s v="HHHR"/>
    <s v="Espèce des pelouses rases"/>
    <x v="3"/>
    <n v="53370"/>
    <n v="0"/>
    <s v="NT"/>
    <s v="LC"/>
  </r>
  <r>
    <s v="Argynnis paphia"/>
    <s v="RHOPALOCERA"/>
    <s v="Nymphalidae"/>
    <s v="Argynnis paphia (Linnaeus, 1758)"/>
    <s v="Argynnis paphia"/>
    <s v="Tabac d'Espagne"/>
    <n v="53878"/>
    <s v="LC"/>
    <s v="C"/>
    <n v="0"/>
    <n v="0"/>
    <n v="0"/>
    <s v="R"/>
    <s v="Espèce des lisières et boisements mésophiles"/>
    <x v="2"/>
    <n v="53878"/>
    <n v="0"/>
    <s v="LC"/>
    <s v="LC"/>
  </r>
  <r>
    <s v="Aricia agestis"/>
    <s v="RHOPALOCERA"/>
    <s v="Lycaenidae"/>
    <s v="Aricia agestis (Denis &amp; Schiffermüller, 1775)"/>
    <s v="Aricia agestis"/>
    <s v="Collier-de-corail"/>
    <n v="521494"/>
    <s v="LC"/>
    <s v="C"/>
    <n v="0"/>
    <n v="0"/>
    <n v="0"/>
    <s v="PR"/>
    <s v="espèce des prairies mésophiles"/>
    <x v="1"/>
    <n v="521494"/>
    <n v="0"/>
    <s v="LC"/>
    <s v="LC"/>
  </r>
  <r>
    <s v="Boloria aquilonaris"/>
    <s v="RHOPALOCERA"/>
    <s v="Nymphalidae"/>
    <s v="Boloria aquilonaris (Stichel, 1908)"/>
    <s v="Boloria aquilonaris"/>
    <s v="Nacré de la Canneberge"/>
    <n v="53926"/>
    <s v="RE"/>
    <s v="Abs"/>
    <s v="P"/>
    <n v="0"/>
    <n v="0"/>
    <s v="R"/>
    <s v="espèce des zones humides"/>
    <x v="4"/>
    <n v="53926"/>
    <n v="0"/>
    <s v="CR"/>
    <s v="NT"/>
  </r>
  <r>
    <s v="Boloria dia"/>
    <s v="RHOPALOCERA"/>
    <s v="Nymphalidae"/>
    <s v="Boloria dia (Linnaeus, 1767)"/>
    <s v="Boloria dia"/>
    <s v="Petite Violette"/>
    <n v="219818"/>
    <s v="LC"/>
    <s v="AC"/>
    <n v="0"/>
    <n v="0"/>
    <n v="0"/>
    <s v="HR"/>
    <s v="espèce des prairies sèches"/>
    <x v="3"/>
    <n v="219818"/>
    <n v="0"/>
    <s v="LC"/>
    <s v="LC"/>
  </r>
  <r>
    <s v="Boloria euphrosyne"/>
    <s v="RHOPALOCERA"/>
    <s v="Nymphalidae"/>
    <s v="Boloria euphrosyne (Linnaeus, 1758)"/>
    <s v="Boloria euphrosyne"/>
    <s v="Grand collier argenté"/>
    <n v="219815"/>
    <s v="RE"/>
    <s v="NR"/>
    <s v="P"/>
    <n v="0"/>
    <n v="0"/>
    <s v="PR"/>
    <s v="Espèce des lisières et boisements mésophiles"/>
    <x v="2"/>
    <n v="219815"/>
    <n v="0"/>
    <s v="RE"/>
    <s v="LC"/>
  </r>
  <r>
    <s v="Boloria selene"/>
    <s v="RHOPALOCERA"/>
    <s v="Nymphalidae"/>
    <s v="Boloria selene (Denis &amp; Schiffermüller, 1775)"/>
    <s v="Boloria selene"/>
    <s v="Petit Collier argenté"/>
    <n v="219817"/>
    <s v="VU"/>
    <s v="AR"/>
    <s v="P"/>
    <n v="0"/>
    <n v="0"/>
    <s v="PR"/>
    <s v="Espèce des lisières et boisements mésophiles"/>
    <x v="2"/>
    <n v="219817"/>
    <n v="0"/>
    <s v="RE"/>
    <s v="NT"/>
  </r>
  <r>
    <s v="Brenthis daphne"/>
    <s v="RHOPALOCERA"/>
    <s v="Nymphalidae"/>
    <s v="Brenthis daphne (Denis &amp; Schiffermüller, 1775)"/>
    <s v="Brenthis daphne"/>
    <s v="Nacré de la Ronce"/>
    <n v="646236"/>
    <s v="LC"/>
    <s v="PC"/>
    <n v="0"/>
    <n v="0"/>
    <s v="oui"/>
    <s v="R"/>
    <s v="espèce ubiquiste"/>
    <x v="0"/>
    <n v="646236"/>
    <n v="0"/>
    <s v="NA"/>
    <s v="LC"/>
  </r>
  <r>
    <s v="Brenthis ino"/>
    <s v="RHOPALOCERA"/>
    <s v="Nymphalidae"/>
    <s v="Brenthis ino (Rottemburg, 1775)"/>
    <s v="Brenthis ino"/>
    <s v="Nacré de la Sanguisorbe"/>
    <n v="53915"/>
    <s v="NT"/>
    <s v="AC"/>
    <s v="P"/>
    <n v="0"/>
    <n v="0"/>
    <s v="HR"/>
    <s v="espèce des zones humides"/>
    <x v="4"/>
    <n v="53915"/>
    <n v="0"/>
    <s v="EN"/>
    <s v="LC"/>
  </r>
  <r>
    <s v="Cacyreus marshalli"/>
    <s v="RHOPALOCERA"/>
    <s v="Lycaenidae"/>
    <s v="Cacyreus marshalli Butler, 1898"/>
    <s v="Cacyreus marshalli"/>
    <s v="Brun du pélargonium"/>
    <n v="219796"/>
    <s v="NA"/>
    <s v="Abs"/>
    <n v="0"/>
    <n v="0"/>
    <n v="0"/>
    <s v="HHHR"/>
    <s v="espèce ubiquiste"/>
    <x v="0"/>
    <n v="219796"/>
    <n v="0"/>
    <s v="NA"/>
    <s v="NA"/>
  </r>
  <r>
    <s v="Callophrys rubi"/>
    <s v="RHOPALOCERA"/>
    <s v="Lycaenidae"/>
    <s v="Callophrys rubi (Linnaeus, 1758)"/>
    <s v="Callophrys rubi"/>
    <s v="Thécla de la Ronce"/>
    <n v="54307"/>
    <s v="LC"/>
    <s v="AC"/>
    <n v="0"/>
    <n v="0"/>
    <n v="0"/>
    <s v="PR"/>
    <s v="Espèce des ourlets, fourrés et lisières thermophiles"/>
    <x v="3"/>
    <n v="54307"/>
    <n v="0"/>
    <s v="LC"/>
    <s v="LC"/>
  </r>
  <r>
    <s v="Carcharodus alceae"/>
    <s v="RHOPALOCERA"/>
    <s v="Hesperiidae"/>
    <s v="Carcharodus alceae (Esper, 1780)"/>
    <s v="Carcharodus alceae"/>
    <s v="Hespérie de l'Alcée"/>
    <n v="53291"/>
    <s v="LC"/>
    <s v="AC"/>
    <n v="0"/>
    <n v="0"/>
    <n v="0"/>
    <s v="PR"/>
    <s v="espèce des prairies mésophiles"/>
    <x v="1"/>
    <n v="53291"/>
    <n v="0"/>
    <s v="LC"/>
    <s v="LC"/>
  </r>
  <r>
    <s v="Carterocephalus palaemon"/>
    <s v="RHOPALOCERA"/>
    <s v="Hesperiidae"/>
    <s v="Carterocephalus palaemon (Pallas, 1771)"/>
    <s v="Carterocephalus palaemon"/>
    <s v="Hespérie du Brome"/>
    <n v="53315"/>
    <s v="VU"/>
    <s v="PC"/>
    <s v="P"/>
    <n v="0"/>
    <n v="0"/>
    <s v="LR"/>
    <s v="espèce des zones humides"/>
    <x v="4"/>
    <n v="53315"/>
    <n v="0"/>
    <s v="EN"/>
    <s v="LC"/>
  </r>
  <r>
    <s v="Celastrina argiolus"/>
    <s v="RHOPALOCERA"/>
    <s v="Lycaenidae"/>
    <s v="Celastrina argiolus (Linnaeus, 1758)"/>
    <s v="Celastrina argiolus"/>
    <s v="Azuré des Nerpruns"/>
    <n v="54052"/>
    <s v="LC"/>
    <s v="CC"/>
    <n v="0"/>
    <n v="0"/>
    <n v="0"/>
    <s v="PR"/>
    <s v="espèce ubiquiste"/>
    <x v="0"/>
    <n v="54052"/>
    <n v="0"/>
    <s v="LC"/>
    <s v="LC"/>
  </r>
  <r>
    <s v="Chazara briseis"/>
    <s v="RHOPALOCERA"/>
    <s v="Nymphalidae"/>
    <s v="Chazara briseis (Linnaeus, 1764)"/>
    <s v="Chazara briseis"/>
    <s v="Hermite"/>
    <n v="53425"/>
    <s v="RE"/>
    <s v="Abs"/>
    <s v="P"/>
    <n v="0"/>
    <n v="0"/>
    <s v="HR"/>
    <s v="Espèce des pelouses rases"/>
    <x v="3"/>
    <n v="53425"/>
    <n v="0"/>
    <s v="RE"/>
    <s v="VU"/>
  </r>
  <r>
    <s v="Coenonympha arcania"/>
    <s v="RHOPALOCERA"/>
    <s v="Nymphalidae"/>
    <s v="Coenonympha arcania (Linnaeus, 1760)"/>
    <s v="Coenonympha arcania"/>
    <s v="Céphale"/>
    <n v="53661"/>
    <s v="LC"/>
    <s v="R"/>
    <n v="0"/>
    <n v="0"/>
    <n v="0"/>
    <s v="R"/>
    <s v="Espèce des ourlets, fourrés et lisières thermophiles"/>
    <x v="3"/>
    <n v="53661"/>
    <n v="0"/>
    <s v="LC"/>
    <s v="LC"/>
  </r>
  <r>
    <s v="Coenonympha pamphilus"/>
    <s v="RHOPALOCERA"/>
    <s v="Nymphalidae"/>
    <s v="Coenonympha pamphilus (Linnaeus, 1758)"/>
    <s v="Coenonympha pamphilus"/>
    <s v="Fadet commun"/>
    <n v="53623"/>
    <s v="LC"/>
    <s v="CC"/>
    <n v="0"/>
    <n v="0"/>
    <n v="0"/>
    <s v="PR"/>
    <s v="espèce des prairies mésophiles"/>
    <x v="1"/>
    <n v="53623"/>
    <n v="0"/>
    <s v="LC"/>
    <s v="LC"/>
  </r>
  <r>
    <s v="Colias alfacariensis"/>
    <s v="RHOPALOCERA"/>
    <s v="Pieridae"/>
    <s v="Colias alfacariensis Ribbe, 1905"/>
    <s v="Colias alfacariensis"/>
    <s v="Fluoré"/>
    <n v="219826"/>
    <s v="LC"/>
    <s v="RR"/>
    <n v="0"/>
    <n v="0"/>
    <n v="0"/>
    <s v="R"/>
    <s v="espèce des prairies sèches"/>
    <x v="3"/>
    <n v="219826"/>
    <n v="0"/>
    <s v="LC"/>
    <s v="LC"/>
  </r>
  <r>
    <s v="Colias crocea"/>
    <s v="RHOPALOCERA"/>
    <s v="Pieridae"/>
    <s v="Colias crocea (Geoffroy in Fourcroy, 1785)"/>
    <s v="Colias crocea"/>
    <s v="Souci"/>
    <n v="641941"/>
    <s v="LC"/>
    <s v="CC"/>
    <n v="0"/>
    <n v="0"/>
    <n v="0"/>
    <s v="PR"/>
    <s v="espèce migratrice"/>
    <x v="5"/>
    <n v="641941"/>
    <n v="0"/>
    <s v="LC"/>
    <s v="LC"/>
  </r>
  <r>
    <s v="Colias hyale"/>
    <s v="RHOPALOCERA"/>
    <s v="Pieridae"/>
    <s v="Colias hyale (Linnaeus, 1758)"/>
    <s v="Colias hyale"/>
    <s v="Soufré"/>
    <n v="54384"/>
    <s v="DD"/>
    <s v="NR"/>
    <n v="0"/>
    <n v="0"/>
    <s v="oui"/>
    <s v="HR"/>
    <s v="espèce migratrice"/>
    <x v="5"/>
    <n v="54384"/>
    <n v="0"/>
    <s v="DD"/>
    <s v="LC"/>
  </r>
  <r>
    <s v="Cupido alcetas"/>
    <s v="RHOPALOCERA"/>
    <s v="Lycaenidae"/>
    <s v="Cupido alcetas (Hoffmannsegg, 1804)"/>
    <s v="Cupido alcetas"/>
    <s v="Azuré de la Faucille "/>
    <n v="219794"/>
    <s v="LC"/>
    <s v="AC"/>
    <n v="0"/>
    <n v="0"/>
    <n v="0"/>
    <s v="LR"/>
    <s v="espèce des prairies mésophiles"/>
    <x v="1"/>
    <n v="219794"/>
    <n v="0"/>
    <s v="NE"/>
    <s v="LC"/>
  </r>
  <r>
    <s v="Cupido argiades"/>
    <s v="RHOPALOCERA"/>
    <s v="Lycaenidae"/>
    <s v="Cupido argiades (Pallas, 1771)"/>
    <s v="Cupido argiades"/>
    <s v="Azuré du Trèfle"/>
    <n v="219793"/>
    <s v="DD"/>
    <s v="AR"/>
    <n v="0"/>
    <n v="0"/>
    <n v="0"/>
    <s v="R"/>
    <s v="espèce des prairies mésophiles"/>
    <x v="1"/>
    <n v="219793"/>
    <n v="0"/>
    <s v="DD"/>
    <s v="LC"/>
  </r>
  <r>
    <s v="Cupido minimus"/>
    <s v="RHOPALOCERA"/>
    <s v="Lycaenidae"/>
    <s v="Cupido minimus (Fuessly, 1775)"/>
    <s v="Cupido minimus"/>
    <s v="Argus frêle"/>
    <n v="54029"/>
    <s v="LC"/>
    <s v="AR"/>
    <n v="0"/>
    <n v="0"/>
    <n v="0"/>
    <s v="R"/>
    <s v="Espèce des pelouses rases"/>
    <x v="3"/>
    <n v="54029"/>
    <n v="0"/>
    <s v="LC"/>
    <s v="LC"/>
  </r>
  <r>
    <s v="Cyaniris semiargus"/>
    <s v="RHOPALOCERA"/>
    <s v="Lycaenidae"/>
    <s v="Cyaniris semiargus (Rottemburg, 1775)"/>
    <s v="Cyaniris semiargus"/>
    <s v="Azuré des Anthyllides"/>
    <n v="54213"/>
    <s v="LC"/>
    <s v="C"/>
    <s v="P"/>
    <n v="0"/>
    <n v="0"/>
    <s v="LR"/>
    <s v="espèce des zones humides"/>
    <x v="4"/>
    <n v="54213"/>
    <n v="0"/>
    <s v="LC"/>
    <s v="LC"/>
  </r>
  <r>
    <s v="Danaus plexippus"/>
    <s v="RHOPALOCERA"/>
    <s v="Nymphalidae"/>
    <s v="Danaus plexippus (Linnaeus, 1758)"/>
    <s v="Danaus plexippus"/>
    <s v="Monarque"/>
    <n v="53350"/>
    <s v="NA"/>
    <s v="Abs"/>
    <n v="0"/>
    <n v="0"/>
    <n v="0"/>
    <s v="HHR"/>
    <s v="espèce migratrice"/>
    <x v="5"/>
    <n v="53350"/>
    <n v="0"/>
    <s v="NE"/>
    <s v="NA"/>
  </r>
  <r>
    <s v="Erynnis tages"/>
    <s v="RHOPALOCERA"/>
    <s v="Hesperiidae"/>
    <s v="Erynnis tages (Linnaeus, 1758)"/>
    <s v="Erynnis tages"/>
    <s v="Point de Hongrie"/>
    <n v="53307"/>
    <s v="LC"/>
    <s v="CC"/>
    <n v="0"/>
    <n v="0"/>
    <n v="0"/>
    <s v="PR"/>
    <s v="espèce des prairies sèches"/>
    <x v="3"/>
    <n v="53307"/>
    <n v="0"/>
    <s v="LC"/>
    <s v="LC"/>
  </r>
  <r>
    <s v="Euphydryas aurinia"/>
    <s v="RHOPALOCERA"/>
    <s v="Nymphalidae"/>
    <s v="Euphydryas aurinia (Rottemburg, 1775)"/>
    <s v="Euphydryas aurinia"/>
    <s v="Damier de la Succise"/>
    <n v="53865"/>
    <s v="LC"/>
    <s v="PC"/>
    <s v="P"/>
    <s v="X"/>
    <n v="0"/>
    <s v="PR"/>
    <s v="espèce des prairies sèches"/>
    <x v="3"/>
    <n v="53865"/>
    <n v="0"/>
    <s v="VU"/>
    <s v="LC"/>
  </r>
  <r>
    <s v="Fabriciana adippe"/>
    <s v="RHOPALOCERA"/>
    <s v="Nymphalidae"/>
    <s v="Fabriciana adippe (Denis &amp; Schiffermüller, 1775)"/>
    <s v="Fabriciana adippe"/>
    <s v="Moyen Nacré"/>
    <n v="53902"/>
    <s v="RE"/>
    <s v="NR"/>
    <s v="P"/>
    <n v="0"/>
    <n v="0"/>
    <s v="HR"/>
    <s v="Espèce des lisières et boisements mésophiles"/>
    <x v="2"/>
    <n v="53902"/>
    <n v="0"/>
    <s v="RE"/>
    <s v="LC"/>
  </r>
  <r>
    <s v="Glaucopsyche alexis"/>
    <s v="RHOPALOCERA"/>
    <s v="Lycaenidae"/>
    <s v="Glaucopsyche alexis (Poda, 1761)"/>
    <s v="Glaucopsyche alexis"/>
    <s v="Azuré des Cytises"/>
    <n v="54075"/>
    <s v="VU"/>
    <s v="NR"/>
    <s v="P"/>
    <n v="0"/>
    <n v="0"/>
    <s v="PR"/>
    <s v="espèce des prairies sèches"/>
    <x v="3"/>
    <n v="54075"/>
    <n v="0"/>
    <s v="LC"/>
    <s v="LC"/>
  </r>
  <r>
    <s v="Gonepteryx rhamni"/>
    <s v="RHOPALOCERA"/>
    <s v="Pieridae"/>
    <s v="Gonepteryx rhamni (Linnaeus, 1758)"/>
    <s v="Gonepteryx rhamni"/>
    <s v="Citron"/>
    <n v="54417"/>
    <s v="LC"/>
    <s v="CC"/>
    <n v="0"/>
    <n v="0"/>
    <n v="0"/>
    <s v="PR"/>
    <s v="espèce ubiquiste"/>
    <x v="0"/>
    <n v="54417"/>
    <n v="0"/>
    <s v="LC"/>
    <s v="LC"/>
  </r>
  <r>
    <s v="Hamearis lucina"/>
    <s v="RHOPALOCERA"/>
    <s v="Riodinidae"/>
    <s v="Hamearis lucina (Linnaeus, 1758)"/>
    <s v="Hamearis lucina"/>
    <s v="Lucine"/>
    <n v="53969"/>
    <s v="LC"/>
    <s v="R"/>
    <s v="P"/>
    <n v="0"/>
    <n v="0"/>
    <s v="HR"/>
    <s v="Espèce des ourlets, fourrés et lisières thermophiles"/>
    <x v="3"/>
    <n v="53969"/>
    <n v="0"/>
    <s v="LC"/>
    <s v="LC"/>
  </r>
  <r>
    <s v="Hesperia comma"/>
    <s v="RHOPALOCERA"/>
    <s v="Hesperiidae"/>
    <s v="Hesperia comma (Linnaeus, 1758)"/>
    <s v="Hesperia comma"/>
    <s v="Virgule"/>
    <n v="53332"/>
    <s v="NT"/>
    <s v="E"/>
    <s v="P"/>
    <n v="0"/>
    <n v="0"/>
    <s v="HR"/>
    <s v="Espèce des pelouses rases"/>
    <x v="3"/>
    <n v="53332"/>
    <n v="0"/>
    <s v="VU"/>
    <s v="LC"/>
  </r>
  <r>
    <s v="Heteropterus morpheus"/>
    <s v="RHOPALOCERA"/>
    <s v="Hesperiidae"/>
    <s v="Heteropterus morpheus (Pallas, 1771)"/>
    <s v="Heteropterus morpheus"/>
    <s v="Miroir"/>
    <n v="53312"/>
    <s v="NT"/>
    <s v="AC"/>
    <s v="P"/>
    <n v="0"/>
    <n v="0"/>
    <s v="HR"/>
    <s v="espèce des zones humides"/>
    <x v="4"/>
    <n v="53312"/>
    <n v="0"/>
    <s v="CR"/>
    <s v="LC"/>
  </r>
  <r>
    <s v="Hipparchia semele"/>
    <s v="RHOPALOCERA"/>
    <s v="Nymphalidae"/>
    <s v="Hipparchia semele (Linnaeus, 1758)"/>
    <s v="Hipparchia semele"/>
    <s v="Agreste"/>
    <n v="53391"/>
    <s v="EN"/>
    <s v="NR"/>
    <s v="P"/>
    <n v="0"/>
    <n v="0"/>
    <s v="HR"/>
    <s v="Espèce des pelouses rases"/>
    <x v="3"/>
    <n v="53391"/>
    <n v="0"/>
    <s v="CR"/>
    <s v="LC"/>
  </r>
  <r>
    <s v="Iphiclides podalirius"/>
    <s v="RHOPALOCERA"/>
    <s v="Papilionidae"/>
    <s v="Iphiclides podalirius (Linnaeus, 1758)"/>
    <s v="Iphiclides podalirius"/>
    <s v="Flambé"/>
    <n v="54475"/>
    <s v="LC"/>
    <s v="C"/>
    <s v="P"/>
    <n v="0"/>
    <n v="0"/>
    <s v="LR"/>
    <s v="Espèce des ourlets, fourrés et lisières thermophiles"/>
    <x v="3"/>
    <n v="54475"/>
    <n v="0"/>
    <s v="LC"/>
    <s v="LC"/>
  </r>
  <r>
    <s v="Issoria lathonia"/>
    <s v="RHOPALOCERA"/>
    <s v="Nymphalidae"/>
    <s v="Issoria lathonia (Linnaeus, 1758)"/>
    <s v="Issoria lathonia"/>
    <s v="Petit Nacré"/>
    <n v="53908"/>
    <s v="LC"/>
    <s v="C"/>
    <n v="0"/>
    <n v="0"/>
    <s v="oui"/>
    <s v="HR"/>
    <s v="espèce migratrice"/>
    <x v="5"/>
    <n v="53908"/>
    <n v="0"/>
    <s v="LC"/>
    <s v="LC"/>
  </r>
  <r>
    <s v="Lampides boeticus"/>
    <s v="RHOPALOCERA"/>
    <s v="Lycaenidae"/>
    <s v="Lampides boeticus (Linnaeus, 1767)"/>
    <s v="Lampides boeticus"/>
    <s v="Azuré porte-queue"/>
    <n v="54021"/>
    <s v="LC"/>
    <s v="PC"/>
    <s v="P"/>
    <n v="0"/>
    <s v="oui"/>
    <s v="R"/>
    <s v="espèce migratrice"/>
    <x v="5"/>
    <n v="54021"/>
    <n v="0"/>
    <s v="LC"/>
    <s v="LC"/>
  </r>
  <r>
    <s v="Lasiommata maera"/>
    <s v="RHOPALOCERA"/>
    <s v="Nymphalidae"/>
    <s v="Lasiommata maera (Linnaeus, 1758)"/>
    <s v="Lasiommata maera"/>
    <s v="Némusien"/>
    <n v="53609"/>
    <s v="NT"/>
    <s v="R"/>
    <n v="0"/>
    <n v="0"/>
    <n v="0"/>
    <s v="PR"/>
    <s v="espèce des prairies sèches"/>
    <x v="3"/>
    <n v="53609"/>
    <n v="0"/>
    <s v="LC"/>
    <s v="LC"/>
  </r>
  <r>
    <s v="Lasiommata megera"/>
    <s v="RHOPALOCERA"/>
    <s v="Nymphalidae"/>
    <s v="Lasiommata megera (Linnaeus, 1767)"/>
    <s v="Lasiommata megera"/>
    <s v="Mégère"/>
    <n v="53604"/>
    <s v="LC"/>
    <s v="CC"/>
    <n v="0"/>
    <n v="0"/>
    <n v="0"/>
    <s v="PR"/>
    <s v="espèce des prairies mésophiles"/>
    <x v="1"/>
    <n v="53604"/>
    <n v="0"/>
    <s v="LC"/>
    <s v="LC"/>
  </r>
  <r>
    <s v="Leptidea sinapis"/>
    <s v="RHOPALOCERA"/>
    <s v="Pieridae"/>
    <s v="Leptidea sinapis (Linnaeus, 1758)"/>
    <s v="Leptidea sinapis"/>
    <s v="Piéride du Lotier"/>
    <n v="54376"/>
    <s v="LC"/>
    <s v="CC"/>
    <n v="0"/>
    <n v="0"/>
    <n v="0"/>
    <s v="LR"/>
    <s v="espèce des prairies mésophiles"/>
    <x v="1"/>
    <n v="54376"/>
    <n v="0"/>
    <s v="LC"/>
    <s v="LC"/>
  </r>
  <r>
    <s v="Leptotes pirithous"/>
    <s v="RHOPALOCERA"/>
    <s v="Lycaenidae"/>
    <s v="Leptotes pirithous (Linnaeus, 1767)"/>
    <s v="Leptotes pirithous"/>
    <s v="Azuré de la Luzerne"/>
    <n v="219795"/>
    <s v="NA"/>
    <s v="E"/>
    <n v="0"/>
    <n v="0"/>
    <s v="oui"/>
    <s v="HR"/>
    <s v="espèce migratrice"/>
    <x v="5"/>
    <n v="219795"/>
    <n v="0"/>
    <s v="NE"/>
    <s v="LC"/>
  </r>
  <r>
    <s v="Limenitis camilla"/>
    <s v="RHOPALOCERA"/>
    <s v="Nymphalidae"/>
    <s v="Limenitis camilla (Linnaeus, 1764)"/>
    <s v="Limenitis camilla"/>
    <s v="Petit Sylvain"/>
    <n v="53770"/>
    <s v="LC"/>
    <s v="C"/>
    <n v="0"/>
    <n v="0"/>
    <n v="0"/>
    <s v="HR"/>
    <s v="Espèce des lisières et boisements mésophiles"/>
    <x v="2"/>
    <n v="53770"/>
    <n v="0"/>
    <s v="LC"/>
    <s v="LC"/>
  </r>
  <r>
    <s v="Limenitis populi"/>
    <s v="RHOPALOCERA"/>
    <s v="Nymphalidae"/>
    <s v="Limenitis populi (Linnaeus, 1758)"/>
    <s v="Limenitis populi"/>
    <s v="Grand Sylvain"/>
    <n v="53765"/>
    <s v="CR"/>
    <s v="E"/>
    <s v="P"/>
    <n v="0"/>
    <n v="0"/>
    <s v="HR"/>
    <s v="Espèce des lisières et boisements mésophiles"/>
    <x v="2"/>
    <n v="53765"/>
    <n v="0"/>
    <s v="CR*"/>
    <s v="NT"/>
  </r>
  <r>
    <s v="Limenitis reducta"/>
    <s v="RHOPALOCERA"/>
    <s v="Nymphalidae"/>
    <s v="Limenitis reducta Staudinger, 1901"/>
    <s v="Limenitis reducta"/>
    <s v="Sylvain azuré"/>
    <n v="53767"/>
    <s v="VU"/>
    <s v="NR"/>
    <s v="P"/>
    <n v="0"/>
    <s v="oui"/>
    <s v="R"/>
    <s v="Espèce des ourlets, fourrés et lisières thermophiles"/>
    <x v="3"/>
    <n v="53767"/>
    <n v="0"/>
    <s v="DD"/>
    <s v="LC"/>
  </r>
  <r>
    <s v="Lopinga achine"/>
    <s v="RHOPALOCERA"/>
    <s v="Nymphalidae"/>
    <s v="Lopinga achine (Scopoli, 1763)"/>
    <s v="Lopinga achine"/>
    <s v="Bacchante"/>
    <n v="53615"/>
    <s v="RE"/>
    <s v="NR"/>
    <s v="P"/>
    <n v="0"/>
    <n v="0"/>
    <s v="R"/>
    <s v="Espèce des lisières et boisements mésophiles"/>
    <x v="2"/>
    <n v="53615"/>
    <n v="0"/>
    <s v="RE"/>
    <s v="NT"/>
  </r>
  <r>
    <s v="Lycaena phlaeas"/>
    <s v="RHOPALOCERA"/>
    <s v="Lycaenidae"/>
    <s v="Lycaena phlaeas (Linnaeus, 1760)"/>
    <s v="Lycaena phlaeas"/>
    <s v="Cuivré commun"/>
    <n v="53973"/>
    <s v="LC"/>
    <s v="CC"/>
    <n v="0"/>
    <n v="0"/>
    <n v="0"/>
    <s v="PR"/>
    <s v="espèce des prairies mésophiles"/>
    <x v="1"/>
    <n v="53973"/>
    <n v="0"/>
    <s v="LC"/>
    <s v="LC"/>
  </r>
  <r>
    <s v="Lycaena tityrus"/>
    <s v="RHOPALOCERA"/>
    <s v="Lycaenidae"/>
    <s v="Lycaena tityrus (Poda, 1761)"/>
    <s v="Lycaena tityrus"/>
    <s v="Cuivré fuligineux"/>
    <n v="219751"/>
    <s v="LC"/>
    <s v="CC"/>
    <s v="P"/>
    <n v="0"/>
    <n v="0"/>
    <s v="HR"/>
    <s v="espèce des zones humides"/>
    <x v="4"/>
    <n v="219751"/>
    <n v="0"/>
    <s v="EN"/>
    <s v="LC"/>
  </r>
  <r>
    <s v="Lysandra bellargus"/>
    <s v="RHOPALOCERA"/>
    <s v="Lycaenidae"/>
    <s v="Lysandra bellargus (Rottemburg, 1775)"/>
    <s v="Lysandra bellargus"/>
    <s v="Azuré bleu-céleste"/>
    <n v="54271"/>
    <s v="LC"/>
    <s v="AC"/>
    <s v="P"/>
    <n v="0"/>
    <n v="0"/>
    <s v="PR"/>
    <s v="Espèce des pelouses rases"/>
    <x v="3"/>
    <n v="54271"/>
    <n v="0"/>
    <s v="NT"/>
    <s v="LC"/>
  </r>
  <r>
    <s v="Lysandra coridon"/>
    <s v="RHOPALOCERA"/>
    <s v="Lycaenidae"/>
    <s v="Lysandra coridon (Poda, 1761)"/>
    <s v="Lysandra coridon"/>
    <s v="Argus bleu-nacré"/>
    <n v="54265"/>
    <s v="LC"/>
    <s v="AR"/>
    <n v="0"/>
    <n v="0"/>
    <n v="0"/>
    <s v="HR"/>
    <s v="espèce des prairies sèches"/>
    <x v="3"/>
    <n v="54265"/>
    <n v="0"/>
    <s v="LC"/>
    <s v="LC"/>
  </r>
  <r>
    <s v="Maniola jurtina"/>
    <s v="RHOPALOCERA"/>
    <s v="Nymphalidae"/>
    <s v="Maniola jurtina (Linnaeus, 1758)"/>
    <s v="Maniola jurtina"/>
    <s v="Myrtil"/>
    <n v="53668"/>
    <s v="LC"/>
    <s v="CC"/>
    <n v="0"/>
    <n v="0"/>
    <n v="0"/>
    <s v="PR"/>
    <s v="espèce des prairies mésophiles"/>
    <x v="1"/>
    <n v="53668"/>
    <n v="0"/>
    <s v="LC"/>
    <s v="LC"/>
  </r>
  <r>
    <s v="Melanargia galathea"/>
    <s v="RHOPALOCERA"/>
    <s v="Nymphalidae"/>
    <s v="Melanargia galathea (Linnaeus, 1758)"/>
    <s v="Melanargia galathea"/>
    <s v="Demi-Deuil"/>
    <n v="53700"/>
    <s v="LC"/>
    <s v="CC"/>
    <n v="0"/>
    <n v="0"/>
    <n v="0"/>
    <s v="R"/>
    <s v="espèce des prairies sèches"/>
    <x v="3"/>
    <n v="53700"/>
    <n v="0"/>
    <s v="LC"/>
    <s v="LC"/>
  </r>
  <r>
    <s v="Melitaea athalia"/>
    <s v="RHOPALOCERA"/>
    <s v="Nymphalidae"/>
    <s v="Melitaea athalia (Rottemburg, 1775)"/>
    <s v="Melitaea athalia"/>
    <s v="Mélitée du Mélampyre"/>
    <n v="219812"/>
    <s v="NT"/>
    <s v="AC"/>
    <s v="P"/>
    <n v="0"/>
    <n v="0"/>
    <s v="R"/>
    <s v="Espèce des lisières et boisements mésophiles"/>
    <x v="2"/>
    <n v="219812"/>
    <n v="0"/>
    <s v="VU"/>
    <s v="LC"/>
  </r>
  <r>
    <s v="Melitaea aurelia"/>
    <s v="RHOPALOCERA"/>
    <s v="Nymphalidae"/>
    <s v="Melitaea aurelia Nickerl, 1850"/>
    <s v="Melitaea aurelia"/>
    <s v="Mélitée des Digitales"/>
    <n v="219811"/>
    <s v="EN"/>
    <s v="Abs"/>
    <s v="P"/>
    <n v="0"/>
    <n v="0"/>
    <s v="HR"/>
    <s v="espèce des prairies sèches"/>
    <x v="3"/>
    <n v="219811"/>
    <n v="0"/>
    <s v="EN"/>
    <s v="VU"/>
  </r>
  <r>
    <s v="Melitaea cinxia"/>
    <s v="RHOPALOCERA"/>
    <s v="Nymphalidae"/>
    <s v="Melitaea cinxia (Linnaeus, 1758)"/>
    <s v="Melitaea cinxia"/>
    <s v="Mélitée du Plantain"/>
    <n v="53817"/>
    <s v="LC"/>
    <s v="PC"/>
    <s v="P"/>
    <n v="0"/>
    <n v="0"/>
    <s v="PR"/>
    <s v="Espèce des pelouses rases"/>
    <x v="3"/>
    <n v="53817"/>
    <n v="0"/>
    <s v="NT"/>
    <s v="LC"/>
  </r>
  <r>
    <s v="Melitaea diamina"/>
    <s v="RHOPALOCERA"/>
    <s v="Nymphalidae"/>
    <s v="Melitaea diamina (Lang, 1789)"/>
    <s v="Melitaea diamina"/>
    <s v="Mélitée noirâtre"/>
    <n v="53821"/>
    <s v="CR"/>
    <s v="AR"/>
    <s v="P"/>
    <n v="0"/>
    <n v="0"/>
    <s v="HR"/>
    <s v="espèce des zones humides"/>
    <x v="4"/>
    <n v="53821"/>
    <n v="0"/>
    <s v="RE"/>
    <s v="LC"/>
  </r>
  <r>
    <s v="Melitaea parthenoides"/>
    <s v="RHOPALOCERA"/>
    <s v="Nymphalidae"/>
    <s v="Melitaea parthenoides Keferstein, 1851"/>
    <s v="Melitaea parthenoides"/>
    <s v="Mélitée des Scabieuses"/>
    <n v="219810"/>
    <s v="VU"/>
    <s v="NR"/>
    <s v="P"/>
    <n v="0"/>
    <n v="0"/>
    <s v="HHR"/>
    <s v="espèce des prairies sèches"/>
    <x v="3"/>
    <n v="219810"/>
    <n v="0"/>
    <s v="VU"/>
    <s v="LC"/>
  </r>
  <r>
    <s v="Melitaea phoebe"/>
    <s v="RHOPALOCERA"/>
    <s v="Nymphalidae"/>
    <s v="Melitaea phoebe (Denis &amp; Schiffermüller, 1775)"/>
    <s v="Melitaea phoebe"/>
    <s v="Mélitée des Centaurées"/>
    <n v="53811"/>
    <s v="DD"/>
    <s v="PC"/>
    <n v="0"/>
    <n v="0"/>
    <n v="0"/>
    <s v="R"/>
    <s v="espèce des prairies sèches"/>
    <x v="3"/>
    <n v="53811"/>
    <n v="0"/>
    <s v="VU"/>
    <s v="LC"/>
  </r>
  <r>
    <s v="Nymphalis antiopa"/>
    <s v="RHOPALOCERA"/>
    <s v="Nymphalidae"/>
    <s v="Nymphalis antiopa (Linnaeus, 1758)"/>
    <s v="Nymphalis antiopa"/>
    <s v="Morio"/>
    <n v="53733"/>
    <s v="RE"/>
    <s v="E"/>
    <s v="P"/>
    <n v="0"/>
    <n v="0"/>
    <s v="LR"/>
    <s v="Espèce des lisières et boisements mésophiles"/>
    <x v="2"/>
    <n v="53733"/>
    <n v="0"/>
    <s v="RE"/>
    <s v="LC"/>
  </r>
  <r>
    <s v="Nymphalis polychloros"/>
    <s v="RHOPALOCERA"/>
    <s v="Nymphalidae"/>
    <s v="Nymphalis polychloros (Linnaeus, 1758)"/>
    <s v="Nymphalis polychloros"/>
    <s v="Grande Tortue"/>
    <n v="53727"/>
    <s v="LC"/>
    <s v="C"/>
    <n v="0"/>
    <n v="0"/>
    <n v="0"/>
    <s v="PR"/>
    <s v="Espèce des lisières et boisements mésophiles"/>
    <x v="2"/>
    <n v="53727"/>
    <n v="0"/>
    <s v="LC"/>
    <s v="LC"/>
  </r>
  <r>
    <s v="Ochlodes sylvanus"/>
    <s v="RHOPALOCERA"/>
    <s v="Hesperiidae"/>
    <s v="Ochlodes sylvanus (Esper, 1777)"/>
    <s v="Ochlodes sylvanus"/>
    <s v="Sylvaine"/>
    <n v="219740"/>
    <s v="LC"/>
    <s v="CC"/>
    <n v="0"/>
    <n v="0"/>
    <n v="0"/>
    <s v="PR"/>
    <s v="espèce des prairies mésophiles"/>
    <x v="1"/>
    <n v="219740"/>
    <n v="0"/>
    <s v="LC"/>
    <s v="LC"/>
  </r>
  <r>
    <s v="Papilio machaon"/>
    <s v="RHOPALOCERA"/>
    <s v="Papilionidae"/>
    <s v="Papilio machaon Linnaeus, 1758"/>
    <s v="Papilio machaon"/>
    <s v="Machaon"/>
    <n v="54468"/>
    <s v="LC"/>
    <s v="CC"/>
    <n v="0"/>
    <n v="0"/>
    <n v="0"/>
    <s v="PR"/>
    <s v="espèce des prairies mésophiles"/>
    <x v="1"/>
    <n v="54468"/>
    <n v="0"/>
    <s v="LC"/>
    <s v="LC"/>
  </r>
  <r>
    <s v="Pararge aegeria"/>
    <s v="RHOPALOCERA"/>
    <s v="Nymphalidae"/>
    <s v="Pararge aegeria (Linnaeus, 1758)"/>
    <s v="Pararge aegeria"/>
    <s v="Tircis"/>
    <n v="53595"/>
    <s v="LC"/>
    <s v="CC"/>
    <n v="0"/>
    <n v="0"/>
    <n v="0"/>
    <s v="PR"/>
    <s v="Espèce des lisières et boisements mésophiles"/>
    <x v="2"/>
    <n v="53595"/>
    <n v="0"/>
    <s v="LC"/>
    <s v="LC"/>
  </r>
  <r>
    <s v="Phengaris alcon"/>
    <s v="RHOPALOCERA"/>
    <s v="Lycaenidae"/>
    <s v="Phengaris alcon (Denis &amp; Schiffermüller, 1775)"/>
    <s v="Phengaris alcon"/>
    <s v="Azuré de la Croisette"/>
    <n v="631131"/>
    <s v="EN"/>
    <s v="RR"/>
    <s v="P"/>
    <s v="X"/>
    <n v="0"/>
    <s v="HR"/>
    <s v="espèce des zones humides"/>
    <x v="4"/>
    <n v="631131"/>
    <n v="0"/>
    <s v="RE"/>
    <s v="NT"/>
  </r>
  <r>
    <s v="Phengaris arion"/>
    <s v="RHOPALOCERA"/>
    <s v="Lycaenidae"/>
    <s v="Phengaris arion (Linnaeus, 1758)"/>
    <s v="Phengaris arion"/>
    <s v="Azuré du Serpolet"/>
    <n v="631133"/>
    <s v="EN"/>
    <s v="NR"/>
    <s v="P"/>
    <s v="X"/>
    <n v="0"/>
    <s v="R"/>
    <s v="espèce des prairies sèches"/>
    <x v="3"/>
    <n v="631133"/>
    <n v="0"/>
    <s v="EN"/>
    <s v="LC"/>
  </r>
  <r>
    <s v="Pieris brassicae"/>
    <s v="RHOPALOCERA"/>
    <s v="Pieridae"/>
    <s v="Pieris brassicae (Linnaeus, 1758)"/>
    <s v="Pieris brassicae"/>
    <s v="Piéride du Chou"/>
    <n v="54342"/>
    <s v="LC"/>
    <s v="CC"/>
    <n v="0"/>
    <n v="0"/>
    <n v="0"/>
    <s v="PR"/>
    <s v="espèce ubiquiste"/>
    <x v="0"/>
    <n v="54342"/>
    <n v="0"/>
    <s v="LC"/>
    <s v="LC"/>
  </r>
  <r>
    <s v="Pieris mannii"/>
    <s v="RHOPALOCERA"/>
    <s v="Pieridae"/>
    <s v="Pieris mannii (Mayer, 1851)"/>
    <s v="Pieris mannii"/>
    <s v="Piéride de l'Ibéride"/>
    <n v="219830"/>
    <s v="NA"/>
    <s v="Abs"/>
    <n v="0"/>
    <n v="0"/>
    <n v="0"/>
    <s v="LR"/>
    <s v="Non renseignée"/>
    <x v="6"/>
    <n v="219830"/>
    <n v="0"/>
    <s v="NE"/>
    <s v="LC"/>
  </r>
  <r>
    <s v="Pieris napi"/>
    <s v="RHOPALOCERA"/>
    <s v="Pieridae"/>
    <s v="Pieris napi (Linnaeus, 1758)"/>
    <s v="Pieris napi"/>
    <s v="Piéride du Navet"/>
    <n v="219833"/>
    <s v="LC"/>
    <s v="CC"/>
    <n v="0"/>
    <n v="0"/>
    <n v="0"/>
    <s v="PR"/>
    <s v="espèce ubiquiste"/>
    <x v="0"/>
    <n v="219833"/>
    <n v="0"/>
    <s v="LC"/>
    <s v="LC"/>
  </r>
  <r>
    <s v="Pieris rapae"/>
    <s v="RHOPALOCERA"/>
    <s v="Pieridae"/>
    <s v="Pieris rapae (Linnaeus, 1758)"/>
    <s v="Pieris rapae"/>
    <s v="Piéride de la Rave"/>
    <n v="219831"/>
    <s v="LC"/>
    <s v="CC"/>
    <n v="0"/>
    <n v="0"/>
    <n v="0"/>
    <s v="PR"/>
    <s v="espèce ubiquiste"/>
    <x v="0"/>
    <n v="219831"/>
    <n v="0"/>
    <s v="LC"/>
    <s v="LC"/>
  </r>
  <r>
    <s v="Plebejus argus"/>
    <s v="RHOPALOCERA"/>
    <s v="Lycaenidae"/>
    <s v="Plebejus argus (Linnaeus, 1758)"/>
    <s v="Plebejus argus"/>
    <s v="Azuré de l'Ajonc"/>
    <n v="54105"/>
    <s v="NT"/>
    <s v="AR"/>
    <s v="P"/>
    <n v="0"/>
    <n v="0"/>
    <s v="PR"/>
    <s v="Espèce des pelouses rases"/>
    <x v="3"/>
    <n v="54105"/>
    <n v="0"/>
    <s v="LC"/>
    <s v="LC"/>
  </r>
  <r>
    <s v="Plebejus idas"/>
    <s v="RHOPALOCERA"/>
    <s v="Lycaenidae"/>
    <s v="Plebejus idas (Linnaeus, 1760)"/>
    <s v="Plebejus idas"/>
    <s v="Azuré du Genêt"/>
    <n v="54126"/>
    <s v="EN"/>
    <s v="R"/>
    <s v="P"/>
    <n v="0"/>
    <n v="0"/>
    <s v="PR"/>
    <s v="espèce des landes "/>
    <x v="7"/>
    <n v="54126"/>
    <n v="0"/>
    <s v="NE"/>
    <s v="LC"/>
  </r>
  <r>
    <s v="Polygonia c-album"/>
    <s v="RHOPALOCERA"/>
    <s v="Nymphalidae"/>
    <s v="Polygonia c-album (Linnaeus, 1758)"/>
    <s v="Polygonia c-album"/>
    <s v="Gamma"/>
    <n v="53759"/>
    <s v="LC"/>
    <s v="CC"/>
    <n v="0"/>
    <n v="0"/>
    <n v="0"/>
    <s v="LR"/>
    <s v="Espèce des lisières et boisements mésophiles"/>
    <x v="2"/>
    <n v="53759"/>
    <n v="0"/>
    <s v="LC"/>
    <s v="LC"/>
  </r>
  <r>
    <s v="Polyommatus icarus"/>
    <s v="RHOPALOCERA"/>
    <s v="Lycaenidae"/>
    <s v="Polyommatus icarus (Rottemburg, 1775)"/>
    <s v="Polyommatus icarus"/>
    <s v="Azuré de la Bugrane"/>
    <n v="54279"/>
    <s v="LC"/>
    <s v="CC"/>
    <n v="0"/>
    <n v="0"/>
    <n v="0"/>
    <s v="PR"/>
    <s v="espèce des prairies mésophiles"/>
    <x v="1"/>
    <n v="54279"/>
    <n v="0"/>
    <s v="LC"/>
    <s v="LC"/>
  </r>
  <r>
    <s v="Polyommatus thersites"/>
    <s v="RHOPALOCERA"/>
    <s v="Lycaenidae"/>
    <s v="Polyommatus thersites (Cantener, 1835)"/>
    <s v="Polyommatus thersites"/>
    <s v="Azuré de L'Esparcette"/>
    <n v="219765"/>
    <s v="NA"/>
    <s v="Abs"/>
    <n v="0"/>
    <n v="0"/>
    <n v="0"/>
    <s v="PR"/>
    <s v="Espèce des pelouses rases"/>
    <x v="3"/>
    <n v="219765"/>
    <n v="0"/>
    <s v="DD"/>
    <s v="LC"/>
  </r>
  <r>
    <s v="Pontia daplidice"/>
    <s v="RHOPALOCERA"/>
    <s v="Pieridae"/>
    <s v="Pontia daplidice (Linnaeus, 1758)"/>
    <s v="Pontia daplidice"/>
    <s v="Marbré-de-vert"/>
    <n v="54362"/>
    <s v="RE"/>
    <s v="NR"/>
    <n v="0"/>
    <n v="0"/>
    <n v="0"/>
    <s v="PR"/>
    <s v="espèce migratrice"/>
    <x v="5"/>
    <n v="54362"/>
    <n v="0"/>
    <s v="NA"/>
    <s v="LC"/>
  </r>
  <r>
    <s v="Pseudophilotes baton"/>
    <s v="RHOPALOCERA"/>
    <s v="Lycaenidae"/>
    <s v="Pseudophilotes baton (Bergsträsser, [1779])"/>
    <s v="Pseudophilotes baton"/>
    <s v="Azuré du Thym"/>
    <n v="54055"/>
    <s v="RE"/>
    <s v="Abs"/>
    <n v="0"/>
    <n v="0"/>
    <n v="0"/>
    <s v="HR"/>
    <s v="Espèce des pelouses rases"/>
    <x v="3"/>
    <n v="54055"/>
    <n v="0"/>
    <s v="RE"/>
    <s v="LC"/>
  </r>
  <r>
    <s v="Pyrgus alveus"/>
    <s v="RHOPALOCERA"/>
    <s v="Hesperiidae"/>
    <s v="Pyrgus alveus (Hübner, 1803)"/>
    <s v="Pyrgus alveus"/>
    <s v="Hespérie du Faux-Buis"/>
    <n v="53229"/>
    <s v="DD"/>
    <s v="NR"/>
    <s v="P"/>
    <n v="0"/>
    <n v="0"/>
    <s v="PR"/>
    <s v="Espèce des pelouses rases"/>
    <x v="3"/>
    <n v="53229"/>
    <n v="0"/>
    <s v="RE"/>
    <s v="LC"/>
  </r>
  <r>
    <s v="Pyrgus armoricanus"/>
    <s v="RHOPALOCERA"/>
    <s v="Hesperiidae"/>
    <s v="Pyrgus armoricanus (Oberthür, 1910)"/>
    <s v="Pyrgus armoricanus"/>
    <s v="Hespérie des Potentilles"/>
    <n v="53236"/>
    <s v="CR"/>
    <s v="E"/>
    <s v="P"/>
    <n v="0"/>
    <n v="0"/>
    <s v="HR"/>
    <s v="espèce des landes "/>
    <x v="7"/>
    <n v="53236"/>
    <n v="0"/>
    <s v="RE"/>
    <s v="LC"/>
  </r>
  <r>
    <s v="Pyrgus malvae"/>
    <s v="RHOPALOCERA"/>
    <s v="Hesperiidae"/>
    <s v="Pyrgus malvae (Linnaeus, 1758)"/>
    <s v="Pyrgus malvae"/>
    <s v="Hespérie de la Mauve"/>
    <n v="53221"/>
    <s v="LC"/>
    <s v="AR"/>
    <n v="0"/>
    <n v="0"/>
    <n v="0"/>
    <s v="PR"/>
    <s v="Espèce des pelouses rases"/>
    <x v="3"/>
    <n v="53221"/>
    <n v="0"/>
    <s v="LC"/>
    <s v="LC"/>
  </r>
  <r>
    <s v="Pyronia tithonus"/>
    <s v="RHOPALOCERA"/>
    <s v="Nymphalidae"/>
    <s v="Pyronia tithonus (Linnaeus, 1771)"/>
    <s v="Pyronia tithonus"/>
    <s v="Amaryllis"/>
    <n v="608405"/>
    <s v="LC"/>
    <s v="CC"/>
    <n v="0"/>
    <n v="0"/>
    <n v="0"/>
    <s v="R"/>
    <s v="espèce ubiquiste"/>
    <x v="0"/>
    <n v="608405"/>
    <n v="0"/>
    <s v="LC"/>
    <s v="LC"/>
  </r>
  <r>
    <s v="Quercusia quercus"/>
    <s v="RHOPALOCERA"/>
    <s v="Lycaenidae"/>
    <s v="Quercusia quercus (Linnaeus, 1758)"/>
    <s v="Quercusia quercus"/>
    <s v="Thécla du Chêne"/>
    <n v="54322"/>
    <s v="LC"/>
    <s v="AC"/>
    <s v="P"/>
    <n v="0"/>
    <n v="0"/>
    <s v="PR"/>
    <s v="Espèce des lisières et boisements mésophiles"/>
    <x v="2"/>
    <n v="54322"/>
    <n v="0"/>
    <s v="LC"/>
    <s v="LC"/>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x v="0"/>
  </r>
  <r>
    <x v="0"/>
  </r>
  <r>
    <x v="1"/>
  </r>
  <r>
    <x v="2"/>
  </r>
  <r>
    <x v="2"/>
  </r>
  <r>
    <x v="2"/>
  </r>
  <r>
    <x v="2"/>
  </r>
  <r>
    <x v="0"/>
  </r>
  <r>
    <x v="3"/>
  </r>
  <r>
    <x v="2"/>
  </r>
  <r>
    <x v="1"/>
  </r>
  <r>
    <x v="4"/>
  </r>
  <r>
    <x v="5"/>
  </r>
  <r>
    <x v="2"/>
  </r>
  <r>
    <x v="2"/>
  </r>
  <r>
    <x v="0"/>
  </r>
  <r>
    <x v="4"/>
  </r>
  <r>
    <x v="0"/>
  </r>
  <r>
    <x v="6"/>
  </r>
  <r>
    <x v="1"/>
  </r>
  <r>
    <x v="4"/>
  </r>
  <r>
    <x v="0"/>
  </r>
  <r>
    <x v="3"/>
  </r>
  <r>
    <x v="6"/>
  </r>
  <r>
    <x v="1"/>
  </r>
  <r>
    <x v="5"/>
  </r>
  <r>
    <x v="7"/>
  </r>
  <r>
    <x v="7"/>
  </r>
  <r>
    <x v="1"/>
  </r>
  <r>
    <x v="1"/>
  </r>
  <r>
    <x v="3"/>
  </r>
  <r>
    <x v="4"/>
  </r>
  <r>
    <x v="7"/>
  </r>
  <r>
    <x v="5"/>
  </r>
  <r>
    <x v="4"/>
  </r>
  <r>
    <x v="2"/>
  </r>
  <r>
    <x v="5"/>
  </r>
  <r>
    <x v="0"/>
  </r>
  <r>
    <x v="6"/>
  </r>
  <r>
    <x v="3"/>
  </r>
  <r>
    <x v="4"/>
  </r>
  <r>
    <x v="3"/>
  </r>
  <r>
    <x v="6"/>
  </r>
  <r>
    <x v="7"/>
  </r>
  <r>
    <x v="7"/>
  </r>
  <r>
    <x v="5"/>
  </r>
  <r>
    <x v="1"/>
  </r>
  <r>
    <x v="1"/>
  </r>
  <r>
    <x v="7"/>
  </r>
  <r>
    <x v="2"/>
  </r>
  <r>
    <x v="2"/>
  </r>
  <r>
    <x v="6"/>
  </r>
  <r>
    <x v="2"/>
  </r>
  <r>
    <x v="1"/>
  </r>
  <r>
    <x v="1"/>
  </r>
  <r>
    <x v="3"/>
  </r>
  <r>
    <x v="5"/>
  </r>
  <r>
    <x v="1"/>
  </r>
  <r>
    <x v="1"/>
  </r>
  <r>
    <x v="2"/>
  </r>
  <r>
    <x v="8"/>
  </r>
  <r>
    <x v="3"/>
  </r>
  <r>
    <x v="4"/>
  </r>
  <r>
    <x v="5"/>
  </r>
  <r>
    <x v="5"/>
  </r>
  <r>
    <x v="2"/>
  </r>
  <r>
    <x v="2"/>
  </r>
  <r>
    <x v="1"/>
  </r>
  <r>
    <x v="1"/>
  </r>
  <r>
    <x v="2"/>
  </r>
  <r>
    <x v="4"/>
  </r>
  <r>
    <x v="5"/>
  </r>
  <r>
    <x v="0"/>
  </r>
  <r>
    <x v="9"/>
  </r>
  <r>
    <x v="0"/>
  </r>
  <r>
    <x v="0"/>
  </r>
  <r>
    <x v="3"/>
  </r>
  <r>
    <x v="10"/>
  </r>
  <r>
    <x v="2"/>
  </r>
  <r>
    <x v="1"/>
  </r>
  <r>
    <x v="3"/>
  </r>
  <r>
    <x v="7"/>
  </r>
  <r>
    <x v="3"/>
  </r>
  <r>
    <x v="3"/>
  </r>
  <r>
    <x v="10"/>
  </r>
  <r>
    <x v="3"/>
  </r>
  <r>
    <x v="0"/>
  </r>
  <r>
    <x v="2"/>
  </r>
  <r>
    <x v="11"/>
  </r>
  <r>
    <x v="11"/>
  </r>
  <r>
    <x v="11"/>
  </r>
  <r>
    <x v="11"/>
  </r>
  <r>
    <x v="11"/>
  </r>
  <r>
    <x v="11"/>
  </r>
  <r>
    <x v="11"/>
  </r>
  <r>
    <x v="11"/>
  </r>
  <r>
    <x v="11"/>
  </r>
  <r>
    <x v="11"/>
  </r>
  <r>
    <x v="11"/>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
  <r>
    <s v="Aglais io"/>
    <s v="RHOPALOCERA"/>
    <s v="Nymphalidae"/>
    <s v="Aglais io (Linnaeus, 1758)"/>
    <s v="Aglais io"/>
    <s v="Paon-du-jour"/>
    <n v="608364"/>
    <s v="LC"/>
    <s v="CC"/>
    <n v="0"/>
    <n v="0"/>
    <n v="0"/>
    <s v="R"/>
    <s v="Espèce ubiquiste"/>
    <x v="0"/>
    <n v="608364"/>
    <n v="0"/>
    <s v="LC"/>
    <s v="LC"/>
  </r>
  <r>
    <s v="Aglais urticae"/>
    <s v="RHOPALOCERA"/>
    <s v="Nymphalidae"/>
    <s v="Aglais urticae (Linnaeus, 1758)"/>
    <s v="Aglais urticae"/>
    <s v="Petite tortue"/>
    <n v="53754"/>
    <s v="LC"/>
    <s v="CC"/>
    <n v="0"/>
    <n v="0"/>
    <n v="0"/>
    <s v="R"/>
    <s v="Espèce ubiquiste"/>
    <x v="0"/>
    <n v="53754"/>
    <n v="0"/>
    <s v="LC"/>
    <s v="LC"/>
  </r>
  <r>
    <s v="Anthocharis cardamines"/>
    <s v="RHOPALOCERA"/>
    <s v="Pieridae"/>
    <s v="Anthocharis cardamines (Linnaeus, 1758)"/>
    <s v="Anthocharis cardamines"/>
    <s v="Aurore"/>
    <n v="54451"/>
    <s v="LC"/>
    <s v="CC"/>
    <n v="0"/>
    <n v="0"/>
    <n v="0"/>
    <s v="PR"/>
    <s v="Espèce des prairies mésophiles"/>
    <x v="1"/>
    <n v="54451"/>
    <n v="0"/>
    <s v="LC"/>
    <s v="LC"/>
  </r>
  <r>
    <s v="Apatura ilia"/>
    <s v="RHOPALOCERA"/>
    <s v="Nymphalidae"/>
    <s v="Apatura ilia (Denis &amp; Schiffermüller, 1775)"/>
    <s v="Apatura ilia"/>
    <s v="Petit Mars changeant"/>
    <n v="53783"/>
    <s v="LC"/>
    <s v="PC"/>
    <s v="P"/>
    <n v="0"/>
    <n v="0"/>
    <s v="HR"/>
    <s v="Espèce des lisières et boisements mésophiles"/>
    <x v="2"/>
    <n v="53783"/>
    <n v="0"/>
    <s v="LC"/>
    <s v="LC"/>
  </r>
  <r>
    <s v="Apatura iris"/>
    <s v="RHOPALOCERA"/>
    <s v="Nymphalidae"/>
    <s v="Apatura iris (Linnaeus, 1758)"/>
    <s v="Apatura iris"/>
    <s v="Grand mars changeant"/>
    <n v="53786"/>
    <s v="NT"/>
    <s v="PC"/>
    <s v="P"/>
    <n v="0"/>
    <n v="0"/>
    <s v="HHR"/>
    <s v="Espèce des lisières et boisements mésophiles"/>
    <x v="2"/>
    <n v="53786"/>
    <n v="0"/>
    <s v="LC"/>
    <s v="LC"/>
  </r>
  <r>
    <s v="Aphantopus hyperantus"/>
    <s v="RHOPALOCERA"/>
    <s v="Nymphalidae"/>
    <s v="Aphantopus hyperantus (Linnaeus, 1758)"/>
    <s v="Aphantopus hyperantus"/>
    <s v="Tristan"/>
    <n v="219799"/>
    <s v="LC"/>
    <s v="C"/>
    <n v="0"/>
    <n v="0"/>
    <n v="0"/>
    <s v="HR"/>
    <s v="Espèce des lisières et boisements mésophiles"/>
    <x v="2"/>
    <n v="219799"/>
    <n v="0"/>
    <s v="LC"/>
    <s v="LC"/>
  </r>
  <r>
    <s v="Aporia crataegi"/>
    <s v="RHOPALOCERA"/>
    <s v="Pieridae"/>
    <s v="Aporia crataegi (Linnaeus, 1758)"/>
    <s v="Aporia crataegi"/>
    <s v="Gazé"/>
    <n v="54339"/>
    <s v="NT"/>
    <s v="PC"/>
    <s v="P"/>
    <n v="0"/>
    <n v="0"/>
    <s v="PR"/>
    <s v="Espèce des lisières et boisements mésophiles"/>
    <x v="2"/>
    <n v="54339"/>
    <n v="0"/>
    <s v="RE"/>
    <s v="LC"/>
  </r>
  <r>
    <s v="Araschnia levana"/>
    <s v="RHOPALOCERA"/>
    <s v="Nymphalidae"/>
    <s v="Araschnia levana (Linnaeus, 1758)"/>
    <s v="Araschnia levana"/>
    <s v="Carte géographique"/>
    <n v="53724"/>
    <s v="LC"/>
    <s v="C"/>
    <n v="0"/>
    <n v="0"/>
    <n v="0"/>
    <s v="HR"/>
    <s v="Espèce ubiquiste"/>
    <x v="0"/>
    <n v="53724"/>
    <n v="0"/>
    <s v="LC"/>
    <s v="LC"/>
  </r>
  <r>
    <s v="Arethusana arethusa"/>
    <s v="RHOPALOCERA"/>
    <s v="Nymphalidae"/>
    <s v="Arethusana arethusa (Denis &amp; Schiffermüller, 1775)"/>
    <s v="Arethusana arethusa"/>
    <s v="Mercure"/>
    <n v="53370"/>
    <s v="VU"/>
    <s v="Abs"/>
    <s v="P"/>
    <n v="0"/>
    <n v="0"/>
    <s v="HHHR"/>
    <s v="Espèce des pelouses rases"/>
    <x v="3"/>
    <n v="53370"/>
    <n v="0"/>
    <s v="NT"/>
    <s v="LC"/>
  </r>
  <r>
    <s v="Argynnis paphia"/>
    <s v="RHOPALOCERA"/>
    <s v="Nymphalidae"/>
    <s v="Argynnis paphia (Linnaeus, 1758)"/>
    <s v="Argynnis paphia"/>
    <s v="Tabac d'Espagne"/>
    <n v="53878"/>
    <s v="LC"/>
    <s v="C"/>
    <n v="0"/>
    <n v="0"/>
    <n v="0"/>
    <s v="R"/>
    <s v="Espèce des lisières et boisements mésophiles"/>
    <x v="2"/>
    <n v="53878"/>
    <n v="0"/>
    <s v="LC"/>
    <s v="LC"/>
  </r>
  <r>
    <s v="Aricia agestis"/>
    <s v="RHOPALOCERA"/>
    <s v="Lycaenidae"/>
    <s v="Aricia agestis (Denis &amp; Schiffermüller, 1775)"/>
    <s v="Aricia agestis"/>
    <s v="Collier-de-corail"/>
    <n v="521494"/>
    <s v="LC"/>
    <s v="C"/>
    <n v="0"/>
    <n v="0"/>
    <n v="0"/>
    <s v="PR"/>
    <s v="Espèce des prairies mésophiles"/>
    <x v="1"/>
    <n v="521494"/>
    <n v="0"/>
    <s v="LC"/>
    <s v="LC"/>
  </r>
  <r>
    <s v="Boloria aquilonaris"/>
    <s v="RHOPALOCERA"/>
    <s v="Nymphalidae"/>
    <s v="Boloria aquilonaris (Stichel, 1908)"/>
    <s v="Boloria aquilonaris"/>
    <s v="Nacré de la Canneberge"/>
    <n v="53926"/>
    <s v="RE"/>
    <s v="Abs"/>
    <s v="P"/>
    <n v="0"/>
    <n v="0"/>
    <s v="R"/>
    <s v="Espèce des zones humides"/>
    <x v="4"/>
    <n v="53926"/>
    <n v="0"/>
    <s v="CR"/>
    <s v="NT"/>
  </r>
  <r>
    <s v="Boloria dia"/>
    <s v="RHOPALOCERA"/>
    <s v="Nymphalidae"/>
    <s v="Boloria dia (Linnaeus, 1767)"/>
    <s v="Boloria dia"/>
    <s v="Petite Violette"/>
    <n v="219818"/>
    <s v="LC"/>
    <s v="AR"/>
    <n v="0"/>
    <n v="0"/>
    <n v="0"/>
    <s v="HR"/>
    <s v="Espèce des prairies sèches"/>
    <x v="3"/>
    <n v="219818"/>
    <n v="0"/>
    <s v="LC"/>
    <s v="LC"/>
  </r>
  <r>
    <s v="Boloria euphrosyne"/>
    <s v="RHOPALOCERA"/>
    <s v="Nymphalidae"/>
    <s v="Boloria euphrosyne (Linnaeus, 1758)"/>
    <s v="Boloria euphrosyne"/>
    <s v="Grand collier argenté"/>
    <n v="219815"/>
    <s v="RE"/>
    <s v="NR"/>
    <s v="P"/>
    <n v="0"/>
    <n v="0"/>
    <s v="PR"/>
    <s v="Espèce des lisières et boisements mésophiles"/>
    <x v="2"/>
    <n v="219815"/>
    <n v="0"/>
    <s v="RE"/>
    <s v="LC"/>
  </r>
  <r>
    <s v="Boloria selene"/>
    <s v="RHOPALOCERA"/>
    <s v="Nymphalidae"/>
    <s v="Boloria selene (Denis &amp; Schiffermüller, 1775)"/>
    <s v="Boloria selene"/>
    <s v="Petit Collier argenté"/>
    <n v="219817"/>
    <s v="VU"/>
    <s v="NR"/>
    <s v="P"/>
    <n v="0"/>
    <n v="0"/>
    <s v="PR"/>
    <s v="Espèce des lisières et boisements mésophiles"/>
    <x v="2"/>
    <n v="219817"/>
    <n v="0"/>
    <s v="RE"/>
    <s v="NT"/>
  </r>
  <r>
    <s v="Brenthis daphne"/>
    <s v="RHOPALOCERA"/>
    <s v="Nymphalidae"/>
    <s v="Brenthis daphne (Denis &amp; Schiffermüller, 1775)"/>
    <s v="Brenthis daphne"/>
    <s v="Nacré de la Ronce"/>
    <n v="646236"/>
    <s v="LC"/>
    <s v="Abs"/>
    <n v="0"/>
    <n v="0"/>
    <s v="oui"/>
    <s v="R"/>
    <s v="Espèce ubiquiste"/>
    <x v="0"/>
    <n v="646236"/>
    <n v="0"/>
    <s v="NA"/>
    <s v="LC"/>
  </r>
  <r>
    <s v="Brenthis ino"/>
    <s v="RHOPALOCERA"/>
    <s v="Nymphalidae"/>
    <s v="Brenthis ino (Rottemburg, 1775)"/>
    <s v="Brenthis ino"/>
    <s v="Nacré de la Sanguisorbe"/>
    <n v="53915"/>
    <s v="NT"/>
    <s v="Abs"/>
    <s v="P"/>
    <n v="0"/>
    <n v="0"/>
    <s v="HR"/>
    <s v="Espèce des zones humides"/>
    <x v="4"/>
    <n v="53915"/>
    <n v="0"/>
    <s v="EN"/>
    <s v="LC"/>
  </r>
  <r>
    <s v="Cacyreus marshalli"/>
    <s v="RHOPALOCERA"/>
    <s v="Lycaenidae"/>
    <s v="Cacyreus marshalli Butler, 1898"/>
    <s v="Cacyreus marshalli"/>
    <s v="Brun du pélargonium"/>
    <n v="219796"/>
    <s v="NA"/>
    <s v="Abs"/>
    <n v="0"/>
    <n v="0"/>
    <n v="0"/>
    <s v="HHHR"/>
    <s v="Espèce ubiquiste"/>
    <x v="0"/>
    <n v="219796"/>
    <n v="0"/>
    <s v="NA"/>
    <s v="NA"/>
  </r>
  <r>
    <s v="Callophrys rubi"/>
    <s v="RHOPALOCERA"/>
    <s v="Lycaenidae"/>
    <s v="Callophrys rubi (Linnaeus, 1758)"/>
    <s v="Callophrys rubi"/>
    <s v="Thécla de la Ronce"/>
    <n v="54307"/>
    <s v="LC"/>
    <s v="AC"/>
    <n v="0"/>
    <n v="0"/>
    <n v="0"/>
    <s v="PR"/>
    <s v="Espèce des ourlets, fourrés et lisières thermophiles"/>
    <x v="3"/>
    <n v="54307"/>
    <n v="0"/>
    <s v="LC"/>
    <s v="LC"/>
  </r>
  <r>
    <s v="Carcharodus alceae"/>
    <s v="RHOPALOCERA"/>
    <s v="Hesperiidae"/>
    <s v="Carcharodus alceae (Esper, 1780)"/>
    <s v="Carcharodus alceae"/>
    <s v="Hespérie de l'Alcée"/>
    <n v="53291"/>
    <s v="LC"/>
    <s v="C"/>
    <n v="0"/>
    <n v="0"/>
    <n v="0"/>
    <s v="PR"/>
    <s v="Espèce des prairies mésophiles"/>
    <x v="1"/>
    <n v="53291"/>
    <n v="0"/>
    <s v="LC"/>
    <s v="LC"/>
  </r>
  <r>
    <s v="Carterocephalus palaemon"/>
    <s v="RHOPALOCERA"/>
    <s v="Hesperiidae"/>
    <s v="Carterocephalus palaemon (Pallas, 1771)"/>
    <s v="Carterocephalus palaemon"/>
    <s v="Hespérie du Brome"/>
    <n v="53315"/>
    <s v="VU"/>
    <s v="AR"/>
    <s v="P"/>
    <n v="0"/>
    <n v="0"/>
    <s v="LR"/>
    <s v="Espèce des zones humides"/>
    <x v="4"/>
    <n v="53315"/>
    <n v="0"/>
    <s v="EN"/>
    <s v="LC"/>
  </r>
  <r>
    <s v="Celastrina argiolus"/>
    <s v="RHOPALOCERA"/>
    <s v="Lycaenidae"/>
    <s v="Celastrina argiolus (Linnaeus, 1758)"/>
    <s v="Celastrina argiolus"/>
    <s v="Azuré des Nerpruns"/>
    <n v="54052"/>
    <s v="LC"/>
    <s v="CC"/>
    <n v="0"/>
    <n v="0"/>
    <n v="0"/>
    <s v="PR"/>
    <s v="Espèce ubiquiste"/>
    <x v="0"/>
    <n v="54052"/>
    <n v="0"/>
    <s v="LC"/>
    <s v="LC"/>
  </r>
  <r>
    <s v="Chazara briseis"/>
    <s v="RHOPALOCERA"/>
    <s v="Nymphalidae"/>
    <s v="Chazara briseis (Linnaeus, 1764)"/>
    <s v="Chazara briseis"/>
    <s v="Hermite"/>
    <n v="53425"/>
    <s v="RE"/>
    <s v="Abs"/>
    <s v="P"/>
    <n v="0"/>
    <n v="0"/>
    <s v="HR"/>
    <s v="Espèce des pelouses rases"/>
    <x v="3"/>
    <n v="53425"/>
    <n v="0"/>
    <s v="RE"/>
    <s v="VU"/>
  </r>
  <r>
    <s v="Coenonympha arcania"/>
    <s v="RHOPALOCERA"/>
    <s v="Nymphalidae"/>
    <s v="Coenonympha arcania (Linnaeus, 1760)"/>
    <s v="Coenonympha arcania"/>
    <s v="Céphale"/>
    <n v="53661"/>
    <s v="LC"/>
    <s v="AR"/>
    <n v="0"/>
    <n v="0"/>
    <n v="0"/>
    <s v="R"/>
    <s v="Espèce des ourlets, fourrés et lisières thermophiles"/>
    <x v="3"/>
    <n v="53661"/>
    <n v="0"/>
    <s v="LC"/>
    <s v="LC"/>
  </r>
  <r>
    <s v="Coenonympha pamphilus"/>
    <s v="RHOPALOCERA"/>
    <s v="Nymphalidae"/>
    <s v="Coenonympha pamphilus (Linnaeus, 1758)"/>
    <s v="Coenonympha pamphilus"/>
    <s v="Fadet commun"/>
    <n v="53623"/>
    <s v="LC"/>
    <s v="CC"/>
    <n v="0"/>
    <n v="0"/>
    <n v="0"/>
    <s v="PR"/>
    <s v="Espèce des prairies mésophiles"/>
    <x v="1"/>
    <n v="53623"/>
    <n v="0"/>
    <s v="LC"/>
    <s v="LC"/>
  </r>
  <r>
    <s v="Colias alfacariensis"/>
    <s v="RHOPALOCERA"/>
    <s v="Pieridae"/>
    <s v="Colias alfacariensis Ribbe, 1905"/>
    <s v="Colias alfacariensis"/>
    <s v="Fluoré"/>
    <n v="219826"/>
    <s v="LC"/>
    <s v="AR"/>
    <n v="0"/>
    <n v="0"/>
    <n v="0"/>
    <s v="R"/>
    <s v="Espèce des prairies sèches"/>
    <x v="3"/>
    <n v="219826"/>
    <n v="0"/>
    <s v="LC"/>
    <s v="LC"/>
  </r>
  <r>
    <s v="Colias crocea"/>
    <s v="RHOPALOCERA"/>
    <s v="Pieridae"/>
    <s v="Colias crocea (Geoffroy in Fourcroy, 1785)"/>
    <s v="Colias crocea"/>
    <s v="Souci"/>
    <n v="641941"/>
    <s v="LC"/>
    <s v="C"/>
    <n v="0"/>
    <n v="0"/>
    <n v="0"/>
    <s v="PR"/>
    <s v="Espèce migratrice"/>
    <x v="5"/>
    <n v="641941"/>
    <n v="0"/>
    <s v="LC"/>
    <s v="LC"/>
  </r>
  <r>
    <s v="Colias hyale"/>
    <s v="RHOPALOCERA"/>
    <s v="Pieridae"/>
    <s v="Colias hyale (Linnaeus, 1758)"/>
    <s v="Colias hyale"/>
    <s v="Soufré"/>
    <n v="54384"/>
    <s v="DD"/>
    <s v="E"/>
    <n v="0"/>
    <n v="0"/>
    <s v="oui"/>
    <s v="HR"/>
    <s v="Espèce migratrice"/>
    <x v="5"/>
    <n v="54384"/>
    <n v="0"/>
    <s v="DD"/>
    <s v="LC"/>
  </r>
  <r>
    <s v="Cupido alcetas"/>
    <s v="RHOPALOCERA"/>
    <s v="Lycaenidae"/>
    <s v="Cupido alcetas (Hoffmannsegg, 1804)"/>
    <s v="Cupido alcetas"/>
    <s v="Azuré de la Faucille "/>
    <n v="219794"/>
    <s v="LC"/>
    <s v="R"/>
    <n v="0"/>
    <n v="0"/>
    <n v="0"/>
    <s v="LR"/>
    <s v="Espèce des prairies mésophiles"/>
    <x v="1"/>
    <n v="219794"/>
    <n v="0"/>
    <s v="NE"/>
    <s v="LC"/>
  </r>
  <r>
    <s v="Cupido argiades"/>
    <s v="RHOPALOCERA"/>
    <s v="Lycaenidae"/>
    <s v="Cupido argiades (Pallas, 1771)"/>
    <s v="Cupido argiades"/>
    <s v="Azuré du Trèfle"/>
    <n v="219793"/>
    <s v="DD"/>
    <s v="NR"/>
    <n v="0"/>
    <n v="0"/>
    <n v="0"/>
    <s v="R"/>
    <s v="Espèce des prairies mésophiles"/>
    <x v="1"/>
    <n v="219793"/>
    <n v="0"/>
    <s v="DD"/>
    <s v="LC"/>
  </r>
  <r>
    <s v="Cupido minimus"/>
    <s v="RHOPALOCERA"/>
    <s v="Lycaenidae"/>
    <s v="Cupido minimus (Fuessly, 1775)"/>
    <s v="Cupido minimus"/>
    <s v="Argus frêle"/>
    <n v="54029"/>
    <s v="LC"/>
    <s v="RR"/>
    <n v="0"/>
    <n v="0"/>
    <n v="0"/>
    <s v="R"/>
    <s v="Espèce des pelouses rases"/>
    <x v="3"/>
    <n v="54029"/>
    <n v="0"/>
    <s v="LC"/>
    <s v="LC"/>
  </r>
  <r>
    <s v="Cyaniris semiargus"/>
    <s v="RHOPALOCERA"/>
    <s v="Lycaenidae"/>
    <s v="Cyaniris semiargus (Rottemburg, 1775)"/>
    <s v="Cyaniris semiargus"/>
    <s v="Azuré des Anthyllides"/>
    <n v="54213"/>
    <s v="LC"/>
    <s v="AC"/>
    <s v="P"/>
    <n v="0"/>
    <n v="0"/>
    <s v="LR"/>
    <s v="Espèce des zones humides"/>
    <x v="4"/>
    <n v="54213"/>
    <n v="0"/>
    <s v="LC"/>
    <s v="LC"/>
  </r>
  <r>
    <s v="Danaus plexippus"/>
    <s v="RHOPALOCERA"/>
    <s v="Nymphalidae"/>
    <s v="Danaus plexippus (Linnaeus, 1758)"/>
    <s v="Danaus plexippus"/>
    <s v="Monarque"/>
    <n v="53350"/>
    <s v="NA"/>
    <s v="Abs"/>
    <n v="0"/>
    <n v="0"/>
    <n v="0"/>
    <s v="HHR"/>
    <s v="Espèce migratrice"/>
    <x v="5"/>
    <n v="53350"/>
    <n v="0"/>
    <s v="NE"/>
    <s v="NA"/>
  </r>
  <r>
    <s v="Erynnis tages"/>
    <s v="RHOPALOCERA"/>
    <s v="Hesperiidae"/>
    <s v="Erynnis tages (Linnaeus, 1758)"/>
    <s v="Erynnis tages"/>
    <s v="Point de Hongrie"/>
    <n v="53307"/>
    <s v="LC"/>
    <s v="C"/>
    <n v="0"/>
    <n v="0"/>
    <n v="0"/>
    <s v="PR"/>
    <s v="Espèce des prairies sèches"/>
    <x v="3"/>
    <n v="53307"/>
    <n v="0"/>
    <s v="LC"/>
    <s v="LC"/>
  </r>
  <r>
    <s v="Euphydryas aurinia"/>
    <s v="RHOPALOCERA"/>
    <s v="Nymphalidae"/>
    <s v="Euphydryas aurinia (Rottemburg, 1775)"/>
    <s v="Euphydryas aurinia"/>
    <s v="Damier de la Succise"/>
    <n v="53865"/>
    <s v="LC"/>
    <s v="AR"/>
    <s v="P"/>
    <s v="X"/>
    <n v="0"/>
    <s v="PR"/>
    <s v="Espèce des zones humides"/>
    <x v="3"/>
    <n v="53865"/>
    <n v="0"/>
    <s v="VU"/>
    <s v="LC"/>
  </r>
  <r>
    <s v="Fabriciana adippe"/>
    <s v="RHOPALOCERA"/>
    <s v="Nymphalidae"/>
    <s v="Fabriciana adippe (Denis &amp; Schiffermüller, 1775)"/>
    <s v="Fabriciana adippe"/>
    <s v="Moyen Nacré"/>
    <n v="53902"/>
    <s v="RE"/>
    <s v="NR"/>
    <s v="P"/>
    <n v="0"/>
    <n v="0"/>
    <s v="HR"/>
    <s v="Espèce des lisières et boisements mésophiles"/>
    <x v="2"/>
    <n v="53902"/>
    <n v="0"/>
    <s v="RE"/>
    <s v="LC"/>
  </r>
  <r>
    <s v="Glaucopsyche alexis"/>
    <s v="RHOPALOCERA"/>
    <s v="Lycaenidae"/>
    <s v="Glaucopsyche alexis (Poda, 1761)"/>
    <s v="Glaucopsyche alexis"/>
    <s v="Azuré des Cytises"/>
    <n v="54075"/>
    <s v="VU"/>
    <s v="NR"/>
    <s v="P"/>
    <n v="0"/>
    <n v="0"/>
    <s v="PR"/>
    <s v="Espèce des prairies sèches"/>
    <x v="3"/>
    <n v="54075"/>
    <n v="0"/>
    <s v="LC"/>
    <s v="LC"/>
  </r>
  <r>
    <s v="Gonepteryx rhamni"/>
    <s v="RHOPALOCERA"/>
    <s v="Pieridae"/>
    <s v="Gonepteryx rhamni (Linnaeus, 1758)"/>
    <s v="Gonepteryx rhamni"/>
    <s v="Citron"/>
    <n v="54417"/>
    <s v="LC"/>
    <s v="C"/>
    <n v="0"/>
    <n v="0"/>
    <n v="0"/>
    <s v="PR"/>
    <s v="Espèce ubiquiste"/>
    <x v="0"/>
    <n v="54417"/>
    <n v="0"/>
    <s v="LC"/>
    <s v="LC"/>
  </r>
  <r>
    <s v="Hamearis lucina"/>
    <s v="RHOPALOCERA"/>
    <s v="Riodinidae"/>
    <s v="Hamearis lucina (Linnaeus, 1758)"/>
    <s v="Hamearis lucina"/>
    <s v="Lucine"/>
    <n v="53969"/>
    <s v="LC"/>
    <s v="R"/>
    <s v="P"/>
    <n v="0"/>
    <n v="0"/>
    <s v="HR"/>
    <s v="Espèce des ourlets, fourrés et lisières thermophiles"/>
    <x v="3"/>
    <n v="53969"/>
    <n v="0"/>
    <s v="LC"/>
    <s v="LC"/>
  </r>
  <r>
    <s v="Hesperia comma"/>
    <s v="RHOPALOCERA"/>
    <s v="Hesperiidae"/>
    <s v="Hesperia comma (Linnaeus, 1758)"/>
    <s v="Hesperia comma"/>
    <s v="Virgule"/>
    <n v="53332"/>
    <s v="NT"/>
    <s v="NR"/>
    <s v="P"/>
    <n v="0"/>
    <n v="0"/>
    <s v="HR"/>
    <s v="Espèce des pelouses rases"/>
    <x v="3"/>
    <n v="53332"/>
    <n v="0"/>
    <s v="VU"/>
    <s v="LC"/>
  </r>
  <r>
    <s v="Heteropterus morpheus"/>
    <s v="RHOPALOCERA"/>
    <s v="Hesperiidae"/>
    <s v="Heteropterus morpheus (Pallas, 1771)"/>
    <s v="Heteropterus morpheus"/>
    <s v="Miroir"/>
    <n v="53312"/>
    <s v="NT"/>
    <s v="AR"/>
    <s v="P"/>
    <n v="0"/>
    <n v="0"/>
    <s v="HR"/>
    <s v="Espèce des zones humides"/>
    <x v="4"/>
    <n v="53312"/>
    <n v="0"/>
    <s v="CR"/>
    <s v="LC"/>
  </r>
  <r>
    <s v="Hipparchia semele"/>
    <s v="RHOPALOCERA"/>
    <s v="Nymphalidae"/>
    <s v="Hipparchia semele (Linnaeus, 1758)"/>
    <s v="Hipparchia semele"/>
    <s v="Agreste"/>
    <n v="53391"/>
    <s v="EN"/>
    <s v="NR"/>
    <s v="P"/>
    <n v="0"/>
    <n v="0"/>
    <s v="HR"/>
    <s v="Espèce des pelouses rases"/>
    <x v="3"/>
    <n v="53391"/>
    <n v="0"/>
    <s v="CR"/>
    <s v="LC"/>
  </r>
  <r>
    <s v="Iphiclides podalirius"/>
    <s v="RHOPALOCERA"/>
    <s v="Papilionidae"/>
    <s v="Iphiclides podalirius (Linnaeus, 1758)"/>
    <s v="Iphiclides podalirius"/>
    <s v="Flambé"/>
    <n v="54475"/>
    <s v="LC"/>
    <s v="AR"/>
    <s v="P"/>
    <n v="0"/>
    <n v="0"/>
    <s v="LR"/>
    <s v="Espèce des ourlets, fourrés et lisières thermophiles"/>
    <x v="3"/>
    <n v="54475"/>
    <n v="0"/>
    <s v="LC"/>
    <s v="LC"/>
  </r>
  <r>
    <s v="Issoria lathonia"/>
    <s v="RHOPALOCERA"/>
    <s v="Nymphalidae"/>
    <s v="Issoria lathonia (Linnaeus, 1758)"/>
    <s v="Issoria lathonia"/>
    <s v="Petit Nacré"/>
    <n v="53908"/>
    <s v="LC"/>
    <s v="AC"/>
    <n v="0"/>
    <n v="0"/>
    <s v="oui"/>
    <s v="HR"/>
    <s v="Espèce migratrice"/>
    <x v="5"/>
    <n v="53908"/>
    <n v="0"/>
    <s v="LC"/>
    <s v="LC"/>
  </r>
  <r>
    <s v="Lampides boeticus"/>
    <s v="RHOPALOCERA"/>
    <s v="Lycaenidae"/>
    <s v="Lampides boeticus (Linnaeus, 1767)"/>
    <s v="Lampides boeticus"/>
    <s v="Azuré porte-queue"/>
    <n v="54021"/>
    <s v="LC"/>
    <s v="PC"/>
    <s v="P"/>
    <n v="0"/>
    <s v="oui"/>
    <s v="R"/>
    <s v="Espèce migratrice"/>
    <x v="5"/>
    <n v="54021"/>
    <n v="0"/>
    <s v="LC"/>
    <s v="LC"/>
  </r>
  <r>
    <s v="Lasiommata maera"/>
    <s v="RHOPALOCERA"/>
    <s v="Nymphalidae"/>
    <s v="Lasiommata maera (Linnaeus, 1758)"/>
    <s v="Lasiommata maera"/>
    <s v="Némusien"/>
    <n v="53609"/>
    <s v="NT"/>
    <s v="R"/>
    <n v="0"/>
    <n v="0"/>
    <n v="0"/>
    <s v="PR"/>
    <s v="Espèce des prairies sèches"/>
    <x v="3"/>
    <n v="53609"/>
    <n v="0"/>
    <s v="LC"/>
    <s v="LC"/>
  </r>
  <r>
    <s v="Lasiommata megera"/>
    <s v="RHOPALOCERA"/>
    <s v="Nymphalidae"/>
    <s v="Lasiommata megera (Linnaeus, 1767)"/>
    <s v="Lasiommata megera"/>
    <s v="Mégère"/>
    <n v="53604"/>
    <s v="LC"/>
    <s v="CC"/>
    <n v="0"/>
    <n v="0"/>
    <n v="0"/>
    <s v="PR"/>
    <s v="Espèce des prairies mésophiles"/>
    <x v="1"/>
    <n v="53604"/>
    <n v="0"/>
    <s v="LC"/>
    <s v="LC"/>
  </r>
  <r>
    <s v="Leptidea sinapis"/>
    <s v="RHOPALOCERA"/>
    <s v="Pieridae"/>
    <s v="Leptidea sinapis (Linnaeus, 1758)"/>
    <s v="Leptidea sinapis"/>
    <s v="Piéride du Lotier"/>
    <n v="54376"/>
    <s v="LC"/>
    <s v="AC"/>
    <n v="0"/>
    <n v="0"/>
    <n v="0"/>
    <s v="LR"/>
    <s v="Espèce des prairies mésophiles"/>
    <x v="1"/>
    <n v="54376"/>
    <n v="0"/>
    <s v="LC"/>
    <s v="LC"/>
  </r>
  <r>
    <s v="Leptotes pirithous"/>
    <s v="RHOPALOCERA"/>
    <s v="Lycaenidae"/>
    <s v="Leptotes pirithous (Linnaeus, 1767)"/>
    <s v="Leptotes pirithous"/>
    <s v="Azuré de la Luzerne"/>
    <n v="219795"/>
    <s v="NA"/>
    <s v="Abs"/>
    <n v="0"/>
    <n v="0"/>
    <s v="oui"/>
    <s v="HR"/>
    <s v="Espèce migratrice"/>
    <x v="5"/>
    <n v="219795"/>
    <n v="0"/>
    <s v="NE"/>
    <s v="LC"/>
  </r>
  <r>
    <s v="Limenitis camilla"/>
    <s v="RHOPALOCERA"/>
    <s v="Nymphalidae"/>
    <s v="Limenitis camilla (Linnaeus, 1764)"/>
    <s v="Limenitis camilla"/>
    <s v="Petit Sylvain"/>
    <n v="53770"/>
    <s v="LC"/>
    <s v="C"/>
    <n v="0"/>
    <n v="0"/>
    <n v="0"/>
    <s v="HR"/>
    <s v="Espèce des lisières et boisements mésophiles"/>
    <x v="2"/>
    <n v="53770"/>
    <n v="0"/>
    <s v="LC"/>
    <s v="LC"/>
  </r>
  <r>
    <s v="Limenitis populi"/>
    <s v="RHOPALOCERA"/>
    <s v="Nymphalidae"/>
    <s v="Limenitis populi (Linnaeus, 1758)"/>
    <s v="Limenitis populi"/>
    <s v="Grand Sylvain"/>
    <n v="53765"/>
    <s v="CR"/>
    <s v="E"/>
    <s v="P"/>
    <n v="0"/>
    <n v="0"/>
    <s v="HR"/>
    <s v="Espèce des lisières et boisements mésophiles"/>
    <x v="2"/>
    <n v="53765"/>
    <n v="0"/>
    <s v="CR*"/>
    <s v="NT"/>
  </r>
  <r>
    <s v="Limenitis reducta"/>
    <s v="RHOPALOCERA"/>
    <s v="Nymphalidae"/>
    <s v="Limenitis reducta Staudinger, 1901"/>
    <s v="Limenitis reducta"/>
    <s v="Sylvain azuré"/>
    <n v="53767"/>
    <s v="VU"/>
    <s v="Abs"/>
    <s v="P"/>
    <n v="0"/>
    <s v="oui"/>
    <s v="R"/>
    <s v="Espèce des ourlets, fourrés et lisières thermophiles"/>
    <x v="3"/>
    <n v="53767"/>
    <n v="0"/>
    <s v="DD"/>
    <s v="LC"/>
  </r>
  <r>
    <s v="Lopinga achine"/>
    <s v="RHOPALOCERA"/>
    <s v="Nymphalidae"/>
    <s v="Lopinga achine (Scopoli, 1763)"/>
    <s v="Lopinga achine"/>
    <s v="Bacchante"/>
    <n v="53615"/>
    <s v="RE"/>
    <s v="Abs"/>
    <s v="P"/>
    <n v="0"/>
    <n v="0"/>
    <s v="R"/>
    <s v="Espèce des lisières et boisements mésophiles"/>
    <x v="2"/>
    <n v="53615"/>
    <n v="0"/>
    <s v="RE"/>
    <s v="NT"/>
  </r>
  <r>
    <s v="Lycaena phlaeas"/>
    <s v="RHOPALOCERA"/>
    <s v="Lycaenidae"/>
    <s v="Lycaena phlaeas (Linnaeus, 1760)"/>
    <s v="Lycaena phlaeas"/>
    <s v="Cuivré commun"/>
    <n v="53973"/>
    <s v="LC"/>
    <s v="C"/>
    <n v="0"/>
    <n v="0"/>
    <n v="0"/>
    <s v="PR"/>
    <s v="Espèce des prairies mésophiles"/>
    <x v="1"/>
    <n v="53973"/>
    <n v="0"/>
    <s v="LC"/>
    <s v="LC"/>
  </r>
  <r>
    <s v="Lycaena tityrus"/>
    <s v="RHOPALOCERA"/>
    <s v="Lycaenidae"/>
    <s v="Lycaena tityrus (Poda, 1761)"/>
    <s v="Lycaena tityrus"/>
    <s v="Cuivré fuligineux"/>
    <n v="219751"/>
    <s v="LC"/>
    <s v="C"/>
    <s v="P"/>
    <n v="0"/>
    <n v="0"/>
    <s v="HR"/>
    <s v="Espèce des prairies mésophiles"/>
    <x v="4"/>
    <n v="219751"/>
    <n v="0"/>
    <s v="EN"/>
    <s v="LC"/>
  </r>
  <r>
    <s v="Lysandra bellargus"/>
    <s v="RHOPALOCERA"/>
    <s v="Lycaenidae"/>
    <s v="Lysandra bellargus (Rottemburg, 1775)"/>
    <s v="Lysandra bellargus"/>
    <s v="Azuré bleu-céleste"/>
    <n v="54271"/>
    <s v="LC"/>
    <s v="AC"/>
    <s v="P"/>
    <n v="0"/>
    <n v="0"/>
    <s v="PR"/>
    <s v="Espèce des pelouses rases"/>
    <x v="3"/>
    <n v="54271"/>
    <n v="0"/>
    <s v="NT"/>
    <s v="LC"/>
  </r>
  <r>
    <s v="Lysandra coridon"/>
    <s v="RHOPALOCERA"/>
    <s v="Lycaenidae"/>
    <s v="Lysandra coridon (Poda, 1761)"/>
    <s v="Lysandra coridon"/>
    <s v="Argus bleu-nacré"/>
    <n v="54265"/>
    <s v="LC"/>
    <s v="AR"/>
    <n v="0"/>
    <n v="0"/>
    <n v="0"/>
    <s v="HR"/>
    <s v="Espèce des prairies sèches"/>
    <x v="3"/>
    <n v="54265"/>
    <n v="0"/>
    <s v="LC"/>
    <s v="LC"/>
  </r>
  <r>
    <s v="Maniola jurtina"/>
    <s v="RHOPALOCERA"/>
    <s v="Nymphalidae"/>
    <s v="Maniola jurtina (Linnaeus, 1758)"/>
    <s v="Maniola jurtina"/>
    <s v="Myrtil"/>
    <n v="53668"/>
    <s v="LC"/>
    <s v="CC"/>
    <n v="0"/>
    <n v="0"/>
    <n v="0"/>
    <s v="PR"/>
    <s v="Espèce des prairies mésophiles"/>
    <x v="1"/>
    <n v="53668"/>
    <n v="0"/>
    <s v="LC"/>
    <s v="LC"/>
  </r>
  <r>
    <s v="Melanargia galathea"/>
    <s v="RHOPALOCERA"/>
    <s v="Nymphalidae"/>
    <s v="Melanargia galathea (Linnaeus, 1758)"/>
    <s v="Melanargia galathea"/>
    <s v="Demi-Deuil"/>
    <n v="53700"/>
    <s v="LC"/>
    <s v="CC"/>
    <n v="0"/>
    <n v="0"/>
    <n v="0"/>
    <s v="R"/>
    <s v="Espèce des prairies mésophiles"/>
    <x v="3"/>
    <n v="53700"/>
    <n v="0"/>
    <s v="LC"/>
    <s v="LC"/>
  </r>
  <r>
    <s v="Melitaea athalia"/>
    <s v="RHOPALOCERA"/>
    <s v="Nymphalidae"/>
    <s v="Melitaea athalia (Rottemburg, 1775)"/>
    <s v="Melitaea athalia"/>
    <s v="Mélitée du Mélampyre"/>
    <n v="219812"/>
    <s v="NT"/>
    <s v="R"/>
    <s v="P"/>
    <n v="0"/>
    <n v="0"/>
    <s v="R"/>
    <s v="Espèce des lisières et boisements mésophiles"/>
    <x v="2"/>
    <n v="219812"/>
    <n v="0"/>
    <s v="VU"/>
    <s v="LC"/>
  </r>
  <r>
    <s v="Melitaea aurelia"/>
    <s v="RHOPALOCERA"/>
    <s v="Nymphalidae"/>
    <s v="Melitaea aurelia Nickerl, 1850"/>
    <s v="Melitaea aurelia"/>
    <s v="Mélitée des Digitales"/>
    <n v="219811"/>
    <s v="EN"/>
    <s v="Abs"/>
    <s v="P"/>
    <n v="0"/>
    <n v="0"/>
    <s v="HR"/>
    <s v="Abs"/>
    <x v="3"/>
    <n v="219811"/>
    <n v="0"/>
    <s v="EN"/>
    <s v="VU"/>
  </r>
  <r>
    <s v="Melitaea cinxia"/>
    <s v="RHOPALOCERA"/>
    <s v="Nymphalidae"/>
    <s v="Melitaea cinxia (Linnaeus, 1758)"/>
    <s v="Melitaea cinxia"/>
    <s v="Mélitée du Plantain"/>
    <n v="53817"/>
    <s v="LC"/>
    <s v="NR"/>
    <s v="P"/>
    <n v="0"/>
    <n v="0"/>
    <s v="PR"/>
    <s v="Espèce des pelouses rases"/>
    <x v="3"/>
    <n v="53817"/>
    <n v="0"/>
    <s v="NT"/>
    <s v="LC"/>
  </r>
  <r>
    <s v="Melitaea diamina"/>
    <s v="RHOPALOCERA"/>
    <s v="Nymphalidae"/>
    <s v="Melitaea diamina (Lang, 1789)"/>
    <s v="Melitaea diamina"/>
    <s v="Mélitée noirâtre"/>
    <n v="53821"/>
    <s v="CR"/>
    <s v="Abs"/>
    <s v="P"/>
    <n v="0"/>
    <n v="0"/>
    <s v="HR"/>
    <s v="Espèce des zones humides"/>
    <x v="4"/>
    <n v="53821"/>
    <n v="0"/>
    <s v="RE"/>
    <s v="LC"/>
  </r>
  <r>
    <s v="Melitaea parthenoides"/>
    <s v="RHOPALOCERA"/>
    <s v="Nymphalidae"/>
    <s v="Melitaea parthenoides Keferstein, 1851"/>
    <s v="Melitaea parthenoides"/>
    <s v="Mélitée des Scabieuses"/>
    <n v="219810"/>
    <s v="VU"/>
    <s v="NR"/>
    <s v="P"/>
    <n v="0"/>
    <n v="0"/>
    <s v="HHR"/>
    <s v="Espèce des prairies sèches"/>
    <x v="3"/>
    <n v="219810"/>
    <n v="0"/>
    <s v="VU"/>
    <s v="LC"/>
  </r>
  <r>
    <s v="Melitaea phoebe"/>
    <s v="RHOPALOCERA"/>
    <s v="Nymphalidae"/>
    <s v="Melitaea phoebe (Denis &amp; Schiffermüller, 1775)"/>
    <s v="Melitaea phoebe"/>
    <s v="Mélitée des Centaurées"/>
    <n v="53811"/>
    <s v="DD"/>
    <s v="E"/>
    <n v="0"/>
    <n v="0"/>
    <n v="0"/>
    <s v="R"/>
    <s v="Espèce des prairies sèches"/>
    <x v="3"/>
    <n v="53811"/>
    <n v="0"/>
    <s v="VU"/>
    <s v="LC"/>
  </r>
  <r>
    <s v="Nymphalis antiopa"/>
    <s v="RHOPALOCERA"/>
    <s v="Nymphalidae"/>
    <s v="Nymphalis antiopa (Linnaeus, 1758)"/>
    <s v="Nymphalis antiopa"/>
    <s v="Morio"/>
    <n v="53733"/>
    <s v="RE"/>
    <s v="RR"/>
    <s v="P"/>
    <n v="0"/>
    <n v="0"/>
    <s v="LR"/>
    <s v="Espèce des lisières et boisements mésophiles"/>
    <x v="2"/>
    <n v="53733"/>
    <n v="0"/>
    <s v="RE"/>
    <s v="LC"/>
  </r>
  <r>
    <s v="Nymphalis polychloros"/>
    <s v="RHOPALOCERA"/>
    <s v="Nymphalidae"/>
    <s v="Nymphalis polychloros (Linnaeus, 1758)"/>
    <s v="Nymphalis polychloros"/>
    <s v="Grande Tortue"/>
    <n v="53727"/>
    <s v="LC"/>
    <s v="AC"/>
    <n v="0"/>
    <n v="0"/>
    <n v="0"/>
    <s v="PR"/>
    <s v="Espèce des lisières et boisements mésophiles"/>
    <x v="2"/>
    <n v="53727"/>
    <n v="0"/>
    <s v="LC"/>
    <s v="LC"/>
  </r>
  <r>
    <s v="Ochlodes sylvanus"/>
    <s v="RHOPALOCERA"/>
    <s v="Hesperiidae"/>
    <s v="Ochlodes sylvanus (Esper, 1777)"/>
    <s v="Ochlodes sylvanus"/>
    <s v="Sylvaine"/>
    <n v="219740"/>
    <s v="LC"/>
    <s v="CC"/>
    <n v="0"/>
    <n v="0"/>
    <n v="0"/>
    <s v="PR"/>
    <s v="Espèce des prairies mésophiles"/>
    <x v="1"/>
    <n v="219740"/>
    <n v="0"/>
    <s v="LC"/>
    <s v="LC"/>
  </r>
  <r>
    <s v="Papilio machaon"/>
    <s v="RHOPALOCERA"/>
    <s v="Papilionidae"/>
    <s v="Papilio machaon Linnaeus, 1758"/>
    <s v="Papilio machaon"/>
    <s v="Machaon"/>
    <n v="54468"/>
    <s v="LC"/>
    <s v="CC"/>
    <n v="0"/>
    <n v="0"/>
    <n v="0"/>
    <s v="PR"/>
    <s v="Espèce des prairies mésophiles"/>
    <x v="1"/>
    <n v="54468"/>
    <n v="0"/>
    <s v="LC"/>
    <s v="LC"/>
  </r>
  <r>
    <s v="Pararge aegeria"/>
    <s v="RHOPALOCERA"/>
    <s v="Nymphalidae"/>
    <s v="Pararge aegeria (Linnaeus, 1758)"/>
    <s v="Pararge aegeria"/>
    <s v="Tircis"/>
    <n v="53595"/>
    <s v="LC"/>
    <s v="CC"/>
    <n v="0"/>
    <n v="0"/>
    <n v="0"/>
    <s v="PR"/>
    <s v="Espèce des lisières et boisements mésophiles"/>
    <x v="2"/>
    <n v="53595"/>
    <n v="0"/>
    <s v="LC"/>
    <s v="LC"/>
  </r>
  <r>
    <s v="Phengaris alcon"/>
    <s v="RHOPALOCERA"/>
    <s v="Lycaenidae"/>
    <s v="Phengaris alcon (Denis &amp; Schiffermüller, 1775)"/>
    <s v="Phengaris alcon"/>
    <s v="Azuré de la Croisette"/>
    <n v="631131"/>
    <s v="EN"/>
    <s v="NR"/>
    <s v="P"/>
    <s v="X"/>
    <n v="0"/>
    <s v="HR"/>
    <s v="Espèce des zones humides"/>
    <x v="4"/>
    <n v="631131"/>
    <n v="0"/>
    <s v="RE"/>
    <s v="NT"/>
  </r>
  <r>
    <s v="Phengaris arion"/>
    <s v="RHOPALOCERA"/>
    <s v="Lycaenidae"/>
    <s v="Phengaris arion (Linnaeus, 1758)"/>
    <s v="Phengaris arion"/>
    <s v="Azuré du Serpolet"/>
    <n v="631133"/>
    <s v="EN"/>
    <s v="E"/>
    <s v="P"/>
    <s v="X"/>
    <n v="0"/>
    <s v="R"/>
    <s v="Espèce des prairies sèches"/>
    <x v="3"/>
    <n v="631133"/>
    <n v="0"/>
    <s v="EN"/>
    <s v="LC"/>
  </r>
  <r>
    <s v="Pieris brassicae"/>
    <s v="RHOPALOCERA"/>
    <s v="Pieridae"/>
    <s v="Pieris brassicae (Linnaeus, 1758)"/>
    <s v="Pieris brassicae"/>
    <s v="Piéride du Chou"/>
    <n v="54342"/>
    <s v="LC"/>
    <s v="CC"/>
    <n v="0"/>
    <n v="0"/>
    <n v="0"/>
    <s v="PR"/>
    <s v="Espèce ubiquiste"/>
    <x v="0"/>
    <n v="54342"/>
    <n v="0"/>
    <s v="LC"/>
    <s v="LC"/>
  </r>
  <r>
    <s v="Pieris mannii"/>
    <s v="RHOPALOCERA"/>
    <s v="Pieridae"/>
    <s v="Pieris mannii (Mayer, 1851)"/>
    <s v="Pieris mannii"/>
    <s v="Piéride de l'Ibéride"/>
    <n v="219830"/>
    <s v="NA"/>
    <s v="Abs"/>
    <n v="0"/>
    <n v="0"/>
    <n v="0"/>
    <s v="LR"/>
    <s v="Non renseignée"/>
    <x v="6"/>
    <n v="219830"/>
    <n v="0"/>
    <s v="NE"/>
    <s v="LC"/>
  </r>
  <r>
    <s v="Pieris napi"/>
    <s v="RHOPALOCERA"/>
    <s v="Pieridae"/>
    <s v="Pieris napi (Linnaeus, 1758)"/>
    <s v="Pieris napi"/>
    <s v="Piéride du Navet"/>
    <n v="219833"/>
    <s v="LC"/>
    <s v="CC"/>
    <n v="0"/>
    <n v="0"/>
    <n v="0"/>
    <s v="PR"/>
    <s v="Espèce ubiquiste"/>
    <x v="0"/>
    <n v="219833"/>
    <n v="0"/>
    <s v="LC"/>
    <s v="LC"/>
  </r>
  <r>
    <s v="Pieris rapae"/>
    <s v="RHOPALOCERA"/>
    <s v="Pieridae"/>
    <s v="Pieris rapae (Linnaeus, 1758)"/>
    <s v="Pieris rapae"/>
    <s v="Piéride de la Rave"/>
    <n v="219831"/>
    <s v="LC"/>
    <s v="CC"/>
    <n v="0"/>
    <n v="0"/>
    <n v="0"/>
    <s v="PR"/>
    <s v="Espèce ubiquiste"/>
    <x v="0"/>
    <n v="219831"/>
    <n v="0"/>
    <s v="LC"/>
    <s v="LC"/>
  </r>
  <r>
    <s v="Plebejus argus"/>
    <s v="RHOPALOCERA"/>
    <s v="Lycaenidae"/>
    <s v="Plebejus argus (Linnaeus, 1758)"/>
    <s v="Plebejus argus"/>
    <s v="Azuré de l'Ajonc"/>
    <n v="54105"/>
    <s v="NT"/>
    <s v="RR"/>
    <s v="P"/>
    <n v="0"/>
    <n v="0"/>
    <s v="PR"/>
    <s v="Espèce des pelouses rases"/>
    <x v="3"/>
    <n v="54105"/>
    <n v="0"/>
    <s v="LC"/>
    <s v="LC"/>
  </r>
  <r>
    <s v="Plebejus idas"/>
    <s v="RHOPALOCERA"/>
    <s v="Lycaenidae"/>
    <s v="Plebejus idas (Linnaeus, 1760)"/>
    <s v="Plebejus idas"/>
    <s v="Azuré du Genêt"/>
    <n v="54126"/>
    <s v="EN"/>
    <s v="E"/>
    <s v="P"/>
    <n v="0"/>
    <n v="0"/>
    <s v="PR"/>
    <s v="Espèce des landes "/>
    <x v="7"/>
    <n v="54126"/>
    <n v="0"/>
    <s v="NE"/>
    <s v="LC"/>
  </r>
  <r>
    <s v="Polygonia c-album"/>
    <s v="RHOPALOCERA"/>
    <s v="Nymphalidae"/>
    <s v="Polygonia c-album (Linnaeus, 1758)"/>
    <s v="Polygonia c-album"/>
    <s v="Gamma"/>
    <n v="53759"/>
    <s v="LC"/>
    <s v="CC"/>
    <n v="0"/>
    <n v="0"/>
    <n v="0"/>
    <s v="LR"/>
    <s v="Espèce des lisières et boisements mésophiles"/>
    <x v="2"/>
    <n v="53759"/>
    <n v="0"/>
    <s v="LC"/>
    <s v="LC"/>
  </r>
  <r>
    <s v="Polyommatus icarus"/>
    <s v="RHOPALOCERA"/>
    <s v="Lycaenidae"/>
    <s v="Polyommatus icarus (Rottemburg, 1775)"/>
    <s v="Polyommatus icarus"/>
    <s v="Azuré de la Bugrane"/>
    <n v="54279"/>
    <s v="LC"/>
    <s v="CC"/>
    <n v="0"/>
    <n v="0"/>
    <n v="0"/>
    <s v="PR"/>
    <s v="Espèce des prairies mésophiles"/>
    <x v="1"/>
    <n v="54279"/>
    <n v="0"/>
    <s v="LC"/>
    <s v="LC"/>
  </r>
  <r>
    <s v="Polyommatus thersites"/>
    <s v="RHOPALOCERA"/>
    <s v="Lycaenidae"/>
    <s v="Polyommatus thersites (Cantener, 1835)"/>
    <s v="Polyommatus thersites"/>
    <s v="Azuré de L'Esparcette"/>
    <n v="219765"/>
    <s v="NA"/>
    <s v="Abs"/>
    <n v="0"/>
    <n v="0"/>
    <n v="0"/>
    <s v="PR"/>
    <s v="Espèce des pelouses rases"/>
    <x v="3"/>
    <n v="219765"/>
    <n v="0"/>
    <s v="DD"/>
    <s v="LC"/>
  </r>
  <r>
    <s v="Pontia daplidice"/>
    <s v="RHOPALOCERA"/>
    <s v="Pieridae"/>
    <s v="Pontia daplidice (Linnaeus, 1758)"/>
    <s v="Pontia daplidice"/>
    <s v="Marbré-de-vert"/>
    <n v="54362"/>
    <s v="RE"/>
    <s v="NR"/>
    <n v="0"/>
    <n v="0"/>
    <n v="0"/>
    <s v="PR"/>
    <s v="Espèce migratrice"/>
    <x v="5"/>
    <n v="54362"/>
    <n v="0"/>
    <s v="NA"/>
    <s v="LC"/>
  </r>
  <r>
    <s v="Pseudophilotes baton"/>
    <s v="RHOPALOCERA"/>
    <s v="Lycaenidae"/>
    <s v="Pseudophilotes baton (Bergsträsser, [1779])"/>
    <s v="Pseudophilotes baton"/>
    <s v="Azuré du Thym"/>
    <n v="54055"/>
    <s v="RE"/>
    <s v="Abs"/>
    <n v="0"/>
    <n v="0"/>
    <n v="0"/>
    <s v="HR"/>
    <s v="Espèce des pelouses rases"/>
    <x v="3"/>
    <n v="54055"/>
    <n v="0"/>
    <s v="RE"/>
    <s v="LC"/>
  </r>
  <r>
    <s v="Pyrgus alveus"/>
    <s v="RHOPALOCERA"/>
    <s v="Hesperiidae"/>
    <s v="Pyrgus alveus (Hübner, 1803)"/>
    <s v="Pyrgus alveus"/>
    <s v="Hespérie du Faux-Buis"/>
    <n v="53229"/>
    <s v="DD"/>
    <s v="NR"/>
    <s v="P"/>
    <n v="0"/>
    <n v="0"/>
    <s v="PR"/>
    <s v="Espèce des pelouses rases"/>
    <x v="3"/>
    <n v="53229"/>
    <n v="0"/>
    <s v="RE"/>
    <s v="LC"/>
  </r>
  <r>
    <s v="Pyrgus armoricanus"/>
    <s v="RHOPALOCERA"/>
    <s v="Hesperiidae"/>
    <s v="Pyrgus armoricanus (Oberthür, 1910)"/>
    <s v="Pyrgus armoricanus"/>
    <s v="Hespérie des Potentilles"/>
    <n v="53236"/>
    <s v="CR"/>
    <s v="NR"/>
    <s v="P"/>
    <n v="0"/>
    <n v="0"/>
    <s v="HR"/>
    <s v="Espèce des landes "/>
    <x v="7"/>
    <n v="53236"/>
    <n v="0"/>
    <s v="RE"/>
    <s v="LC"/>
  </r>
  <r>
    <s v="Pyrgus malvae"/>
    <s v="RHOPALOCERA"/>
    <s v="Hesperiidae"/>
    <s v="Pyrgus malvae (Linnaeus, 1758)"/>
    <s v="Pyrgus malvae"/>
    <s v="Hespérie de la Mauve"/>
    <n v="53221"/>
    <s v="LC"/>
    <s v="RR"/>
    <n v="0"/>
    <n v="0"/>
    <n v="0"/>
    <s v="PR"/>
    <s v="Espèce des pelouses rases"/>
    <x v="3"/>
    <n v="53221"/>
    <n v="0"/>
    <s v="LC"/>
    <s v="LC"/>
  </r>
  <r>
    <s v="Pyronia tithonus"/>
    <s v="RHOPALOCERA"/>
    <s v="Nymphalidae"/>
    <s v="Pyronia tithonus (Linnaeus, 1771)"/>
    <s v="Pyronia tithonus"/>
    <s v="Amaryllis"/>
    <n v="608405"/>
    <s v="LC"/>
    <s v="CC"/>
    <n v="0"/>
    <n v="0"/>
    <n v="0"/>
    <s v="R"/>
    <s v="Espèce ubiquiste"/>
    <x v="0"/>
    <n v="608405"/>
    <n v="0"/>
    <s v="LC"/>
    <s v="LC"/>
  </r>
  <r>
    <s v="Quercusia quercus"/>
    <s v="RHOPALOCERA"/>
    <s v="Lycaenidae"/>
    <s v="Quercusia quercus (Linnaeus, 1758)"/>
    <s v="Quercusia quercus"/>
    <s v="Thécla du Chêne"/>
    <n v="54322"/>
    <s v="LC"/>
    <s v="PC"/>
    <s v="P"/>
    <n v="0"/>
    <n v="0"/>
    <s v="PR"/>
    <s v="Espèce des lisières et boisements mésophiles"/>
    <x v="2"/>
    <n v="54322"/>
    <n v="0"/>
    <s v="LC"/>
    <s v="LC"/>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e v="#N/A"/>
    <e v="#N/A"/>
    <e v="#N/A"/>
    <e v="#N/A"/>
    <e v="#N/A"/>
    <e v="#N/A"/>
    <e v="#N/A"/>
    <e v="#N/A"/>
    <e v="#N/A"/>
    <e v="#N/A"/>
    <e v="#N/A"/>
    <e v="#N/A"/>
    <e v="#N/A"/>
    <x v="8"/>
    <e v="#N/A"/>
    <e v="#N/A"/>
    <e v="#N/A"/>
    <e v="#N/A"/>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r>
    <m/>
    <m/>
    <m/>
    <m/>
    <m/>
    <m/>
    <m/>
    <m/>
    <m/>
    <m/>
    <m/>
    <m/>
    <m/>
    <m/>
    <x v="9"/>
    <m/>
    <m/>
    <m/>
    <m/>
  </r>
</pivotCacheRecords>
</file>

<file path=xl/pivotCache/pivotCacheRecords13.xml><?xml version="1.0" encoding="utf-8"?>
<pivotCacheRecords xmlns="http://schemas.openxmlformats.org/spreadsheetml/2006/main" xmlns:r="http://schemas.openxmlformats.org/officeDocument/2006/relationships" count="144">
  <r>
    <x v="0"/>
  </r>
  <r>
    <x v="0"/>
  </r>
  <r>
    <x v="0"/>
  </r>
  <r>
    <x v="0"/>
  </r>
  <r>
    <x v="1"/>
  </r>
  <r>
    <x v="0"/>
  </r>
  <r>
    <x v="1"/>
  </r>
  <r>
    <x v="0"/>
  </r>
  <r>
    <x v="2"/>
  </r>
  <r>
    <x v="0"/>
  </r>
  <r>
    <x v="0"/>
  </r>
  <r>
    <x v="3"/>
  </r>
  <r>
    <x v="0"/>
  </r>
  <r>
    <x v="3"/>
  </r>
  <r>
    <x v="2"/>
  </r>
  <r>
    <x v="0"/>
  </r>
  <r>
    <x v="1"/>
  </r>
  <r>
    <x v="4"/>
  </r>
  <r>
    <x v="0"/>
  </r>
  <r>
    <x v="0"/>
  </r>
  <r>
    <x v="2"/>
  </r>
  <r>
    <x v="0"/>
  </r>
  <r>
    <x v="3"/>
  </r>
  <r>
    <x v="0"/>
  </r>
  <r>
    <x v="0"/>
  </r>
  <r>
    <x v="0"/>
  </r>
  <r>
    <x v="0"/>
  </r>
  <r>
    <x v="5"/>
  </r>
  <r>
    <x v="0"/>
  </r>
  <r>
    <x v="5"/>
  </r>
  <r>
    <x v="0"/>
  </r>
  <r>
    <x v="0"/>
  </r>
  <r>
    <x v="4"/>
  </r>
  <r>
    <x v="0"/>
  </r>
  <r>
    <x v="0"/>
  </r>
  <r>
    <x v="3"/>
  </r>
  <r>
    <x v="2"/>
  </r>
  <r>
    <x v="0"/>
  </r>
  <r>
    <x v="0"/>
  </r>
  <r>
    <x v="1"/>
  </r>
  <r>
    <x v="1"/>
  </r>
  <r>
    <x v="6"/>
  </r>
  <r>
    <x v="0"/>
  </r>
  <r>
    <x v="0"/>
  </r>
  <r>
    <x v="0"/>
  </r>
  <r>
    <x v="1"/>
  </r>
  <r>
    <x v="0"/>
  </r>
  <r>
    <x v="0"/>
  </r>
  <r>
    <x v="4"/>
  </r>
  <r>
    <x v="0"/>
  </r>
  <r>
    <x v="7"/>
  </r>
  <r>
    <x v="2"/>
  </r>
  <r>
    <x v="3"/>
  </r>
  <r>
    <x v="0"/>
  </r>
  <r>
    <x v="0"/>
  </r>
  <r>
    <x v="0"/>
  </r>
  <r>
    <x v="0"/>
  </r>
  <r>
    <x v="0"/>
  </r>
  <r>
    <x v="0"/>
  </r>
  <r>
    <x v="1"/>
  </r>
  <r>
    <x v="6"/>
  </r>
  <r>
    <x v="0"/>
  </r>
  <r>
    <x v="7"/>
  </r>
  <r>
    <x v="2"/>
  </r>
  <r>
    <x v="5"/>
  </r>
  <r>
    <x v="3"/>
  </r>
  <r>
    <x v="0"/>
  </r>
  <r>
    <x v="0"/>
  </r>
  <r>
    <x v="0"/>
  </r>
  <r>
    <x v="0"/>
  </r>
  <r>
    <x v="6"/>
  </r>
  <r>
    <x v="6"/>
  </r>
  <r>
    <x v="0"/>
  </r>
  <r>
    <x v="4"/>
  </r>
  <r>
    <x v="0"/>
  </r>
  <r>
    <x v="0"/>
  </r>
  <r>
    <x v="1"/>
  </r>
  <r>
    <x v="6"/>
  </r>
  <r>
    <x v="0"/>
  </r>
  <r>
    <x v="0"/>
  </r>
  <r>
    <x v="4"/>
  </r>
  <r>
    <x v="3"/>
  </r>
  <r>
    <x v="3"/>
  </r>
  <r>
    <x v="5"/>
  </r>
  <r>
    <x v="7"/>
  </r>
  <r>
    <x v="0"/>
  </r>
  <r>
    <x v="0"/>
  </r>
  <r>
    <x v="0"/>
  </r>
  <r>
    <x v="5"/>
  </r>
  <r>
    <x v="5"/>
  </r>
  <r>
    <x v="5"/>
  </r>
  <r>
    <x v="6"/>
  </r>
  <r>
    <x v="0"/>
  </r>
  <r>
    <x v="0"/>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9"/>
  </r>
</pivotCacheRecords>
</file>

<file path=xl/pivotCache/pivotCacheRecords14.xml><?xml version="1.0" encoding="utf-8"?>
<pivotCacheRecords xmlns="http://schemas.openxmlformats.org/spreadsheetml/2006/main" xmlns:r="http://schemas.openxmlformats.org/officeDocument/2006/relationships" count="144">
  <r>
    <x v="0"/>
  </r>
  <r>
    <x v="1"/>
  </r>
  <r>
    <x v="1"/>
  </r>
  <r>
    <x v="2"/>
  </r>
  <r>
    <x v="2"/>
  </r>
  <r>
    <x v="1"/>
  </r>
  <r>
    <x v="3"/>
  </r>
  <r>
    <x v="1"/>
  </r>
  <r>
    <x v="4"/>
  </r>
  <r>
    <x v="2"/>
  </r>
  <r>
    <x v="5"/>
  </r>
  <r>
    <x v="6"/>
  </r>
  <r>
    <x v="2"/>
  </r>
  <r>
    <x v="3"/>
  </r>
  <r>
    <x v="3"/>
  </r>
  <r>
    <x v="6"/>
  </r>
  <r>
    <x v="7"/>
  </r>
  <r>
    <x v="6"/>
  </r>
  <r>
    <x v="5"/>
  </r>
  <r>
    <x v="2"/>
  </r>
  <r>
    <x v="7"/>
  </r>
  <r>
    <x v="1"/>
  </r>
  <r>
    <x v="3"/>
  </r>
  <r>
    <x v="5"/>
  </r>
  <r>
    <x v="1"/>
  </r>
  <r>
    <x v="5"/>
  </r>
  <r>
    <x v="1"/>
  </r>
  <r>
    <x v="8"/>
  </r>
  <r>
    <x v="6"/>
  </r>
  <r>
    <x v="3"/>
  </r>
  <r>
    <x v="2"/>
  </r>
  <r>
    <x v="2"/>
  </r>
  <r>
    <x v="9"/>
  </r>
  <r>
    <x v="5"/>
  </r>
  <r>
    <x v="2"/>
  </r>
  <r>
    <x v="3"/>
  </r>
  <r>
    <x v="4"/>
  </r>
  <r>
    <x v="1"/>
  </r>
  <r>
    <x v="2"/>
  </r>
  <r>
    <x v="4"/>
  </r>
  <r>
    <x v="7"/>
  </r>
  <r>
    <x v="6"/>
  </r>
  <r>
    <x v="2"/>
  </r>
  <r>
    <x v="5"/>
  </r>
  <r>
    <x v="4"/>
  </r>
  <r>
    <x v="2"/>
  </r>
  <r>
    <x v="1"/>
  </r>
  <r>
    <x v="5"/>
  </r>
  <r>
    <x v="9"/>
  </r>
  <r>
    <x v="5"/>
  </r>
  <r>
    <x v="3"/>
  </r>
  <r>
    <x v="7"/>
  </r>
  <r>
    <x v="3"/>
  </r>
  <r>
    <x v="1"/>
  </r>
  <r>
    <x v="7"/>
  </r>
  <r>
    <x v="5"/>
  </r>
  <r>
    <x v="2"/>
  </r>
  <r>
    <x v="0"/>
  </r>
  <r>
    <x v="1"/>
  </r>
  <r>
    <x v="8"/>
  </r>
  <r>
    <x v="8"/>
  </r>
  <r>
    <x v="4"/>
  </r>
  <r>
    <x v="3"/>
  </r>
  <r>
    <x v="4"/>
  </r>
  <r>
    <x v="8"/>
  </r>
  <r>
    <x v="3"/>
  </r>
  <r>
    <x v="2"/>
  </r>
  <r>
    <x v="1"/>
  </r>
  <r>
    <x v="5"/>
  </r>
  <r>
    <x v="1"/>
  </r>
  <r>
    <x v="3"/>
  </r>
  <r>
    <x v="7"/>
  </r>
  <r>
    <x v="1"/>
  </r>
  <r>
    <x v="6"/>
  </r>
  <r>
    <x v="0"/>
  </r>
  <r>
    <x v="0"/>
  </r>
  <r>
    <x v="4"/>
  </r>
  <r>
    <x v="9"/>
  </r>
  <r>
    <x v="1"/>
  </r>
  <r>
    <x v="1"/>
  </r>
  <r>
    <x v="9"/>
  </r>
  <r>
    <x v="3"/>
  </r>
  <r>
    <x v="3"/>
  </r>
  <r>
    <x v="3"/>
  </r>
  <r>
    <x v="3"/>
  </r>
  <r>
    <x v="2"/>
  </r>
  <r>
    <x v="0"/>
  </r>
  <r>
    <x v="4"/>
  </r>
  <r>
    <x v="7"/>
  </r>
  <r>
    <x v="8"/>
  </r>
  <r>
    <x v="8"/>
  </r>
  <r>
    <x v="8"/>
  </r>
  <r>
    <x v="2"/>
  </r>
  <r>
    <x v="2"/>
  </r>
  <r>
    <x v="2"/>
  </r>
  <r>
    <x v="2"/>
  </r>
  <r>
    <x v="5"/>
  </r>
  <r>
    <x v="0"/>
  </r>
  <r>
    <x v="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1"/>
  </r>
  <r>
    <x v="11"/>
  </r>
  <r>
    <x v="11"/>
  </r>
  <r>
    <x v="11"/>
  </r>
  <r>
    <x v="11"/>
  </r>
  <r>
    <x v="11"/>
  </r>
  <r>
    <x v="11"/>
  </r>
</pivotCacheRecords>
</file>

<file path=xl/pivotCache/pivotCacheRecords15.xml><?xml version="1.0" encoding="utf-8"?>
<pivotCacheRecords xmlns="http://schemas.openxmlformats.org/spreadsheetml/2006/main" xmlns:r="http://schemas.openxmlformats.org/officeDocument/2006/relationships" count="144">
  <r>
    <x v="0"/>
  </r>
  <r>
    <x v="0"/>
  </r>
  <r>
    <x v="1"/>
  </r>
  <r>
    <x v="2"/>
  </r>
  <r>
    <x v="2"/>
  </r>
  <r>
    <x v="2"/>
  </r>
  <r>
    <x v="2"/>
  </r>
  <r>
    <x v="0"/>
  </r>
  <r>
    <x v="3"/>
  </r>
  <r>
    <x v="2"/>
  </r>
  <r>
    <x v="1"/>
  </r>
  <r>
    <x v="4"/>
  </r>
  <r>
    <x v="5"/>
  </r>
  <r>
    <x v="2"/>
  </r>
  <r>
    <x v="2"/>
  </r>
  <r>
    <x v="0"/>
  </r>
  <r>
    <x v="4"/>
  </r>
  <r>
    <x v="0"/>
  </r>
  <r>
    <x v="6"/>
  </r>
  <r>
    <x v="1"/>
  </r>
  <r>
    <x v="4"/>
  </r>
  <r>
    <x v="0"/>
  </r>
  <r>
    <x v="3"/>
  </r>
  <r>
    <x v="6"/>
  </r>
  <r>
    <x v="1"/>
  </r>
  <r>
    <x v="5"/>
  </r>
  <r>
    <x v="7"/>
  </r>
  <r>
    <x v="7"/>
  </r>
  <r>
    <x v="1"/>
  </r>
  <r>
    <x v="1"/>
  </r>
  <r>
    <x v="3"/>
  </r>
  <r>
    <x v="4"/>
  </r>
  <r>
    <x v="7"/>
  </r>
  <r>
    <x v="5"/>
  </r>
  <r>
    <x v="5"/>
  </r>
  <r>
    <x v="2"/>
  </r>
  <r>
    <x v="5"/>
  </r>
  <r>
    <x v="0"/>
  </r>
  <r>
    <x v="6"/>
  </r>
  <r>
    <x v="3"/>
  </r>
  <r>
    <x v="4"/>
  </r>
  <r>
    <x v="3"/>
  </r>
  <r>
    <x v="6"/>
  </r>
  <r>
    <x v="7"/>
  </r>
  <r>
    <x v="7"/>
  </r>
  <r>
    <x v="5"/>
  </r>
  <r>
    <x v="1"/>
  </r>
  <r>
    <x v="1"/>
  </r>
  <r>
    <x v="7"/>
  </r>
  <r>
    <x v="2"/>
  </r>
  <r>
    <x v="2"/>
  </r>
  <r>
    <x v="6"/>
  </r>
  <r>
    <x v="2"/>
  </r>
  <r>
    <x v="1"/>
  </r>
  <r>
    <x v="4"/>
  </r>
  <r>
    <x v="3"/>
  </r>
  <r>
    <x v="5"/>
  </r>
  <r>
    <x v="1"/>
  </r>
  <r>
    <x v="5"/>
  </r>
  <r>
    <x v="2"/>
  </r>
  <r>
    <x v="5"/>
  </r>
  <r>
    <x v="3"/>
  </r>
  <r>
    <x v="4"/>
  </r>
  <r>
    <x v="5"/>
  </r>
  <r>
    <x v="5"/>
  </r>
  <r>
    <x v="2"/>
  </r>
  <r>
    <x v="2"/>
  </r>
  <r>
    <x v="1"/>
  </r>
  <r>
    <x v="1"/>
  </r>
  <r>
    <x v="2"/>
  </r>
  <r>
    <x v="4"/>
  </r>
  <r>
    <x v="5"/>
  </r>
  <r>
    <x v="0"/>
  </r>
  <r>
    <x v="8"/>
  </r>
  <r>
    <x v="0"/>
  </r>
  <r>
    <x v="0"/>
  </r>
  <r>
    <x v="3"/>
  </r>
  <r>
    <x v="9"/>
  </r>
  <r>
    <x v="2"/>
  </r>
  <r>
    <x v="1"/>
  </r>
  <r>
    <x v="3"/>
  </r>
  <r>
    <x v="7"/>
  </r>
  <r>
    <x v="3"/>
  </r>
  <r>
    <x v="3"/>
  </r>
  <r>
    <x v="9"/>
  </r>
  <r>
    <x v="3"/>
  </r>
  <r>
    <x v="0"/>
  </r>
  <r>
    <x v="2"/>
  </r>
  <r>
    <x v="2"/>
  </r>
  <r>
    <x v="6"/>
  </r>
  <r>
    <x v="2"/>
  </r>
  <r>
    <x v="2"/>
  </r>
  <r>
    <x v="3"/>
  </r>
  <r>
    <x v="2"/>
  </r>
  <r>
    <x v="5"/>
  </r>
  <r>
    <x v="5"/>
  </r>
  <r>
    <x v="1"/>
  </r>
  <r>
    <x v="0"/>
  </r>
  <r>
    <x v="7"/>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1"/>
  </r>
  <r>
    <x v="11"/>
  </r>
  <r>
    <x v="11"/>
  </r>
  <r>
    <x v="11"/>
  </r>
  <r>
    <x v="11"/>
  </r>
  <r>
    <x v="11"/>
  </r>
  <r>
    <x v="11"/>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
  <r>
    <x v="0"/>
  </r>
  <r>
    <x v="1"/>
  </r>
  <r>
    <x v="1"/>
  </r>
  <r>
    <x v="2"/>
  </r>
  <r>
    <x v="2"/>
  </r>
  <r>
    <x v="1"/>
  </r>
  <r>
    <x v="3"/>
  </r>
  <r>
    <x v="1"/>
  </r>
  <r>
    <x v="4"/>
  </r>
  <r>
    <x v="2"/>
  </r>
  <r>
    <x v="5"/>
  </r>
  <r>
    <x v="6"/>
  </r>
  <r>
    <x v="2"/>
  </r>
  <r>
    <x v="3"/>
  </r>
  <r>
    <x v="3"/>
  </r>
  <r>
    <x v="6"/>
  </r>
  <r>
    <x v="7"/>
  </r>
  <r>
    <x v="6"/>
  </r>
  <r>
    <x v="5"/>
  </r>
  <r>
    <x v="2"/>
  </r>
  <r>
    <x v="7"/>
  </r>
  <r>
    <x v="1"/>
  </r>
  <r>
    <x v="3"/>
  </r>
  <r>
    <x v="5"/>
  </r>
  <r>
    <x v="1"/>
  </r>
  <r>
    <x v="5"/>
  </r>
  <r>
    <x v="1"/>
  </r>
  <r>
    <x v="8"/>
  </r>
  <r>
    <x v="6"/>
  </r>
  <r>
    <x v="3"/>
  </r>
  <r>
    <x v="2"/>
  </r>
  <r>
    <x v="2"/>
  </r>
  <r>
    <x v="9"/>
  </r>
  <r>
    <x v="5"/>
  </r>
  <r>
    <x v="2"/>
  </r>
  <r>
    <x v="3"/>
  </r>
  <r>
    <x v="4"/>
  </r>
  <r>
    <x v="1"/>
  </r>
  <r>
    <x v="2"/>
  </r>
  <r>
    <x v="4"/>
  </r>
  <r>
    <x v="7"/>
  </r>
  <r>
    <x v="6"/>
  </r>
  <r>
    <x v="2"/>
  </r>
  <r>
    <x v="5"/>
  </r>
  <r>
    <x v="4"/>
  </r>
  <r>
    <x v="2"/>
  </r>
  <r>
    <x v="1"/>
  </r>
  <r>
    <x v="5"/>
  </r>
  <r>
    <x v="9"/>
  </r>
  <r>
    <x v="5"/>
  </r>
  <r>
    <x v="3"/>
  </r>
  <r>
    <x v="7"/>
  </r>
  <r>
    <x v="3"/>
  </r>
  <r>
    <x v="1"/>
  </r>
  <r>
    <x v="7"/>
  </r>
  <r>
    <x v="5"/>
  </r>
  <r>
    <x v="2"/>
  </r>
  <r>
    <x v="0"/>
  </r>
  <r>
    <x v="1"/>
  </r>
  <r>
    <x v="8"/>
  </r>
  <r>
    <x v="8"/>
  </r>
  <r>
    <x v="4"/>
  </r>
  <r>
    <x v="3"/>
  </r>
  <r>
    <x v="4"/>
  </r>
  <r>
    <x v="8"/>
  </r>
  <r>
    <x v="3"/>
  </r>
  <r>
    <x v="2"/>
  </r>
  <r>
    <x v="1"/>
  </r>
  <r>
    <x v="5"/>
  </r>
  <r>
    <x v="1"/>
  </r>
  <r>
    <x v="3"/>
  </r>
  <r>
    <x v="7"/>
  </r>
  <r>
    <x v="1"/>
  </r>
  <r>
    <x v="6"/>
  </r>
  <r>
    <x v="0"/>
  </r>
  <r>
    <x v="0"/>
  </r>
  <r>
    <x v="4"/>
  </r>
  <r>
    <x v="9"/>
  </r>
  <r>
    <x v="1"/>
  </r>
  <r>
    <x v="1"/>
  </r>
  <r>
    <x v="9"/>
  </r>
  <r>
    <x v="3"/>
  </r>
  <r>
    <x v="3"/>
  </r>
  <r>
    <x v="3"/>
  </r>
  <r>
    <x v="3"/>
  </r>
  <r>
    <x v="2"/>
  </r>
  <r>
    <x v="0"/>
  </r>
  <r>
    <x v="4"/>
  </r>
  <r>
    <x v="7"/>
  </r>
  <r>
    <x v="8"/>
  </r>
  <r>
    <x v="8"/>
  </r>
  <r>
    <x v="8"/>
  </r>
  <r>
    <x v="2"/>
  </r>
  <r>
    <x v="2"/>
  </r>
  <r>
    <x v="2"/>
  </r>
  <r>
    <x v="2"/>
  </r>
  <r>
    <x v="5"/>
  </r>
  <r>
    <x v="0"/>
  </r>
  <r>
    <x v="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
  <r>
    <x v="0"/>
  </r>
  <r>
    <x v="0"/>
  </r>
  <r>
    <x v="0"/>
  </r>
  <r>
    <x v="0"/>
  </r>
  <r>
    <x v="1"/>
  </r>
  <r>
    <x v="0"/>
  </r>
  <r>
    <x v="1"/>
  </r>
  <r>
    <x v="0"/>
  </r>
  <r>
    <x v="2"/>
  </r>
  <r>
    <x v="0"/>
  </r>
  <r>
    <x v="0"/>
  </r>
  <r>
    <x v="3"/>
  </r>
  <r>
    <x v="0"/>
  </r>
  <r>
    <x v="3"/>
  </r>
  <r>
    <x v="2"/>
  </r>
  <r>
    <x v="0"/>
  </r>
  <r>
    <x v="1"/>
  </r>
  <r>
    <x v="4"/>
  </r>
  <r>
    <x v="0"/>
  </r>
  <r>
    <x v="0"/>
  </r>
  <r>
    <x v="2"/>
  </r>
  <r>
    <x v="0"/>
  </r>
  <r>
    <x v="3"/>
  </r>
  <r>
    <x v="0"/>
  </r>
  <r>
    <x v="0"/>
  </r>
  <r>
    <x v="0"/>
  </r>
  <r>
    <x v="0"/>
  </r>
  <r>
    <x v="5"/>
  </r>
  <r>
    <x v="0"/>
  </r>
  <r>
    <x v="5"/>
  </r>
  <r>
    <x v="0"/>
  </r>
  <r>
    <x v="0"/>
  </r>
  <r>
    <x v="4"/>
  </r>
  <r>
    <x v="0"/>
  </r>
  <r>
    <x v="0"/>
  </r>
  <r>
    <x v="3"/>
  </r>
  <r>
    <x v="2"/>
  </r>
  <r>
    <x v="0"/>
  </r>
  <r>
    <x v="0"/>
  </r>
  <r>
    <x v="1"/>
  </r>
  <r>
    <x v="1"/>
  </r>
  <r>
    <x v="6"/>
  </r>
  <r>
    <x v="0"/>
  </r>
  <r>
    <x v="0"/>
  </r>
  <r>
    <x v="0"/>
  </r>
  <r>
    <x v="1"/>
  </r>
  <r>
    <x v="0"/>
  </r>
  <r>
    <x v="0"/>
  </r>
  <r>
    <x v="4"/>
  </r>
  <r>
    <x v="0"/>
  </r>
  <r>
    <x v="7"/>
  </r>
  <r>
    <x v="2"/>
  </r>
  <r>
    <x v="3"/>
  </r>
  <r>
    <x v="0"/>
  </r>
  <r>
    <x v="0"/>
  </r>
  <r>
    <x v="0"/>
  </r>
  <r>
    <x v="0"/>
  </r>
  <r>
    <x v="0"/>
  </r>
  <r>
    <x v="0"/>
  </r>
  <r>
    <x v="1"/>
  </r>
  <r>
    <x v="6"/>
  </r>
  <r>
    <x v="0"/>
  </r>
  <r>
    <x v="7"/>
  </r>
  <r>
    <x v="2"/>
  </r>
  <r>
    <x v="5"/>
  </r>
  <r>
    <x v="3"/>
  </r>
  <r>
    <x v="0"/>
  </r>
  <r>
    <x v="0"/>
  </r>
  <r>
    <x v="0"/>
  </r>
  <r>
    <x v="0"/>
  </r>
  <r>
    <x v="6"/>
  </r>
  <r>
    <x v="6"/>
  </r>
  <r>
    <x v="0"/>
  </r>
  <r>
    <x v="4"/>
  </r>
  <r>
    <x v="0"/>
  </r>
  <r>
    <x v="0"/>
  </r>
  <r>
    <x v="1"/>
  </r>
  <r>
    <x v="6"/>
  </r>
  <r>
    <x v="0"/>
  </r>
  <r>
    <x v="0"/>
  </r>
  <r>
    <x v="4"/>
  </r>
  <r>
    <x v="3"/>
  </r>
  <r>
    <x v="3"/>
  </r>
  <r>
    <x v="5"/>
  </r>
  <r>
    <x v="7"/>
  </r>
  <r>
    <x v="0"/>
  </r>
  <r>
    <x v="0"/>
  </r>
  <r>
    <x v="0"/>
  </r>
  <r>
    <x v="5"/>
  </r>
  <r>
    <x v="5"/>
  </r>
  <r>
    <x v="5"/>
  </r>
  <r>
    <x v="6"/>
  </r>
  <r>
    <x v="0"/>
  </r>
  <r>
    <x v="0"/>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pivotCacheRecords>
</file>

<file path=xl/pivotCache/pivotCacheRecords1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
  <r>
    <x v="0"/>
  </r>
  <r>
    <x v="0"/>
  </r>
  <r>
    <x v="1"/>
  </r>
  <r>
    <x v="2"/>
  </r>
  <r>
    <x v="2"/>
  </r>
  <r>
    <x v="2"/>
  </r>
  <r>
    <x v="2"/>
  </r>
  <r>
    <x v="0"/>
  </r>
  <r>
    <x v="3"/>
  </r>
  <r>
    <x v="2"/>
  </r>
  <r>
    <x v="1"/>
  </r>
  <r>
    <x v="4"/>
  </r>
  <r>
    <x v="5"/>
  </r>
  <r>
    <x v="2"/>
  </r>
  <r>
    <x v="2"/>
  </r>
  <r>
    <x v="0"/>
  </r>
  <r>
    <x v="4"/>
  </r>
  <r>
    <x v="0"/>
  </r>
  <r>
    <x v="6"/>
  </r>
  <r>
    <x v="1"/>
  </r>
  <r>
    <x v="4"/>
  </r>
  <r>
    <x v="0"/>
  </r>
  <r>
    <x v="3"/>
  </r>
  <r>
    <x v="6"/>
  </r>
  <r>
    <x v="1"/>
  </r>
  <r>
    <x v="5"/>
  </r>
  <r>
    <x v="7"/>
  </r>
  <r>
    <x v="7"/>
  </r>
  <r>
    <x v="1"/>
  </r>
  <r>
    <x v="1"/>
  </r>
  <r>
    <x v="3"/>
  </r>
  <r>
    <x v="4"/>
  </r>
  <r>
    <x v="7"/>
  </r>
  <r>
    <x v="5"/>
  </r>
  <r>
    <x v="5"/>
  </r>
  <r>
    <x v="2"/>
  </r>
  <r>
    <x v="5"/>
  </r>
  <r>
    <x v="0"/>
  </r>
  <r>
    <x v="6"/>
  </r>
  <r>
    <x v="3"/>
  </r>
  <r>
    <x v="4"/>
  </r>
  <r>
    <x v="3"/>
  </r>
  <r>
    <x v="6"/>
  </r>
  <r>
    <x v="7"/>
  </r>
  <r>
    <x v="7"/>
  </r>
  <r>
    <x v="5"/>
  </r>
  <r>
    <x v="1"/>
  </r>
  <r>
    <x v="1"/>
  </r>
  <r>
    <x v="7"/>
  </r>
  <r>
    <x v="2"/>
  </r>
  <r>
    <x v="2"/>
  </r>
  <r>
    <x v="6"/>
  </r>
  <r>
    <x v="2"/>
  </r>
  <r>
    <x v="1"/>
  </r>
  <r>
    <x v="4"/>
  </r>
  <r>
    <x v="3"/>
  </r>
  <r>
    <x v="5"/>
  </r>
  <r>
    <x v="1"/>
  </r>
  <r>
    <x v="5"/>
  </r>
  <r>
    <x v="2"/>
  </r>
  <r>
    <x v="5"/>
  </r>
  <r>
    <x v="3"/>
  </r>
  <r>
    <x v="4"/>
  </r>
  <r>
    <x v="5"/>
  </r>
  <r>
    <x v="5"/>
  </r>
  <r>
    <x v="2"/>
  </r>
  <r>
    <x v="2"/>
  </r>
  <r>
    <x v="1"/>
  </r>
  <r>
    <x v="1"/>
  </r>
  <r>
    <x v="2"/>
  </r>
  <r>
    <x v="4"/>
  </r>
  <r>
    <x v="5"/>
  </r>
  <r>
    <x v="0"/>
  </r>
  <r>
    <x v="8"/>
  </r>
  <r>
    <x v="0"/>
  </r>
  <r>
    <x v="0"/>
  </r>
  <r>
    <x v="3"/>
  </r>
  <r>
    <x v="9"/>
  </r>
  <r>
    <x v="2"/>
  </r>
  <r>
    <x v="1"/>
  </r>
  <r>
    <x v="3"/>
  </r>
  <r>
    <x v="7"/>
  </r>
  <r>
    <x v="3"/>
  </r>
  <r>
    <x v="3"/>
  </r>
  <r>
    <x v="9"/>
  </r>
  <r>
    <x v="3"/>
  </r>
  <r>
    <x v="0"/>
  </r>
  <r>
    <x v="2"/>
  </r>
  <r>
    <x v="2"/>
  </r>
  <r>
    <x v="6"/>
  </r>
  <r>
    <x v="2"/>
  </r>
  <r>
    <x v="2"/>
  </r>
  <r>
    <x v="3"/>
  </r>
  <r>
    <x v="2"/>
  </r>
  <r>
    <x v="5"/>
  </r>
  <r>
    <x v="5"/>
  </r>
  <r>
    <x v="1"/>
  </r>
  <r>
    <x v="0"/>
  </r>
  <r>
    <x v="7"/>
  </r>
  <r>
    <x v="10"/>
  </r>
  <r>
    <x v="10"/>
  </r>
  <r>
    <x v="10"/>
  </r>
  <r>
    <x v="10"/>
  </r>
  <r>
    <x v="10"/>
  </r>
  <r>
    <x v="10"/>
  </r>
  <r>
    <x v="10"/>
  </r>
  <r>
    <x v="10"/>
  </r>
  <r>
    <x v="10"/>
  </r>
  <r>
    <x v="10"/>
  </r>
  <r>
    <x v="10"/>
  </r>
  <r>
    <x v="10"/>
  </r>
  <r>
    <x v="10"/>
  </r>
</pivotCacheRecords>
</file>

<file path=xl/pivotCache/pivotCacheRecords1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
  <r>
    <s v="Aglais io"/>
    <s v="RHOPALOCERA"/>
    <s v="Nymphalidae"/>
    <s v="Aglais io (Linnaeus, 1758)"/>
    <s v="Aglais io"/>
    <s v="Paon-du-jour"/>
    <n v="608364"/>
    <s v="LC"/>
    <s v="CC"/>
    <n v="0"/>
    <n v="0"/>
    <n v="0"/>
    <s v="R"/>
    <s v="Espèce ubiquiste"/>
    <x v="0"/>
    <n v="608364"/>
    <n v="0"/>
    <s v="LC"/>
    <s v="LC"/>
  </r>
  <r>
    <s v="Aglais urticae"/>
    <s v="RHOPALOCERA"/>
    <s v="Nymphalidae"/>
    <s v="Aglais urticae (Linnaeus, 1758)"/>
    <s v="Aglais urticae"/>
    <s v="Petite tortue"/>
    <n v="53754"/>
    <s v="LC"/>
    <s v="C"/>
    <n v="0"/>
    <n v="0"/>
    <n v="0"/>
    <s v="R"/>
    <s v="Espèce ubiquiste"/>
    <x v="0"/>
    <n v="53754"/>
    <n v="0"/>
    <s v="LC"/>
    <s v="LC"/>
  </r>
  <r>
    <s v="Anthocharis cardamines"/>
    <s v="RHOPALOCERA"/>
    <s v="Pieridae"/>
    <s v="Anthocharis cardamines (Linnaeus, 1758)"/>
    <s v="Anthocharis cardamines"/>
    <s v="Aurore"/>
    <n v="54451"/>
    <s v="LC"/>
    <s v="C"/>
    <n v="0"/>
    <n v="0"/>
    <n v="0"/>
    <s v="PR"/>
    <s v="Espèce des prairies mésophiles"/>
    <x v="1"/>
    <n v="54451"/>
    <n v="0"/>
    <s v="LC"/>
    <s v="LC"/>
  </r>
  <r>
    <s v="Apatura ilia"/>
    <s v="RHOPALOCERA"/>
    <s v="Nymphalidae"/>
    <s v="Apatura ilia (Denis &amp; Schiffermüller, 1775)"/>
    <s v="Apatura ilia"/>
    <s v="Petit Mars changeant"/>
    <n v="53783"/>
    <s v="LC"/>
    <s v="PC"/>
    <s v="P"/>
    <n v="0"/>
    <n v="0"/>
    <s v="HR"/>
    <s v="Espèce des lisières et boisements mésophiles"/>
    <x v="2"/>
    <n v="53783"/>
    <n v="0"/>
    <s v="LC"/>
    <s v="LC"/>
  </r>
  <r>
    <s v="Apatura iris"/>
    <s v="RHOPALOCERA"/>
    <s v="Nymphalidae"/>
    <s v="Apatura iris (Linnaeus, 1758)"/>
    <s v="Apatura iris"/>
    <s v="Grand mars changeant"/>
    <n v="53786"/>
    <s v="NT"/>
    <s v="PC"/>
    <s v="P"/>
    <n v="0"/>
    <n v="0"/>
    <s v="HHR"/>
    <s v="Espèce des lisières et boisements mésophiles"/>
    <x v="2"/>
    <n v="53786"/>
    <n v="0"/>
    <s v="LC"/>
    <s v="LC"/>
  </r>
  <r>
    <s v="Aphantopus hyperantus"/>
    <s v="RHOPALOCERA"/>
    <s v="Nymphalidae"/>
    <s v="Aphantopus hyperantus (Linnaeus, 1758)"/>
    <s v="Aphantopus hyperantus"/>
    <s v="Tristan"/>
    <n v="219799"/>
    <s v="LC"/>
    <s v="C"/>
    <n v="0"/>
    <n v="0"/>
    <n v="0"/>
    <s v="HR"/>
    <s v="Espèce des lisières et boisements mésophiles"/>
    <x v="2"/>
    <n v="219799"/>
    <n v="0"/>
    <s v="LC"/>
    <s v="LC"/>
  </r>
  <r>
    <s v="Aporia crataegi"/>
    <s v="RHOPALOCERA"/>
    <s v="Pieridae"/>
    <s v="Aporia crataegi (Linnaeus, 1758)"/>
    <s v="Aporia crataegi"/>
    <s v="Gazé"/>
    <n v="54339"/>
    <s v="NT"/>
    <s v="NR"/>
    <s v="P"/>
    <n v="0"/>
    <n v="0"/>
    <s v="PR"/>
    <s v="Espèce des lisières et boisements mésophiles"/>
    <x v="2"/>
    <n v="54339"/>
    <n v="0"/>
    <s v="RE"/>
    <s v="LC"/>
  </r>
  <r>
    <s v="Araschnia levana"/>
    <s v="RHOPALOCERA"/>
    <s v="Nymphalidae"/>
    <s v="Araschnia levana (Linnaeus, 1758)"/>
    <s v="Araschnia levana"/>
    <s v="Carte géographique"/>
    <n v="53724"/>
    <s v="LC"/>
    <s v="C"/>
    <n v="0"/>
    <n v="0"/>
    <n v="0"/>
    <s v="HR"/>
    <s v="Espèce ubiquiste"/>
    <x v="0"/>
    <n v="53724"/>
    <n v="0"/>
    <s v="LC"/>
    <s v="LC"/>
  </r>
  <r>
    <s v="Arethusana arethusa"/>
    <s v="RHOPALOCERA"/>
    <s v="Nymphalidae"/>
    <s v="Arethusana arethusa (Denis &amp; Schiffermüller, 1775)"/>
    <s v="Arethusana arethusa"/>
    <s v="Mercure"/>
    <n v="53370"/>
    <s v="VU"/>
    <s v="AR"/>
    <s v="P"/>
    <n v="0"/>
    <n v="0"/>
    <s v="HHHR"/>
    <s v="Espèce des pelouses rases"/>
    <x v="3"/>
    <n v="53370"/>
    <n v="0"/>
    <s v="NT"/>
    <s v="LC"/>
  </r>
  <r>
    <s v="Argynnis paphia"/>
    <s v="RHOPALOCERA"/>
    <s v="Nymphalidae"/>
    <s v="Argynnis paphia (Linnaeus, 1758)"/>
    <s v="Argynnis paphia"/>
    <s v="Tabac d'Espagne"/>
    <n v="53878"/>
    <s v="LC"/>
    <s v="PC"/>
    <n v="0"/>
    <n v="0"/>
    <n v="0"/>
    <s v="R"/>
    <s v="Espèce des lisières et boisements mésophiles"/>
    <x v="2"/>
    <n v="53878"/>
    <n v="0"/>
    <s v="LC"/>
    <s v="LC"/>
  </r>
  <r>
    <s v="Aricia agestis"/>
    <s v="RHOPALOCERA"/>
    <s v="Lycaenidae"/>
    <s v="Aricia agestis (Denis &amp; Schiffermüller, 1775)"/>
    <s v="Aricia agestis"/>
    <s v="Collier-de-corail"/>
    <n v="521494"/>
    <s v="LC"/>
    <s v="AC"/>
    <n v="0"/>
    <n v="0"/>
    <n v="0"/>
    <s v="PR"/>
    <s v="Espèce des prairies mésophiles"/>
    <x v="1"/>
    <n v="521494"/>
    <n v="0"/>
    <s v="LC"/>
    <s v="LC"/>
  </r>
  <r>
    <s v="Boloria aquilonaris"/>
    <s v="RHOPALOCERA"/>
    <s v="Nymphalidae"/>
    <s v="Boloria aquilonaris (Stichel, 1908)"/>
    <s v="Boloria aquilonaris"/>
    <s v="Nacré de la Canneberge"/>
    <n v="53926"/>
    <s v="RE"/>
    <s v="E"/>
    <s v="P"/>
    <n v="0"/>
    <n v="0"/>
    <s v="R"/>
    <s v="Espèce des zones humides"/>
    <x v="4"/>
    <n v="53926"/>
    <n v="0"/>
    <s v="CR"/>
    <s v="NT"/>
  </r>
  <r>
    <s v="Boloria dia"/>
    <s v="RHOPALOCERA"/>
    <s v="Nymphalidae"/>
    <s v="Boloria dia (Linnaeus, 1767)"/>
    <s v="Boloria dia"/>
    <s v="Petite Violette"/>
    <n v="219818"/>
    <s v="LC"/>
    <s v="PC"/>
    <n v="0"/>
    <n v="0"/>
    <n v="0"/>
    <s v="HR"/>
    <s v="Espèce des prairies sèches"/>
    <x v="3"/>
    <n v="219818"/>
    <n v="0"/>
    <s v="LC"/>
    <s v="LC"/>
  </r>
  <r>
    <s v="Boloria euphrosyne"/>
    <s v="RHOPALOCERA"/>
    <s v="Nymphalidae"/>
    <s v="Boloria euphrosyne (Linnaeus, 1758)"/>
    <s v="Boloria euphrosyne"/>
    <s v="Grand collier argenté"/>
    <n v="219815"/>
    <s v="RE"/>
    <s v="NR"/>
    <s v="P"/>
    <n v="0"/>
    <n v="0"/>
    <s v="PR"/>
    <s v="Espèce des lisières et boisements mésophiles"/>
    <x v="2"/>
    <n v="219815"/>
    <n v="0"/>
    <s v="RE"/>
    <s v="LC"/>
  </r>
  <r>
    <s v="Boloria selene"/>
    <s v="RHOPALOCERA"/>
    <s v="Nymphalidae"/>
    <s v="Boloria selene (Denis &amp; Schiffermüller, 1775)"/>
    <s v="Boloria selene"/>
    <s v="Petit Collier argenté"/>
    <n v="219817"/>
    <s v="VU"/>
    <s v="NR"/>
    <s v="P"/>
    <n v="0"/>
    <n v="0"/>
    <s v="PR"/>
    <s v="Espèce des lisières et boisements mésophiles"/>
    <x v="2"/>
    <n v="219817"/>
    <n v="0"/>
    <s v="RE"/>
    <s v="NT"/>
  </r>
  <r>
    <s v="Brenthis daphne"/>
    <s v="RHOPALOCERA"/>
    <s v="Nymphalidae"/>
    <s v="Brenthis daphne (Denis &amp; Schiffermüller, 1775)"/>
    <s v="Brenthis daphne"/>
    <s v="Nacré de la Ronce"/>
    <n v="646236"/>
    <s v="LC"/>
    <s v="E"/>
    <n v="0"/>
    <n v="0"/>
    <s v="oui"/>
    <s v="R"/>
    <s v="Espèce ubiquiste"/>
    <x v="0"/>
    <n v="646236"/>
    <n v="0"/>
    <s v="NA"/>
    <s v="LC"/>
  </r>
  <r>
    <s v="Brenthis ino"/>
    <s v="RHOPALOCERA"/>
    <s v="Nymphalidae"/>
    <s v="Brenthis ino (Rottemburg, 1775)"/>
    <s v="Brenthis ino"/>
    <s v="Nacré de la Sanguisorbe"/>
    <n v="53915"/>
    <s v="NT"/>
    <s v="RR"/>
    <s v="P"/>
    <n v="0"/>
    <n v="0"/>
    <s v="HR"/>
    <s v="Espèce des zones humides"/>
    <x v="4"/>
    <n v="53915"/>
    <n v="0"/>
    <s v="EN"/>
    <s v="LC"/>
  </r>
  <r>
    <s v="Cacyreus marshalli"/>
    <s v="RHOPALOCERA"/>
    <s v="Lycaenidae"/>
    <s v="Cacyreus marshalli Butler, 1898"/>
    <s v="Cacyreus marshalli"/>
    <s v="Brun du pélargonium"/>
    <n v="219796"/>
    <s v="NA"/>
    <s v="E"/>
    <n v="0"/>
    <n v="0"/>
    <n v="0"/>
    <s v="HHHR"/>
    <s v="Espèce ubiquiste"/>
    <x v="0"/>
    <n v="219796"/>
    <n v="0"/>
    <s v="NA"/>
    <s v="NA"/>
  </r>
  <r>
    <s v="Callophrys rubi"/>
    <s v="RHOPALOCERA"/>
    <s v="Lycaenidae"/>
    <s v="Callophrys rubi (Linnaeus, 1758)"/>
    <s v="Callophrys rubi"/>
    <s v="Thécla de la Ronce"/>
    <n v="54307"/>
    <s v="LC"/>
    <s v="AC"/>
    <n v="0"/>
    <n v="0"/>
    <n v="0"/>
    <s v="PR"/>
    <s v="Espèce des ourlets, fourrés et lisières thermophiles"/>
    <x v="3"/>
    <n v="54307"/>
    <n v="0"/>
    <s v="LC"/>
    <s v="LC"/>
  </r>
  <r>
    <s v="Carcharodus alceae"/>
    <s v="RHOPALOCERA"/>
    <s v="Hesperiidae"/>
    <s v="Carcharodus alceae (Esper, 1780)"/>
    <s v="Carcharodus alceae"/>
    <s v="Hespérie de l'Alcée"/>
    <n v="53291"/>
    <s v="LC"/>
    <s v="PC"/>
    <n v="0"/>
    <n v="0"/>
    <n v="0"/>
    <s v="PR"/>
    <s v="Espèce des prairies mésophiles"/>
    <x v="1"/>
    <n v="53291"/>
    <n v="0"/>
    <s v="LC"/>
    <s v="LC"/>
  </r>
  <r>
    <s v="Carterocephalus palaemon"/>
    <s v="RHOPALOCERA"/>
    <s v="Hesperiidae"/>
    <s v="Carterocephalus palaemon (Pallas, 1771)"/>
    <s v="Carterocephalus palaemon"/>
    <s v="Hespérie du Brome"/>
    <n v="53315"/>
    <s v="VU"/>
    <s v="RR"/>
    <s v="P"/>
    <n v="0"/>
    <n v="0"/>
    <s v="LR"/>
    <s v="Espèce des zones humides"/>
    <x v="4"/>
    <n v="53315"/>
    <n v="0"/>
    <s v="EN"/>
    <s v="LC"/>
  </r>
  <r>
    <s v="Celastrina argiolus"/>
    <s v="RHOPALOCERA"/>
    <s v="Lycaenidae"/>
    <s v="Celastrina argiolus (Linnaeus, 1758)"/>
    <s v="Celastrina argiolus"/>
    <s v="Azuré des Nerpruns"/>
    <n v="54052"/>
    <s v="LC"/>
    <s v="C"/>
    <n v="0"/>
    <n v="0"/>
    <n v="0"/>
    <s v="PR"/>
    <s v="Espèce ubiquiste"/>
    <x v="0"/>
    <n v="54052"/>
    <n v="0"/>
    <s v="LC"/>
    <s v="LC"/>
  </r>
  <r>
    <s v="Chazara briseis"/>
    <s v="RHOPALOCERA"/>
    <s v="Nymphalidae"/>
    <s v="Chazara briseis (Linnaeus, 1764)"/>
    <s v="Chazara briseis"/>
    <s v="Hermite"/>
    <n v="53425"/>
    <s v="RE"/>
    <s v="NR"/>
    <s v="P"/>
    <n v="0"/>
    <n v="0"/>
    <s v="HR"/>
    <s v="Espèce des pelouses rases"/>
    <x v="3"/>
    <n v="53425"/>
    <n v="0"/>
    <s v="RE"/>
    <s v="VU"/>
  </r>
  <r>
    <s v="Coenonympha arcania"/>
    <s v="RHOPALOCERA"/>
    <s v="Nymphalidae"/>
    <s v="Coenonympha arcania (Linnaeus, 1760)"/>
    <s v="Coenonympha arcania"/>
    <s v="Céphale"/>
    <n v="53661"/>
    <s v="LC"/>
    <s v="AC"/>
    <n v="0"/>
    <n v="0"/>
    <n v="0"/>
    <s v="R"/>
    <s v="Espèce des ourlets, fourrés et lisières thermophiles"/>
    <x v="3"/>
    <n v="53661"/>
    <n v="0"/>
    <s v="LC"/>
    <s v="LC"/>
  </r>
  <r>
    <s v="Coenonympha pamphilus"/>
    <s v="RHOPALOCERA"/>
    <s v="Nymphalidae"/>
    <s v="Coenonympha pamphilus (Linnaeus, 1758)"/>
    <s v="Coenonympha pamphilus"/>
    <s v="Fadet commun"/>
    <n v="53623"/>
    <s v="LC"/>
    <s v="C"/>
    <n v="0"/>
    <n v="0"/>
    <n v="0"/>
    <s v="PR"/>
    <s v="Espèce des prairies mésophiles"/>
    <x v="1"/>
    <n v="53623"/>
    <n v="0"/>
    <s v="LC"/>
    <s v="LC"/>
  </r>
  <r>
    <s v="Colias alfacariensis"/>
    <s v="RHOPALOCERA"/>
    <s v="Pieridae"/>
    <s v="Colias alfacariensis Ribbe, 1905"/>
    <s v="Colias alfacariensis"/>
    <s v="Fluoré"/>
    <n v="219826"/>
    <s v="LC"/>
    <s v="AC"/>
    <n v="0"/>
    <n v="0"/>
    <n v="0"/>
    <s v="R"/>
    <s v="Espèce des prairies sèches"/>
    <x v="3"/>
    <n v="219826"/>
    <n v="0"/>
    <s v="LC"/>
    <s v="LC"/>
  </r>
  <r>
    <s v="Colias crocea"/>
    <s v="RHOPALOCERA"/>
    <s v="Pieridae"/>
    <s v="Colias crocea (Geoffroy in Fourcroy, 1785)"/>
    <s v="Colias crocea"/>
    <s v="Souci"/>
    <n v="641941"/>
    <s v="LC"/>
    <s v="C"/>
    <n v="0"/>
    <n v="0"/>
    <n v="0"/>
    <s v="PR"/>
    <s v="Espèce migratrice"/>
    <x v="5"/>
    <n v="641941"/>
    <n v="0"/>
    <s v="LC"/>
    <s v="LC"/>
  </r>
  <r>
    <s v="Colias hyale"/>
    <s v="RHOPALOCERA"/>
    <s v="Pieridae"/>
    <s v="Colias hyale (Linnaeus, 1758)"/>
    <s v="Colias hyale"/>
    <s v="Soufré"/>
    <n v="54384"/>
    <s v="DD"/>
    <s v="R"/>
    <n v="0"/>
    <n v="0"/>
    <s v="oui"/>
    <s v="HR"/>
    <s v="Espèce migratrice"/>
    <x v="5"/>
    <n v="54384"/>
    <n v="0"/>
    <s v="DD"/>
    <s v="LC"/>
  </r>
  <r>
    <s v="Cupido alcetas"/>
    <s v="RHOPALOCERA"/>
    <s v="Lycaenidae"/>
    <s v="Cupido alcetas (Hoffmannsegg, 1804)"/>
    <s v="Cupido alcetas"/>
    <s v="Azuré de la Faucille "/>
    <n v="219794"/>
    <s v="LC"/>
    <s v="E"/>
    <n v="0"/>
    <n v="0"/>
    <n v="0"/>
    <s v="LR"/>
    <s v="Espèce des prairies mésophiles"/>
    <x v="1"/>
    <n v="219794"/>
    <n v="0"/>
    <s v="NE"/>
    <s v="LC"/>
  </r>
  <r>
    <s v="Cupido argiades"/>
    <s v="RHOPALOCERA"/>
    <s v="Lycaenidae"/>
    <s v="Cupido argiades (Pallas, 1771)"/>
    <s v="Cupido argiades"/>
    <s v="Azuré du Trèfle"/>
    <n v="219793"/>
    <s v="DD"/>
    <s v="NR"/>
    <n v="0"/>
    <n v="0"/>
    <n v="0"/>
    <s v="R"/>
    <s v="Espèce des prairies mésophiles"/>
    <x v="1"/>
    <n v="219793"/>
    <n v="0"/>
    <s v="DD"/>
    <s v="LC"/>
  </r>
  <r>
    <s v="Cupido minimus"/>
    <s v="RHOPALOCERA"/>
    <s v="Lycaenidae"/>
    <s v="Cupido minimus (Fuessly, 1775)"/>
    <s v="Cupido minimus"/>
    <s v="Argus frêle"/>
    <n v="54029"/>
    <s v="LC"/>
    <s v="PC"/>
    <n v="0"/>
    <n v="0"/>
    <n v="0"/>
    <s v="R"/>
    <s v="Espèce des pelouses rases"/>
    <x v="3"/>
    <n v="54029"/>
    <n v="0"/>
    <s v="LC"/>
    <s v="LC"/>
  </r>
  <r>
    <s v="Cyaniris semiargus"/>
    <s v="RHOPALOCERA"/>
    <s v="Lycaenidae"/>
    <s v="Cyaniris semiargus (Rottemburg, 1775)"/>
    <s v="Cyaniris semiargus"/>
    <s v="Azuré des Anthyllides"/>
    <n v="54213"/>
    <s v="LC"/>
    <s v="PC"/>
    <s v="P"/>
    <n v="0"/>
    <n v="0"/>
    <s v="LR"/>
    <s v="Espèce des zones humides"/>
    <x v="4"/>
    <n v="54213"/>
    <n v="0"/>
    <s v="LC"/>
    <s v="LC"/>
  </r>
  <r>
    <s v="Danaus plexippus"/>
    <s v="RHOPALOCERA"/>
    <s v="Nymphalidae"/>
    <s v="Danaus plexippus (Linnaeus, 1758)"/>
    <s v="Danaus plexippus"/>
    <s v="Monarque"/>
    <n v="53350"/>
    <s v="NA"/>
    <s v="abs"/>
    <n v="0"/>
    <n v="0"/>
    <n v="0"/>
    <s v="HHR"/>
    <s v="Espèce migratrice"/>
    <x v="5"/>
    <n v="53350"/>
    <n v="0"/>
    <s v="NE"/>
    <s v="NA"/>
  </r>
  <r>
    <s v="Erynnis tages"/>
    <s v="RHOPALOCERA"/>
    <s v="Hesperiidae"/>
    <s v="Erynnis tages (Linnaeus, 1758)"/>
    <s v="Erynnis tages"/>
    <s v="Point de Hongrie"/>
    <n v="53307"/>
    <s v="LC"/>
    <s v="AC"/>
    <n v="0"/>
    <n v="0"/>
    <n v="0"/>
    <s v="PR"/>
    <s v="Espèce des prairies sèches"/>
    <x v="3"/>
    <n v="53307"/>
    <n v="0"/>
    <s v="LC"/>
    <s v="LC"/>
  </r>
  <r>
    <s v="Euphydryas aurinia"/>
    <s v="RHOPALOCERA"/>
    <s v="Nymphalidae"/>
    <s v="Euphydryas aurinia (Rottemburg, 1775)"/>
    <s v="Euphydryas aurinia"/>
    <s v="Damier de la Succise"/>
    <n v="53865"/>
    <s v="LC"/>
    <s v="PC"/>
    <s v="P"/>
    <s v="X"/>
    <n v="0"/>
    <s v="PR"/>
    <s v="Espèce des prairies sèches"/>
    <x v="3"/>
    <n v="53865"/>
    <n v="0"/>
    <s v="VU"/>
    <s v="LC"/>
  </r>
  <r>
    <s v="Fabriciana adippe"/>
    <s v="RHOPALOCERA"/>
    <s v="Nymphalidae"/>
    <s v="Fabriciana adippe (Denis &amp; Schiffermüller, 1775)"/>
    <s v="Fabriciana adippe"/>
    <s v="Moyen Nacré"/>
    <n v="53902"/>
    <s v="RE"/>
    <s v="NR"/>
    <s v="P"/>
    <n v="0"/>
    <n v="0"/>
    <s v="HR"/>
    <s v="Espèce des lisières et boisements mésophiles"/>
    <x v="2"/>
    <n v="53902"/>
    <n v="0"/>
    <s v="RE"/>
    <s v="LC"/>
  </r>
  <r>
    <s v="Glaucopsyche alexis"/>
    <s v="RHOPALOCERA"/>
    <s v="Lycaenidae"/>
    <s v="Glaucopsyche alexis (Poda, 1761)"/>
    <s v="Glaucopsyche alexis"/>
    <s v="Azuré des Cytises"/>
    <n v="54075"/>
    <s v="VU"/>
    <s v="AR"/>
    <s v="P"/>
    <n v="0"/>
    <n v="0"/>
    <s v="PR"/>
    <s v="Espèce des prairies sèches"/>
    <x v="3"/>
    <n v="54075"/>
    <n v="0"/>
    <s v="LC"/>
    <s v="LC"/>
  </r>
  <r>
    <s v="Gonepteryx rhamni"/>
    <s v="RHOPALOCERA"/>
    <s v="Pieridae"/>
    <s v="Gonepteryx rhamni (Linnaeus, 1758)"/>
    <s v="Gonepteryx rhamni"/>
    <s v="Citron"/>
    <n v="54417"/>
    <s v="LC"/>
    <s v="C"/>
    <n v="0"/>
    <n v="0"/>
    <n v="0"/>
    <s v="PR"/>
    <s v="Espèce ubiquiste"/>
    <x v="0"/>
    <n v="54417"/>
    <n v="0"/>
    <s v="LC"/>
    <s v="LC"/>
  </r>
  <r>
    <s v="Hamearis lucina"/>
    <s v="RHOPALOCERA"/>
    <s v="Riodinidae"/>
    <s v="Hamearis lucina (Linnaeus, 1758)"/>
    <s v="Hamearis lucina"/>
    <s v="Lucine"/>
    <n v="53969"/>
    <s v="LC"/>
    <s v="PC"/>
    <s v="P"/>
    <n v="0"/>
    <n v="0"/>
    <s v="HR"/>
    <s v="Espèce des ourlets, fourrés et lisières thermophiles"/>
    <x v="3"/>
    <n v="53969"/>
    <n v="0"/>
    <s v="LC"/>
    <s v="LC"/>
  </r>
  <r>
    <s v="Hesperia comma"/>
    <s v="RHOPALOCERA"/>
    <s v="Hesperiidae"/>
    <s v="Hesperia comma (Linnaeus, 1758)"/>
    <s v="Hesperia comma"/>
    <s v="Virgule"/>
    <n v="53332"/>
    <s v="NT"/>
    <s v="AR"/>
    <s v="P"/>
    <n v="0"/>
    <n v="0"/>
    <s v="HR"/>
    <s v="Espèce des pelouses rases"/>
    <x v="3"/>
    <n v="53332"/>
    <n v="0"/>
    <s v="VU"/>
    <s v="LC"/>
  </r>
  <r>
    <s v="Heteropterus morpheus"/>
    <s v="RHOPALOCERA"/>
    <s v="Hesperiidae"/>
    <s v="Heteropterus morpheus (Pallas, 1771)"/>
    <s v="Heteropterus morpheus"/>
    <s v="Miroir"/>
    <n v="53312"/>
    <s v="NT"/>
    <s v="RR"/>
    <s v="P"/>
    <n v="0"/>
    <n v="0"/>
    <s v="HR"/>
    <s v="Espèce des zones humides"/>
    <x v="4"/>
    <n v="53312"/>
    <n v="0"/>
    <s v="CR"/>
    <s v="LC"/>
  </r>
  <r>
    <s v="Hipparchia semele"/>
    <s v="RHOPALOCERA"/>
    <s v="Nymphalidae"/>
    <s v="Hipparchia semele (Linnaeus, 1758)"/>
    <s v="Hipparchia semele"/>
    <s v="Agreste"/>
    <n v="53391"/>
    <s v="EN"/>
    <s v="E"/>
    <s v="P"/>
    <n v="0"/>
    <n v="0"/>
    <s v="HR"/>
    <s v="Espèce des pelouses rases"/>
    <x v="3"/>
    <n v="53391"/>
    <n v="0"/>
    <s v="CR"/>
    <s v="LC"/>
  </r>
  <r>
    <s v="Iphiclides podalirius"/>
    <s v="RHOPALOCERA"/>
    <s v="Papilionidae"/>
    <s v="Iphiclides podalirius (Linnaeus, 1758)"/>
    <s v="Iphiclides podalirius"/>
    <s v="Flambé"/>
    <n v="54475"/>
    <s v="LC"/>
    <s v="PC"/>
    <s v="P"/>
    <n v="0"/>
    <n v="0"/>
    <s v="LR"/>
    <s v="Espèce des ourlets, fourrés et lisières thermophiles"/>
    <x v="3"/>
    <n v="54475"/>
    <n v="0"/>
    <s v="LC"/>
    <s v="LC"/>
  </r>
  <r>
    <s v="Issoria lathonia"/>
    <s v="RHOPALOCERA"/>
    <s v="Nymphalidae"/>
    <s v="Issoria lathonia (Linnaeus, 1758)"/>
    <s v="Issoria lathonia"/>
    <s v="Petit Nacré"/>
    <n v="53908"/>
    <s v="LC"/>
    <s v="AC"/>
    <n v="0"/>
    <n v="0"/>
    <s v="oui"/>
    <s v="HR"/>
    <s v="Espèce migratrice"/>
    <x v="5"/>
    <n v="53908"/>
    <n v="0"/>
    <s v="LC"/>
    <s v="LC"/>
  </r>
  <r>
    <s v="Lampides boeticus"/>
    <s v="RHOPALOCERA"/>
    <s v="Lycaenidae"/>
    <s v="Lampides boeticus (Linnaeus, 1767)"/>
    <s v="Lampides boeticus"/>
    <s v="Azuré porte-queue"/>
    <n v="54021"/>
    <s v="LC"/>
    <s v="AR"/>
    <s v="P"/>
    <n v="0"/>
    <s v="oui"/>
    <s v="R"/>
    <s v="Espèce migratrice"/>
    <x v="5"/>
    <n v="54021"/>
    <n v="0"/>
    <s v="LC"/>
    <s v="LC"/>
  </r>
  <r>
    <s v="Lasiommata maera"/>
    <s v="RHOPALOCERA"/>
    <s v="Nymphalidae"/>
    <s v="Lasiommata maera (Linnaeus, 1758)"/>
    <s v="Lasiommata maera"/>
    <s v="Némusien"/>
    <n v="53609"/>
    <s v="NT"/>
    <s v="PC"/>
    <n v="0"/>
    <n v="0"/>
    <n v="0"/>
    <s v="PR"/>
    <s v="Espèce des prairies sèches"/>
    <x v="3"/>
    <n v="53609"/>
    <n v="0"/>
    <s v="LC"/>
    <s v="LC"/>
  </r>
  <r>
    <s v="Lasiommata megera"/>
    <s v="RHOPALOCERA"/>
    <s v="Nymphalidae"/>
    <s v="Lasiommata megera (Linnaeus, 1767)"/>
    <s v="Lasiommata megera"/>
    <s v="Mégère"/>
    <n v="53604"/>
    <s v="LC"/>
    <s v="C"/>
    <n v="0"/>
    <n v="0"/>
    <n v="0"/>
    <s v="PR"/>
    <s v="Espèce des prairies mésophiles"/>
    <x v="1"/>
    <n v="53604"/>
    <n v="0"/>
    <s v="LC"/>
    <s v="LC"/>
  </r>
  <r>
    <s v="Leptidea sinapis"/>
    <s v="RHOPALOCERA"/>
    <s v="Pieridae"/>
    <s v="Leptidea sinapis (Linnaeus, 1758)"/>
    <s v="Leptidea sinapis"/>
    <s v="Piéride du Lotier"/>
    <n v="54376"/>
    <s v="LC"/>
    <s v="AC"/>
    <n v="0"/>
    <n v="0"/>
    <n v="0"/>
    <s v="LR"/>
    <s v="Espèce des prairies mésophiles"/>
    <x v="1"/>
    <n v="54376"/>
    <n v="0"/>
    <s v="LC"/>
    <s v="LC"/>
  </r>
  <r>
    <s v="Leptotes pirithous"/>
    <s v="RHOPALOCERA"/>
    <s v="Lycaenidae"/>
    <s v="Leptotes pirithous (Linnaeus, 1767)"/>
    <s v="Leptotes pirithous"/>
    <s v="Azuré de la Luzerne"/>
    <n v="219795"/>
    <s v="NA"/>
    <s v="abs"/>
    <n v="0"/>
    <n v="0"/>
    <s v="oui"/>
    <s v="HR"/>
    <s v="Espèce migratrice"/>
    <x v="5"/>
    <n v="219795"/>
    <n v="0"/>
    <s v="NE"/>
    <s v="LC"/>
  </r>
  <r>
    <s v="Limenitis camilla"/>
    <s v="RHOPALOCERA"/>
    <s v="Nymphalidae"/>
    <s v="Limenitis camilla (Linnaeus, 1764)"/>
    <s v="Limenitis camilla"/>
    <s v="Petit Sylvain"/>
    <n v="53770"/>
    <s v="LC"/>
    <s v="AC"/>
    <n v="0"/>
    <n v="0"/>
    <n v="0"/>
    <s v="HR"/>
    <s v="Espèce des lisières et boisements mésophiles"/>
    <x v="2"/>
    <n v="53770"/>
    <n v="0"/>
    <s v="LC"/>
    <s v="LC"/>
  </r>
  <r>
    <s v="Limenitis populi"/>
    <s v="RHOPALOCERA"/>
    <s v="Nymphalidae"/>
    <s v="Limenitis populi (Linnaeus, 1758)"/>
    <s v="Limenitis populi"/>
    <s v="Grand Sylvain"/>
    <n v="53765"/>
    <s v="CR"/>
    <s v="NR"/>
    <s v="P"/>
    <n v="0"/>
    <n v="0"/>
    <s v="HR"/>
    <s v="Espèce des lisières et boisements mésophiles"/>
    <x v="2"/>
    <n v="53765"/>
    <n v="0"/>
    <s v="CR*"/>
    <s v="NT"/>
  </r>
  <r>
    <s v="Limenitis reducta"/>
    <s v="RHOPALOCERA"/>
    <s v="Nymphalidae"/>
    <s v="Limenitis reducta Staudinger, 1901"/>
    <s v="Limenitis reducta"/>
    <s v="Sylvain azuré"/>
    <n v="53767"/>
    <s v="VU"/>
    <s v="RR"/>
    <s v="P"/>
    <n v="0"/>
    <s v="oui"/>
    <s v="R"/>
    <s v="Espèce des ourlets, fourrés et lisières thermophiles"/>
    <x v="3"/>
    <n v="53767"/>
    <n v="0"/>
    <s v="DD"/>
    <s v="LC"/>
  </r>
  <r>
    <s v="Lopinga achine"/>
    <s v="RHOPALOCERA"/>
    <s v="Nymphalidae"/>
    <s v="Lopinga achine (Scopoli, 1763)"/>
    <s v="Lopinga achine"/>
    <s v="Bacchante"/>
    <n v="53615"/>
    <s v="RE"/>
    <s v="NR"/>
    <s v="P"/>
    <n v="0"/>
    <n v="0"/>
    <s v="R"/>
    <s v="Espèce des lisières et boisements mésophiles"/>
    <x v="2"/>
    <n v="53615"/>
    <n v="0"/>
    <s v="RE"/>
    <s v="NT"/>
  </r>
  <r>
    <s v="Lycaena phlaeas"/>
    <s v="RHOPALOCERA"/>
    <s v="Lycaenidae"/>
    <s v="Lycaena phlaeas (Linnaeus, 1760)"/>
    <s v="Lycaena phlaeas"/>
    <s v="Cuivré commun"/>
    <n v="53973"/>
    <s v="LC"/>
    <s v="C"/>
    <n v="0"/>
    <n v="0"/>
    <n v="0"/>
    <s v="PR"/>
    <s v="Espèce des prairies mésophiles"/>
    <x v="1"/>
    <n v="53973"/>
    <n v="0"/>
    <s v="LC"/>
    <s v="LC"/>
  </r>
  <r>
    <s v="Lycaena tityrus"/>
    <s v="RHOPALOCERA"/>
    <s v="Lycaenidae"/>
    <s v="Lycaena tityrus (Poda, 1761)"/>
    <s v="Lycaena tityrus"/>
    <s v="Cuivré fuligineux"/>
    <n v="219751"/>
    <s v="LC"/>
    <s v="RR"/>
    <s v="P"/>
    <n v="0"/>
    <n v="0"/>
    <s v="HR"/>
    <s v="Espèce des zones humides"/>
    <x v="4"/>
    <n v="219751"/>
    <n v="0"/>
    <s v="EN"/>
    <s v="LC"/>
  </r>
  <r>
    <s v="Lysandra bellargus"/>
    <s v="RHOPALOCERA"/>
    <s v="Lycaenidae"/>
    <s v="Lysandra bellargus (Rottemburg, 1775)"/>
    <s v="Lysandra bellargus"/>
    <s v="Azuré bleu-céleste"/>
    <n v="54271"/>
    <s v="LC"/>
    <s v="AC"/>
    <s v="P"/>
    <n v="0"/>
    <n v="0"/>
    <s v="PR"/>
    <s v="Espèce des pelouses rases"/>
    <x v="3"/>
    <n v="54271"/>
    <n v="0"/>
    <s v="NT"/>
    <s v="LC"/>
  </r>
  <r>
    <s v="Lysandra coridon"/>
    <s v="RHOPALOCERA"/>
    <s v="Lycaenidae"/>
    <s v="Lysandra coridon (Poda, 1761)"/>
    <s v="Lysandra coridon"/>
    <s v="Argus bleu-nacré"/>
    <n v="54265"/>
    <s v="LC"/>
    <s v="PC"/>
    <n v="0"/>
    <n v="0"/>
    <n v="0"/>
    <s v="HR"/>
    <s v="Espèce des prairies sèches"/>
    <x v="3"/>
    <n v="54265"/>
    <n v="0"/>
    <s v="LC"/>
    <s v="LC"/>
  </r>
  <r>
    <s v="Maniola jurtina"/>
    <s v="RHOPALOCERA"/>
    <s v="Nymphalidae"/>
    <s v="Maniola jurtina (Linnaeus, 1758)"/>
    <s v="Maniola jurtina"/>
    <s v="Myrtil"/>
    <n v="53668"/>
    <s v="LC"/>
    <s v="CC"/>
    <n v="0"/>
    <n v="0"/>
    <n v="0"/>
    <s v="PR"/>
    <s v="Espèce des prairies mésophiles"/>
    <x v="1"/>
    <n v="53668"/>
    <n v="0"/>
    <s v="LC"/>
    <s v="LC"/>
  </r>
  <r>
    <s v="Melanargia galathea"/>
    <s v="RHOPALOCERA"/>
    <s v="Nymphalidae"/>
    <s v="Melanargia galathea (Linnaeus, 1758)"/>
    <s v="Melanargia galathea"/>
    <s v="Demi-Deuil"/>
    <n v="53700"/>
    <s v="LC"/>
    <s v="C"/>
    <n v="0"/>
    <n v="0"/>
    <n v="0"/>
    <s v="R"/>
    <s v="Espèce des prairies sèches"/>
    <x v="3"/>
    <n v="53700"/>
    <n v="0"/>
    <s v="LC"/>
    <s v="LC"/>
  </r>
  <r>
    <s v="Melitaea athalia"/>
    <s v="RHOPALOCERA"/>
    <s v="Nymphalidae"/>
    <s v="Melitaea athalia (Rottemburg, 1775)"/>
    <s v="Melitaea athalia"/>
    <s v="Mélitée du Mélampyre"/>
    <n v="219812"/>
    <s v="NT"/>
    <s v="R"/>
    <s v="P"/>
    <n v="0"/>
    <n v="0"/>
    <s v="R"/>
    <s v="Espèce des lisières et boisements mésophiles"/>
    <x v="2"/>
    <n v="219812"/>
    <n v="0"/>
    <s v="VU"/>
    <s v="LC"/>
  </r>
  <r>
    <s v="Melitaea aurelia"/>
    <s v="RHOPALOCERA"/>
    <s v="Nymphalidae"/>
    <s v="Melitaea aurelia Nickerl, 1850"/>
    <s v="Melitaea aurelia"/>
    <s v="Mélitée des Digitales"/>
    <n v="219811"/>
    <s v="EN"/>
    <s v="R"/>
    <s v="P"/>
    <n v="0"/>
    <n v="0"/>
    <s v="HR"/>
    <s v="Espèce des prairies sèches"/>
    <x v="3"/>
    <n v="219811"/>
    <n v="0"/>
    <s v="EN"/>
    <s v="VU"/>
  </r>
  <r>
    <s v="Melitaea cinxia"/>
    <s v="RHOPALOCERA"/>
    <s v="Nymphalidae"/>
    <s v="Melitaea cinxia (Linnaeus, 1758)"/>
    <s v="Melitaea cinxia"/>
    <s v="Mélitée du Plantain"/>
    <n v="53817"/>
    <s v="LC"/>
    <s v="AR"/>
    <s v="P"/>
    <n v="0"/>
    <n v="0"/>
    <s v="PR"/>
    <s v="Espèce des pelouses rases"/>
    <x v="3"/>
    <n v="53817"/>
    <n v="0"/>
    <s v="NT"/>
    <s v="LC"/>
  </r>
  <r>
    <s v="Melitaea diamina"/>
    <s v="RHOPALOCERA"/>
    <s v="Nymphalidae"/>
    <s v="Melitaea diamina (Lang, 1789)"/>
    <s v="Melitaea diamina"/>
    <s v="Mélitée noirâtre"/>
    <n v="53821"/>
    <s v="CR"/>
    <s v="NR"/>
    <s v="P"/>
    <n v="0"/>
    <n v="0"/>
    <s v="HR"/>
    <s v="Espèce des zones humides"/>
    <x v="4"/>
    <n v="53821"/>
    <n v="0"/>
    <s v="RE"/>
    <s v="LC"/>
  </r>
  <r>
    <s v="Melitaea parthenoides"/>
    <s v="RHOPALOCERA"/>
    <s v="Nymphalidae"/>
    <s v="Melitaea parthenoides Keferstein, 1851"/>
    <s v="Melitaea parthenoides"/>
    <s v="Mélitée des Scabieuses"/>
    <n v="219810"/>
    <s v="VU"/>
    <s v="AR"/>
    <s v="P"/>
    <n v="0"/>
    <n v="0"/>
    <s v="HHR"/>
    <s v="Espèce des prairies sèches"/>
    <x v="3"/>
    <n v="219810"/>
    <n v="0"/>
    <s v="VU"/>
    <s v="LC"/>
  </r>
  <r>
    <s v="Melitaea phoebe"/>
    <s v="RHOPALOCERA"/>
    <s v="Nymphalidae"/>
    <s v="Melitaea phoebe (Denis &amp; Schiffermüller, 1775)"/>
    <s v="Melitaea phoebe"/>
    <s v="Mélitée des Centaurées"/>
    <n v="53811"/>
    <s v="DD"/>
    <s v="R"/>
    <n v="0"/>
    <n v="0"/>
    <n v="0"/>
    <s v="R"/>
    <s v="Espèce des prairies sèches"/>
    <x v="3"/>
    <n v="53811"/>
    <n v="0"/>
    <s v="VU"/>
    <s v="LC"/>
  </r>
  <r>
    <s v="Nymphalis antiopa"/>
    <s v="RHOPALOCERA"/>
    <s v="Nymphalidae"/>
    <s v="Nymphalis antiopa (Linnaeus, 1758)"/>
    <s v="Nymphalis antiopa"/>
    <s v="Morio"/>
    <n v="53733"/>
    <s v="RE"/>
    <s v="NR"/>
    <s v="P"/>
    <n v="0"/>
    <n v="0"/>
    <s v="LR"/>
    <s v="Espèce des lisières et boisements mésophiles"/>
    <x v="2"/>
    <n v="53733"/>
    <n v="0"/>
    <s v="RE"/>
    <s v="LC"/>
  </r>
  <r>
    <s v="Nymphalis polychloros"/>
    <s v="RHOPALOCERA"/>
    <s v="Nymphalidae"/>
    <s v="Nymphalis polychloros (Linnaeus, 1758)"/>
    <s v="Nymphalis polychloros"/>
    <s v="Grande Tortue"/>
    <n v="53727"/>
    <s v="LC"/>
    <s v="PC"/>
    <n v="0"/>
    <n v="0"/>
    <n v="0"/>
    <s v="PR"/>
    <s v="Espèce des lisières et boisements mésophiles"/>
    <x v="2"/>
    <n v="53727"/>
    <n v="0"/>
    <s v="LC"/>
    <s v="LC"/>
  </r>
  <r>
    <s v="Ochlodes sylvanus"/>
    <s v="RHOPALOCERA"/>
    <s v="Hesperiidae"/>
    <s v="Ochlodes sylvanus (Esper, 1777)"/>
    <s v="Ochlodes sylvanus"/>
    <s v="Sylvaine"/>
    <n v="219740"/>
    <s v="LC"/>
    <s v="C"/>
    <n v="0"/>
    <n v="0"/>
    <n v="0"/>
    <s v="PR"/>
    <s v="Espèce des prairies mésophiles"/>
    <x v="1"/>
    <n v="219740"/>
    <n v="0"/>
    <s v="LC"/>
    <s v="LC"/>
  </r>
  <r>
    <s v="Papilio machaon"/>
    <s v="RHOPALOCERA"/>
    <s v="Papilionidae"/>
    <s v="Papilio machaon Linnaeus, 1758"/>
    <s v="Papilio machaon"/>
    <s v="Machaon"/>
    <n v="54468"/>
    <s v="LC"/>
    <s v="AC"/>
    <n v="0"/>
    <n v="0"/>
    <n v="0"/>
    <s v="PR"/>
    <s v="Espèce des prairies mésophiles"/>
    <x v="1"/>
    <n v="54468"/>
    <n v="0"/>
    <s v="LC"/>
    <s v="LC"/>
  </r>
  <r>
    <s v="Pararge aegeria"/>
    <s v="RHOPALOCERA"/>
    <s v="Nymphalidae"/>
    <s v="Pararge aegeria (Linnaeus, 1758)"/>
    <s v="Pararge aegeria"/>
    <s v="Tircis"/>
    <n v="53595"/>
    <s v="LC"/>
    <s v="C"/>
    <n v="0"/>
    <n v="0"/>
    <n v="0"/>
    <s v="PR"/>
    <s v="Espèce des lisières et boisements mésophiles"/>
    <x v="2"/>
    <n v="53595"/>
    <n v="0"/>
    <s v="LC"/>
    <s v="LC"/>
  </r>
  <r>
    <s v="Phengaris alcon"/>
    <s v="RHOPALOCERA"/>
    <s v="Lycaenidae"/>
    <s v="Phengaris alcon (Denis &amp; Schiffermüller, 1775)"/>
    <s v="Phengaris alcon"/>
    <s v="Azuré de la Croisette"/>
    <n v="631131"/>
    <s v="EN"/>
    <s v="NR"/>
    <s v="P"/>
    <s v="X"/>
    <n v="0"/>
    <s v="HR"/>
    <s v="Espèce des zones humides"/>
    <x v="4"/>
    <n v="631131"/>
    <n v="0"/>
    <s v="RE"/>
    <s v="NT"/>
  </r>
  <r>
    <s v="Phengaris arion"/>
    <s v="RHOPALOCERA"/>
    <s v="Lycaenidae"/>
    <s v="Phengaris arion (Linnaeus, 1758)"/>
    <s v="Phengaris arion"/>
    <s v="Azuré du Serpolet"/>
    <n v="631133"/>
    <s v="EN"/>
    <s v="RR"/>
    <s v="P"/>
    <s v="X"/>
    <n v="0"/>
    <s v="R"/>
    <s v="Espèce des prairies sèches"/>
    <x v="3"/>
    <n v="631133"/>
    <n v="0"/>
    <s v="EN"/>
    <s v="LC"/>
  </r>
  <r>
    <s v="Pieris brassicae"/>
    <s v="RHOPALOCERA"/>
    <s v="Pieridae"/>
    <s v="Pieris brassicae (Linnaeus, 1758)"/>
    <s v="Pieris brassicae"/>
    <s v="Piéride du Chou"/>
    <n v="54342"/>
    <s v="LC"/>
    <s v="C"/>
    <n v="0"/>
    <n v="0"/>
    <n v="0"/>
    <s v="PR"/>
    <s v="Espèce ubiquiste"/>
    <x v="0"/>
    <n v="54342"/>
    <n v="0"/>
    <s v="LC"/>
    <s v="LC"/>
  </r>
  <r>
    <s v="Pieris mannii"/>
    <s v="RHOPALOCERA"/>
    <s v="Pieridae"/>
    <s v="Pieris mannii (Mayer, 1851)"/>
    <s v="Pieris mannii"/>
    <s v="Piéride de l'Ibéride"/>
    <n v="219830"/>
    <s v="NA"/>
    <s v="E"/>
    <n v="0"/>
    <n v="0"/>
    <n v="0"/>
    <s v="LR"/>
    <s v="Non renseignée"/>
    <x v="6"/>
    <n v="219830"/>
    <n v="0"/>
    <s v="NE"/>
    <s v="LC"/>
  </r>
  <r>
    <s v="Pieris napi"/>
    <s v="RHOPALOCERA"/>
    <s v="Pieridae"/>
    <s v="Pieris napi (Linnaeus, 1758)"/>
    <s v="Pieris napi"/>
    <s v="Piéride du Navet"/>
    <n v="219833"/>
    <s v="LC"/>
    <s v="CC"/>
    <n v="0"/>
    <n v="0"/>
    <n v="0"/>
    <s v="PR"/>
    <s v="Espèce ubiquiste"/>
    <x v="0"/>
    <n v="219833"/>
    <n v="0"/>
    <s v="LC"/>
    <s v="LC"/>
  </r>
  <r>
    <s v="Pieris rapae"/>
    <s v="RHOPALOCERA"/>
    <s v="Pieridae"/>
    <s v="Pieris rapae (Linnaeus, 1758)"/>
    <s v="Pieris rapae"/>
    <s v="Piéride de la Rave"/>
    <n v="219831"/>
    <s v="LC"/>
    <s v="CC"/>
    <n v="0"/>
    <n v="0"/>
    <n v="0"/>
    <s v="PR"/>
    <s v="Espèce ubiquiste"/>
    <x v="0"/>
    <n v="219831"/>
    <n v="0"/>
    <s v="LC"/>
    <s v="LC"/>
  </r>
  <r>
    <s v="Plebejus argus"/>
    <s v="RHOPALOCERA"/>
    <s v="Lycaenidae"/>
    <s v="Plebejus argus (Linnaeus, 1758)"/>
    <s v="Plebejus argus"/>
    <s v="Azuré de l'Ajonc"/>
    <n v="54105"/>
    <s v="NT"/>
    <s v="AR"/>
    <s v="P"/>
    <n v="0"/>
    <n v="0"/>
    <s v="PR"/>
    <s v="Espèce des pelouses rases"/>
    <x v="3"/>
    <n v="54105"/>
    <n v="0"/>
    <s v="LC"/>
    <s v="LC"/>
  </r>
  <r>
    <s v="Plebejus idas"/>
    <s v="RHOPALOCERA"/>
    <s v="Lycaenidae"/>
    <s v="Plebejus idas (Linnaeus, 1760)"/>
    <s v="Plebejus idas"/>
    <s v="Azuré du Genêt"/>
    <n v="54126"/>
    <s v="EN"/>
    <s v="abs"/>
    <s v="P"/>
    <n v="0"/>
    <n v="0"/>
    <s v="PR"/>
    <s v="Espèce des landes "/>
    <x v="7"/>
    <n v="54126"/>
    <n v="0"/>
    <s v="NE"/>
    <s v="LC"/>
  </r>
  <r>
    <s v="Polygonia c-album"/>
    <s v="RHOPALOCERA"/>
    <s v="Nymphalidae"/>
    <s v="Polygonia c-album (Linnaeus, 1758)"/>
    <s v="Polygonia c-album"/>
    <s v="Gamma"/>
    <n v="53759"/>
    <s v="LC"/>
    <s v="C"/>
    <n v="0"/>
    <n v="0"/>
    <n v="0"/>
    <s v="LR"/>
    <s v="Espèce des lisières et boisements mésophiles"/>
    <x v="2"/>
    <n v="53759"/>
    <n v="0"/>
    <s v="LC"/>
    <s v="LC"/>
  </r>
  <r>
    <s v="Polyommatus icarus"/>
    <s v="RHOPALOCERA"/>
    <s v="Lycaenidae"/>
    <s v="Polyommatus icarus (Rottemburg, 1775)"/>
    <s v="Polyommatus icarus"/>
    <s v="Azuré de la Bugrane"/>
    <n v="54279"/>
    <s v="LC"/>
    <s v="C"/>
    <n v="0"/>
    <n v="0"/>
    <n v="0"/>
    <s v="PR"/>
    <s v="Espèce des prairies mésophiles"/>
    <x v="1"/>
    <n v="54279"/>
    <n v="0"/>
    <s v="LC"/>
    <s v="LC"/>
  </r>
  <r>
    <s v="Polyommatus thersites"/>
    <s v="RHOPALOCERA"/>
    <s v="Lycaenidae"/>
    <s v="Polyommatus thersites (Cantener, 1835)"/>
    <s v="Polyommatus thersites"/>
    <s v="Azuré de L'Esparcette"/>
    <n v="219765"/>
    <s v="NA"/>
    <s v="abs"/>
    <n v="0"/>
    <n v="0"/>
    <n v="0"/>
    <s v="PR"/>
    <s v="Espèce des pelouses rases"/>
    <x v="3"/>
    <n v="219765"/>
    <n v="0"/>
    <s v="DD"/>
    <s v="LC"/>
  </r>
  <r>
    <s v="Pontia daplidice"/>
    <s v="RHOPALOCERA"/>
    <s v="Pieridae"/>
    <s v="Pontia daplidice (Linnaeus, 1758)"/>
    <s v="Pontia daplidice"/>
    <s v="Marbré-de-vert"/>
    <n v="54362"/>
    <s v="RE"/>
    <s v="NR"/>
    <n v="0"/>
    <n v="0"/>
    <n v="0"/>
    <s v="PR"/>
    <s v="Espèce migratrice"/>
    <x v="5"/>
    <n v="54362"/>
    <n v="0"/>
    <s v="NA"/>
    <s v="LC"/>
  </r>
  <r>
    <s v="Pseudophilotes baton"/>
    <s v="RHOPALOCERA"/>
    <s v="Lycaenidae"/>
    <s v="Pseudophilotes baton (Bergsträsser, [1779])"/>
    <s v="Pseudophilotes baton"/>
    <s v="Azuré du Thym"/>
    <n v="54055"/>
    <s v="RE"/>
    <s v="NR"/>
    <n v="0"/>
    <n v="0"/>
    <n v="0"/>
    <s v="HR"/>
    <s v="Espèce des pelouses rases"/>
    <x v="3"/>
    <n v="54055"/>
    <n v="0"/>
    <s v="RE"/>
    <s v="LC"/>
  </r>
  <r>
    <s v="Pyrgus alveus"/>
    <s v="RHOPALOCERA"/>
    <s v="Hesperiidae"/>
    <s v="Pyrgus alveus (Hübner, 1803)"/>
    <s v="Pyrgus alveus"/>
    <s v="Hespérie du Faux-Buis"/>
    <n v="53229"/>
    <s v="DD"/>
    <s v="NR"/>
    <s v="P"/>
    <n v="0"/>
    <n v="0"/>
    <s v="PR"/>
    <s v="Espèce des pelouses rases"/>
    <x v="3"/>
    <n v="53229"/>
    <n v="0"/>
    <s v="RE"/>
    <s v="LC"/>
  </r>
  <r>
    <s v="Pyrgus armoricanus"/>
    <s v="RHOPALOCERA"/>
    <s v="Hesperiidae"/>
    <s v="Pyrgus armoricanus (Oberthür, 1910)"/>
    <s v="Pyrgus armoricanus"/>
    <s v="Hespérie des Potentilles"/>
    <n v="53236"/>
    <s v="CR"/>
    <s v="NR"/>
    <s v="P"/>
    <n v="0"/>
    <n v="0"/>
    <s v="HR"/>
    <s v="Espèce des landes "/>
    <x v="7"/>
    <n v="53236"/>
    <n v="0"/>
    <s v="RE"/>
    <s v="LC"/>
  </r>
  <r>
    <s v="Pyrgus malvae"/>
    <s v="RHOPALOCERA"/>
    <s v="Hesperiidae"/>
    <s v="Pyrgus malvae (Linnaeus, 1758)"/>
    <s v="Pyrgus malvae"/>
    <s v="Hespérie de la Mauve"/>
    <n v="53221"/>
    <s v="LC"/>
    <s v="PC"/>
    <n v="0"/>
    <n v="0"/>
    <n v="0"/>
    <s v="PR"/>
    <s v="Espèce des pelouses rases"/>
    <x v="3"/>
    <n v="53221"/>
    <n v="0"/>
    <s v="LC"/>
    <s v="LC"/>
  </r>
  <r>
    <s v="Pyronia tithonus"/>
    <s v="RHOPALOCERA"/>
    <s v="Nymphalidae"/>
    <s v="Pyronia tithonus (Linnaeus, 1771)"/>
    <s v="Pyronia tithonus"/>
    <s v="Amaryllis"/>
    <n v="608405"/>
    <s v="LC"/>
    <s v="CC"/>
    <n v="0"/>
    <n v="0"/>
    <n v="0"/>
    <s v="R"/>
    <s v="Espèce ubiquiste"/>
    <x v="0"/>
    <n v="608405"/>
    <n v="0"/>
    <s v="LC"/>
    <s v="LC"/>
  </r>
  <r>
    <s v="Quercusia quercus"/>
    <s v="RHOPALOCERA"/>
    <s v="Lycaenidae"/>
    <s v="Quercusia quercus (Linnaeus, 1758)"/>
    <s v="Quercusia quercus"/>
    <s v="Thécla du Chêne"/>
    <n v="54322"/>
    <s v="LC"/>
    <s v="AR"/>
    <s v="P"/>
    <n v="0"/>
    <n v="0"/>
    <s v="PR"/>
    <s v="Espèce des lisières et boisements mésophiles"/>
    <x v="2"/>
    <n v="54322"/>
    <n v="0"/>
    <s v="LC"/>
    <s v="LC"/>
  </r>
  <r>
    <s v="Satyrium ilicis"/>
    <s v="RHOPALOCERA"/>
    <s v="Lycaenidae"/>
    <s v="Satyrium ilicis (Esper, 1779)"/>
    <s v="Satyrium ilicis"/>
    <s v="Thécla de l'Yeuse"/>
    <n v="219758"/>
    <s v="DD"/>
    <s v="RR"/>
    <n v="0"/>
    <n v="0"/>
    <n v="0"/>
    <s v="PR"/>
    <s v="Espèce des lisières et boisements mésophiles"/>
    <x v="2"/>
    <n v="219758"/>
    <n v="0"/>
    <s v="DD"/>
    <s v="LC"/>
  </r>
  <r>
    <s v="Satyrium pruni"/>
    <s v="RHOPALOCERA"/>
    <s v="Lycaenidae"/>
    <s v="Satyrium pruni (Linnaeus, 1758)"/>
    <s v="Satyrium pruni"/>
    <s v="Thécla du Prunier"/>
    <n v="219756"/>
    <s v="DD"/>
    <s v="R"/>
    <s v="P"/>
    <n v="0"/>
    <n v="0"/>
    <s v="R"/>
    <s v="Espèce des ourlets, fourrés et lisières thermophiles"/>
    <x v="3"/>
    <n v="219756"/>
    <n v="0"/>
    <s v="LC"/>
    <s v="LC"/>
  </r>
  <r>
    <s v="Satyrium w-album"/>
    <s v="RHOPALOCERA"/>
    <s v="Lycaenidae"/>
    <s v="Satyrium w-album (Knoch, 1782)"/>
    <s v="Satyrium w-album"/>
    <s v="Thécla de l'Orme"/>
    <n v="219755"/>
    <s v="DD"/>
    <s v="R"/>
    <s v="P"/>
    <n v="0"/>
    <n v="0"/>
    <s v="HR"/>
    <s v="Espèce des lisières et boisements mésophiles"/>
    <x v="2"/>
    <n v="219755"/>
    <n v="0"/>
    <s v="VU"/>
    <s v="LC"/>
  </r>
  <r>
    <s v="Speyeria aglaja"/>
    <s v="RHOPALOCERA"/>
    <s v="Nymphalidae"/>
    <s v="Speyeria aglaja (Linnaeus, 1758)"/>
    <s v="Speyeria aglaja"/>
    <s v="Grand Nacré"/>
    <n v="820680"/>
    <s v="EN"/>
    <s v="R"/>
    <s v="P"/>
    <n v="0"/>
    <n v="0"/>
    <s v="R"/>
    <s v="Espèce des lisières et boisements mésophiles"/>
    <x v="2"/>
    <n v="820680"/>
    <n v="0"/>
    <s v="EN"/>
    <s v="LC"/>
  </r>
  <r>
    <s v="Spialia sertorius"/>
    <s v="RHOPALOCERA"/>
    <s v="Hesperiidae"/>
    <s v="Spialia sertorius (Hoffmannsegg, 1804)"/>
    <s v="Spialia sertorius"/>
    <s v="Hespérie des Sanguisorbes"/>
    <n v="53269"/>
    <s v="LC"/>
    <s v="PC"/>
    <n v="0"/>
    <n v="0"/>
    <n v="0"/>
    <s v="R"/>
    <s v="Espèce des pelouses rases"/>
    <x v="3"/>
    <n v="53269"/>
    <n v="0"/>
    <s v="LC"/>
    <s v="LC"/>
  </r>
  <r>
    <s v="Thecla betulae"/>
    <s v="RHOPALOCERA"/>
    <s v="Lycaenidae"/>
    <s v="Thecla betulae (Linnaeus, 1758)"/>
    <s v="Thecla betulae"/>
    <s v="Thécla du Bouleau"/>
    <n v="54319"/>
    <s v="LC"/>
    <s v="PC"/>
    <n v="0"/>
    <n v="0"/>
    <n v="0"/>
    <s v="HR"/>
    <s v="Espèce des lisières et boisements mésophiles"/>
    <x v="2"/>
    <n v="54319"/>
    <n v="0"/>
    <s v="LC"/>
    <s v="LC"/>
  </r>
  <r>
    <s v="Thymelicus acteon"/>
    <s v="RHOPALOCERA"/>
    <s v="Hesperiidae"/>
    <s v="Thymelicus acteon (Rottemburg, 1775)"/>
    <s v="Thymelicus acteon"/>
    <s v="Hespérie du Chiendent"/>
    <n v="53320"/>
    <s v="LC"/>
    <s v="PC"/>
    <n v="0"/>
    <n v="0"/>
    <n v="0"/>
    <s v="R"/>
    <s v="Espèce des prairies sèches"/>
    <x v="3"/>
    <n v="53320"/>
    <n v="0"/>
    <s v="LC"/>
    <s v="LC"/>
  </r>
  <r>
    <s v="Thymelicus lineola"/>
    <s v="RHOPALOCERA"/>
    <s v="Hesperiidae"/>
    <s v="Thymelicus lineola (Ochsenheimer, 1808)"/>
    <s v="Thymelicus lineola"/>
    <s v="Hespérie du Dactyle"/>
    <n v="219741"/>
    <s v="LC"/>
    <s v="PC"/>
    <n v="0"/>
    <n v="0"/>
    <n v="0"/>
    <s v="PR"/>
    <s v="Espèce des prairies sèches"/>
    <x v="3"/>
    <n v="219741"/>
    <n v="0"/>
    <s v="LC"/>
    <s v="LC"/>
  </r>
  <r>
    <s v="Thymelicus sylvestris"/>
    <s v="RHOPALOCERA"/>
    <s v="Hesperiidae"/>
    <s v="Thymelicus sylvestris (Poda, 1761)"/>
    <s v="Thymelicus sylvestris"/>
    <s v="Hespérie de la Houlque"/>
    <n v="219742"/>
    <s v="LC"/>
    <s v="AC"/>
    <n v="0"/>
    <n v="0"/>
    <n v="0"/>
    <s v="PR"/>
    <s v="Espèce des prairies mésophiles"/>
    <x v="1"/>
    <n v="219742"/>
    <n v="0"/>
    <s v="LC"/>
    <s v="LC"/>
  </r>
  <r>
    <s v="Vanessa atalanta"/>
    <s v="RHOPALOCERA"/>
    <s v="Nymphalidae"/>
    <s v="Vanessa atalanta (Linnaeus, 1758)"/>
    <s v="Vanessa atalanta"/>
    <s v="Vulcain"/>
    <n v="53741"/>
    <s v="LC"/>
    <s v="CC"/>
    <n v="0"/>
    <n v="0"/>
    <n v="0"/>
    <s v="PR"/>
    <s v="Espèce ubiquiste"/>
    <x v="0"/>
    <n v="53741"/>
    <n v="0"/>
    <s v="LC"/>
    <s v="LC"/>
  </r>
  <r>
    <s v="Vanessa cardui"/>
    <s v="RHOPALOCERA"/>
    <s v="Nymphalidae"/>
    <s v="Vanessa cardui (Linnaeus, 1758)"/>
    <s v="Vanessa cardui"/>
    <s v="Belle-Dame"/>
    <n v="53747"/>
    <s v="LC"/>
    <s v="C"/>
    <n v="0"/>
    <n v="0"/>
    <n v="0"/>
    <s v="PR"/>
    <s v="Espèce migratrice"/>
    <x v="5"/>
    <n v="53747"/>
    <n v="0"/>
    <s v="LC"/>
    <s v="LC"/>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r>
    <m/>
    <m/>
    <m/>
    <m/>
    <m/>
    <m/>
    <m/>
    <m/>
    <m/>
    <m/>
    <m/>
    <m/>
    <m/>
    <m/>
    <x v="8"/>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TDC_14_LR" cacheId="20"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14">
  <location ref="AB4:AC13" firstHeaderRow="1" firstDataRow="1" firstDataCol="1"/>
  <pivotFields count="1">
    <pivotField axis="axisRow" dataField="1" showAll="0">
      <items count="10">
        <item x="3"/>
        <item x="7"/>
        <item x="6"/>
        <item x="2"/>
        <item x="1"/>
        <item x="0"/>
        <item x="5"/>
        <item x="4"/>
        <item h="1" m="1" x="8"/>
        <item t="default"/>
      </items>
    </pivotField>
  </pivotFields>
  <rowFields count="1">
    <field x="0"/>
  </rowFields>
  <rowItems count="9">
    <i>
      <x/>
    </i>
    <i>
      <x v="1"/>
    </i>
    <i>
      <x v="2"/>
    </i>
    <i>
      <x v="3"/>
    </i>
    <i>
      <x v="4"/>
    </i>
    <i>
      <x v="5"/>
    </i>
    <i>
      <x v="6"/>
    </i>
    <i>
      <x v="7"/>
    </i>
    <i t="grand">
      <x/>
    </i>
  </rowItems>
  <colItems count="1">
    <i/>
  </colItems>
  <dataFields count="1">
    <dataField name="Nombre de LISTE ROUGE NORMANDE" fld="0" subtotal="count" baseField="0" baseItem="0"/>
  </dataFields>
  <chartFormats count="70">
    <chartFormat chart="1" format="9"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0" count="1" selected="0">
            <x v="3"/>
          </reference>
        </references>
      </pivotArea>
    </chartFormat>
    <chartFormat chart="1" format="14">
      <pivotArea type="data" outline="0" fieldPosition="0">
        <references count="2">
          <reference field="4294967294" count="1" selected="0">
            <x v="0"/>
          </reference>
          <reference field="0" count="1" selected="0">
            <x v="4"/>
          </reference>
        </references>
      </pivotArea>
    </chartFormat>
    <chartFormat chart="1" format="15">
      <pivotArea type="data" outline="0" fieldPosition="0">
        <references count="2">
          <reference field="4294967294" count="1" selected="0">
            <x v="0"/>
          </reference>
          <reference field="0" count="1" selected="0">
            <x v="5"/>
          </reference>
        </references>
      </pivotArea>
    </chartFormat>
    <chartFormat chart="1" format="17">
      <pivotArea type="data" outline="0" fieldPosition="0">
        <references count="2">
          <reference field="4294967294" count="1" selected="0">
            <x v="0"/>
          </reference>
          <reference field="0" count="1" selected="0">
            <x v="7"/>
          </reference>
        </references>
      </pivotArea>
    </chartFormat>
    <chartFormat chart="5" format="38" series="1">
      <pivotArea type="data" outline="0" fieldPosition="0">
        <references count="1">
          <reference field="4294967294" count="1" selected="0">
            <x v="0"/>
          </reference>
        </references>
      </pivotArea>
    </chartFormat>
    <chartFormat chart="5" format="42">
      <pivotArea type="data" outline="0" fieldPosition="0">
        <references count="2">
          <reference field="4294967294" count="1" selected="0">
            <x v="0"/>
          </reference>
          <reference field="0" count="1" selected="0">
            <x v="3"/>
          </reference>
        </references>
      </pivotArea>
    </chartFormat>
    <chartFormat chart="5" format="43">
      <pivotArea type="data" outline="0" fieldPosition="0">
        <references count="2">
          <reference field="4294967294" count="1" selected="0">
            <x v="0"/>
          </reference>
          <reference field="0" count="1" selected="0">
            <x v="4"/>
          </reference>
        </references>
      </pivotArea>
    </chartFormat>
    <chartFormat chart="5" format="44">
      <pivotArea type="data" outline="0" fieldPosition="0">
        <references count="2">
          <reference field="4294967294" count="1" selected="0">
            <x v="0"/>
          </reference>
          <reference field="0" count="1" selected="0">
            <x v="5"/>
          </reference>
        </references>
      </pivotArea>
    </chartFormat>
    <chartFormat chart="5" format="46">
      <pivotArea type="data" outline="0" fieldPosition="0">
        <references count="2">
          <reference field="4294967294" count="1" selected="0">
            <x v="0"/>
          </reference>
          <reference field="0" count="1" selected="0">
            <x v="7"/>
          </reference>
        </references>
      </pivotArea>
    </chartFormat>
    <chartFormat chart="3" format="29"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0" count="1" selected="0">
            <x v="3"/>
          </reference>
        </references>
      </pivotArea>
    </chartFormat>
    <chartFormat chart="7" format="5">
      <pivotArea type="data" outline="0" fieldPosition="0">
        <references count="2">
          <reference field="4294967294" count="1" selected="0">
            <x v="0"/>
          </reference>
          <reference field="0" count="1" selected="0">
            <x v="4"/>
          </reference>
        </references>
      </pivotArea>
    </chartFormat>
    <chartFormat chart="7" format="6">
      <pivotArea type="data" outline="0" fieldPosition="0">
        <references count="2">
          <reference field="4294967294" count="1" selected="0">
            <x v="0"/>
          </reference>
          <reference field="0" count="1" selected="0">
            <x v="5"/>
          </reference>
        </references>
      </pivotArea>
    </chartFormat>
    <chartFormat chart="7" format="8">
      <pivotArea type="data" outline="0" fieldPosition="0">
        <references count="2">
          <reference field="4294967294" count="1" selected="0">
            <x v="0"/>
          </reference>
          <reference field="0" count="1" selected="0">
            <x v="7"/>
          </reference>
        </references>
      </pivotArea>
    </chartFormat>
    <chartFormat chart="8" format="18"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0" count="1" selected="0">
            <x v="3"/>
          </reference>
        </references>
      </pivotArea>
    </chartFormat>
    <chartFormat chart="8" format="20">
      <pivotArea type="data" outline="0" fieldPosition="0">
        <references count="2">
          <reference field="4294967294" count="1" selected="0">
            <x v="0"/>
          </reference>
          <reference field="0" count="1" selected="0">
            <x v="4"/>
          </reference>
        </references>
      </pivotArea>
    </chartFormat>
    <chartFormat chart="8" format="21">
      <pivotArea type="data" outline="0" fieldPosition="0">
        <references count="2">
          <reference field="4294967294" count="1" selected="0">
            <x v="0"/>
          </reference>
          <reference field="0" count="1" selected="0">
            <x v="5"/>
          </reference>
        </references>
      </pivotArea>
    </chartFormat>
    <chartFormat chart="8" format="22">
      <pivotArea type="data" outline="0" fieldPosition="0">
        <references count="2">
          <reference field="4294967294" count="1" selected="0">
            <x v="0"/>
          </reference>
          <reference field="0" count="1" selected="0">
            <x v="7"/>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3"/>
          </reference>
        </references>
      </pivotArea>
    </chartFormat>
    <chartFormat chart="9" format="11">
      <pivotArea type="data" outline="0" fieldPosition="0">
        <references count="2">
          <reference field="4294967294" count="1" selected="0">
            <x v="0"/>
          </reference>
          <reference field="0" count="1" selected="0">
            <x v="4"/>
          </reference>
        </references>
      </pivotArea>
    </chartFormat>
    <chartFormat chart="9" format="12">
      <pivotArea type="data" outline="0" fieldPosition="0">
        <references count="2">
          <reference field="4294967294" count="1" selected="0">
            <x v="0"/>
          </reference>
          <reference field="0" count="1" selected="0">
            <x v="5"/>
          </reference>
        </references>
      </pivotArea>
    </chartFormat>
    <chartFormat chart="9" format="13">
      <pivotArea type="data" outline="0" fieldPosition="0">
        <references count="2">
          <reference field="4294967294" count="1" selected="0">
            <x v="0"/>
          </reference>
          <reference field="0" count="1" selected="0">
            <x v="7"/>
          </reference>
        </references>
      </pivotArea>
    </chartFormat>
    <chartFormat chart="9" format="14">
      <pivotArea type="data" outline="0" fieldPosition="0">
        <references count="2">
          <reference field="4294967294" count="1" selected="0">
            <x v="0"/>
          </reference>
          <reference field="0" count="1" selected="0">
            <x v="6"/>
          </reference>
        </references>
      </pivotArea>
    </chartFormat>
    <chartFormat chart="8" format="23">
      <pivotArea type="data" outline="0" fieldPosition="0">
        <references count="2">
          <reference field="4294967294" count="1" selected="0">
            <x v="0"/>
          </reference>
          <reference field="0" count="1" selected="0">
            <x v="6"/>
          </reference>
        </references>
      </pivotArea>
    </chartFormat>
    <chartFormat chart="8" format="24">
      <pivotArea type="data" outline="0" fieldPosition="0">
        <references count="2">
          <reference field="4294967294" count="1" selected="0">
            <x v="0"/>
          </reference>
          <reference field="0" count="1" selected="0">
            <x v="0"/>
          </reference>
        </references>
      </pivotArea>
    </chartFormat>
    <chartFormat chart="8" format="25">
      <pivotArea type="data" outline="0" fieldPosition="0">
        <references count="2">
          <reference field="4294967294" count="1" selected="0">
            <x v="0"/>
          </reference>
          <reference field="0" count="1" selected="0">
            <x v="1"/>
          </reference>
        </references>
      </pivotArea>
    </chartFormat>
    <chartFormat chart="8" format="26">
      <pivotArea type="data" outline="0" fieldPosition="0">
        <references count="2">
          <reference field="4294967294" count="1" selected="0">
            <x v="0"/>
          </reference>
          <reference field="0" count="1" selected="0">
            <x v="2"/>
          </reference>
        </references>
      </pivotArea>
    </chartFormat>
    <chartFormat chart="9" format="15">
      <pivotArea type="data" outline="0" fieldPosition="0">
        <references count="2">
          <reference field="4294967294" count="1" selected="0">
            <x v="0"/>
          </reference>
          <reference field="0" count="1" selected="0">
            <x v="0"/>
          </reference>
        </references>
      </pivotArea>
    </chartFormat>
    <chartFormat chart="9" format="16">
      <pivotArea type="data" outline="0" fieldPosition="0">
        <references count="2">
          <reference field="4294967294" count="1" selected="0">
            <x v="0"/>
          </reference>
          <reference field="0" count="1" selected="0">
            <x v="1"/>
          </reference>
        </references>
      </pivotArea>
    </chartFormat>
    <chartFormat chart="9" format="17">
      <pivotArea type="data" outline="0" fieldPosition="0">
        <references count="2">
          <reference field="4294967294" count="1" selected="0">
            <x v="0"/>
          </reference>
          <reference field="0" count="1" selected="0">
            <x v="2"/>
          </reference>
        </references>
      </pivotArea>
    </chartFormat>
    <chartFormat chart="10" format="27" series="1">
      <pivotArea type="data" outline="0" fieldPosition="0">
        <references count="1">
          <reference field="4294967294" count="1" selected="0">
            <x v="0"/>
          </reference>
        </references>
      </pivotArea>
    </chartFormat>
    <chartFormat chart="10" format="28">
      <pivotArea type="data" outline="0" fieldPosition="0">
        <references count="2">
          <reference field="4294967294" count="1" selected="0">
            <x v="0"/>
          </reference>
          <reference field="0" count="1" selected="0">
            <x v="0"/>
          </reference>
        </references>
      </pivotArea>
    </chartFormat>
    <chartFormat chart="10" format="29">
      <pivotArea type="data" outline="0" fieldPosition="0">
        <references count="2">
          <reference field="4294967294" count="1" selected="0">
            <x v="0"/>
          </reference>
          <reference field="0" count="1" selected="0">
            <x v="1"/>
          </reference>
        </references>
      </pivotArea>
    </chartFormat>
    <chartFormat chart="10" format="30">
      <pivotArea type="data" outline="0" fieldPosition="0">
        <references count="2">
          <reference field="4294967294" count="1" selected="0">
            <x v="0"/>
          </reference>
          <reference field="0" count="1" selected="0">
            <x v="2"/>
          </reference>
        </references>
      </pivotArea>
    </chartFormat>
    <chartFormat chart="10" format="31">
      <pivotArea type="data" outline="0" fieldPosition="0">
        <references count="2">
          <reference field="4294967294" count="1" selected="0">
            <x v="0"/>
          </reference>
          <reference field="0" count="1" selected="0">
            <x v="3"/>
          </reference>
        </references>
      </pivotArea>
    </chartFormat>
    <chartFormat chart="10" format="32">
      <pivotArea type="data" outline="0" fieldPosition="0">
        <references count="2">
          <reference field="4294967294" count="1" selected="0">
            <x v="0"/>
          </reference>
          <reference field="0" count="1" selected="0">
            <x v="4"/>
          </reference>
        </references>
      </pivotArea>
    </chartFormat>
    <chartFormat chart="10" format="33">
      <pivotArea type="data" outline="0" fieldPosition="0">
        <references count="2">
          <reference field="4294967294" count="1" selected="0">
            <x v="0"/>
          </reference>
          <reference field="0" count="1" selected="0">
            <x v="5"/>
          </reference>
        </references>
      </pivotArea>
    </chartFormat>
    <chartFormat chart="10" format="34">
      <pivotArea type="data" outline="0" fieldPosition="0">
        <references count="2">
          <reference field="4294967294" count="1" selected="0">
            <x v="0"/>
          </reference>
          <reference field="0" count="1" selected="0">
            <x v="6"/>
          </reference>
        </references>
      </pivotArea>
    </chartFormat>
    <chartFormat chart="10" format="35">
      <pivotArea type="data" outline="0" fieldPosition="0">
        <references count="2">
          <reference field="4294967294" count="1" selected="0">
            <x v="0"/>
          </reference>
          <reference field="0" count="1" selected="0">
            <x v="7"/>
          </reference>
        </references>
      </pivotArea>
    </chartFormat>
    <chartFormat chart="11" format="18" series="1">
      <pivotArea type="data" outline="0" fieldPosition="0">
        <references count="1">
          <reference field="4294967294" count="1" selected="0">
            <x v="0"/>
          </reference>
        </references>
      </pivotArea>
    </chartFormat>
    <chartFormat chart="11" format="19">
      <pivotArea type="data" outline="0" fieldPosition="0">
        <references count="2">
          <reference field="4294967294" count="1" selected="0">
            <x v="0"/>
          </reference>
          <reference field="0" count="1" selected="0">
            <x v="0"/>
          </reference>
        </references>
      </pivotArea>
    </chartFormat>
    <chartFormat chart="11" format="20">
      <pivotArea type="data" outline="0" fieldPosition="0">
        <references count="2">
          <reference field="4294967294" count="1" selected="0">
            <x v="0"/>
          </reference>
          <reference field="0" count="1" selected="0">
            <x v="1"/>
          </reference>
        </references>
      </pivotArea>
    </chartFormat>
    <chartFormat chart="11" format="21">
      <pivotArea type="data" outline="0" fieldPosition="0">
        <references count="2">
          <reference field="4294967294" count="1" selected="0">
            <x v="0"/>
          </reference>
          <reference field="0" count="1" selected="0">
            <x v="2"/>
          </reference>
        </references>
      </pivotArea>
    </chartFormat>
    <chartFormat chart="11" format="22">
      <pivotArea type="data" outline="0" fieldPosition="0">
        <references count="2">
          <reference field="4294967294" count="1" selected="0">
            <x v="0"/>
          </reference>
          <reference field="0" count="1" selected="0">
            <x v="3"/>
          </reference>
        </references>
      </pivotArea>
    </chartFormat>
    <chartFormat chart="11" format="23">
      <pivotArea type="data" outline="0" fieldPosition="0">
        <references count="2">
          <reference field="4294967294" count="1" selected="0">
            <x v="0"/>
          </reference>
          <reference field="0" count="1" selected="0">
            <x v="4"/>
          </reference>
        </references>
      </pivotArea>
    </chartFormat>
    <chartFormat chart="11" format="24">
      <pivotArea type="data" outline="0" fieldPosition="0">
        <references count="2">
          <reference field="4294967294" count="1" selected="0">
            <x v="0"/>
          </reference>
          <reference field="0" count="1" selected="0">
            <x v="5"/>
          </reference>
        </references>
      </pivotArea>
    </chartFormat>
    <chartFormat chart="11" format="25">
      <pivotArea type="data" outline="0" fieldPosition="0">
        <references count="2">
          <reference field="4294967294" count="1" selected="0">
            <x v="0"/>
          </reference>
          <reference field="0" count="1" selected="0">
            <x v="6"/>
          </reference>
        </references>
      </pivotArea>
    </chartFormat>
    <chartFormat chart="11" format="26">
      <pivotArea type="data" outline="0" fieldPosition="0">
        <references count="2">
          <reference field="4294967294" count="1" selected="0">
            <x v="0"/>
          </reference>
          <reference field="0" count="1" selected="0">
            <x v="7"/>
          </reference>
        </references>
      </pivotArea>
    </chartFormat>
    <chartFormat chart="12" format="36" series="1">
      <pivotArea type="data" outline="0" fieldPosition="0">
        <references count="1">
          <reference field="4294967294" count="1" selected="0">
            <x v="0"/>
          </reference>
        </references>
      </pivotArea>
    </chartFormat>
    <chartFormat chart="12" format="37">
      <pivotArea type="data" outline="0" fieldPosition="0">
        <references count="2">
          <reference field="4294967294" count="1" selected="0">
            <x v="0"/>
          </reference>
          <reference field="0" count="1" selected="0">
            <x v="0"/>
          </reference>
        </references>
      </pivotArea>
    </chartFormat>
    <chartFormat chart="12" format="38">
      <pivotArea type="data" outline="0" fieldPosition="0">
        <references count="2">
          <reference field="4294967294" count="1" selected="0">
            <x v="0"/>
          </reference>
          <reference field="0" count="1" selected="0">
            <x v="1"/>
          </reference>
        </references>
      </pivotArea>
    </chartFormat>
    <chartFormat chart="12" format="39">
      <pivotArea type="data" outline="0" fieldPosition="0">
        <references count="2">
          <reference field="4294967294" count="1" selected="0">
            <x v="0"/>
          </reference>
          <reference field="0" count="1" selected="0">
            <x v="2"/>
          </reference>
        </references>
      </pivotArea>
    </chartFormat>
    <chartFormat chart="12" format="40">
      <pivotArea type="data" outline="0" fieldPosition="0">
        <references count="2">
          <reference field="4294967294" count="1" selected="0">
            <x v="0"/>
          </reference>
          <reference field="0" count="1" selected="0">
            <x v="3"/>
          </reference>
        </references>
      </pivotArea>
    </chartFormat>
    <chartFormat chart="12" format="41">
      <pivotArea type="data" outline="0" fieldPosition="0">
        <references count="2">
          <reference field="4294967294" count="1" selected="0">
            <x v="0"/>
          </reference>
          <reference field="0" count="1" selected="0">
            <x v="4"/>
          </reference>
        </references>
      </pivotArea>
    </chartFormat>
    <chartFormat chart="12" format="42">
      <pivotArea type="data" outline="0" fieldPosition="0">
        <references count="2">
          <reference field="4294967294" count="1" selected="0">
            <x v="0"/>
          </reference>
          <reference field="0" count="1" selected="0">
            <x v="5"/>
          </reference>
        </references>
      </pivotArea>
    </chartFormat>
    <chartFormat chart="12" format="43">
      <pivotArea type="data" outline="0" fieldPosition="0">
        <references count="2">
          <reference field="4294967294" count="1" selected="0">
            <x v="0"/>
          </reference>
          <reference field="0" count="1" selected="0">
            <x v="6"/>
          </reference>
        </references>
      </pivotArea>
    </chartFormat>
    <chartFormat chart="12" format="44">
      <pivotArea type="data" outline="0" fieldPosition="0">
        <references count="2">
          <reference field="4294967294" count="1" selected="0">
            <x v="0"/>
          </reference>
          <reference field="0" count="1" selected="0">
            <x v="7"/>
          </reference>
        </references>
      </pivotArea>
    </chartFormat>
    <chartFormat chart="13" format="27" series="1">
      <pivotArea type="data" outline="0" fieldPosition="0">
        <references count="1">
          <reference field="4294967294" count="1" selected="0">
            <x v="0"/>
          </reference>
        </references>
      </pivotArea>
    </chartFormat>
    <chartFormat chart="13" format="28">
      <pivotArea type="data" outline="0" fieldPosition="0">
        <references count="2">
          <reference field="4294967294" count="1" selected="0">
            <x v="0"/>
          </reference>
          <reference field="0" count="1" selected="0">
            <x v="0"/>
          </reference>
        </references>
      </pivotArea>
    </chartFormat>
    <chartFormat chart="13" format="29">
      <pivotArea type="data" outline="0" fieldPosition="0">
        <references count="2">
          <reference field="4294967294" count="1" selected="0">
            <x v="0"/>
          </reference>
          <reference field="0" count="1" selected="0">
            <x v="1"/>
          </reference>
        </references>
      </pivotArea>
    </chartFormat>
    <chartFormat chart="13" format="30">
      <pivotArea type="data" outline="0" fieldPosition="0">
        <references count="2">
          <reference field="4294967294" count="1" selected="0">
            <x v="0"/>
          </reference>
          <reference field="0" count="1" selected="0">
            <x v="2"/>
          </reference>
        </references>
      </pivotArea>
    </chartFormat>
    <chartFormat chart="13" format="31">
      <pivotArea type="data" outline="0" fieldPosition="0">
        <references count="2">
          <reference field="4294967294" count="1" selected="0">
            <x v="0"/>
          </reference>
          <reference field="0" count="1" selected="0">
            <x v="3"/>
          </reference>
        </references>
      </pivotArea>
    </chartFormat>
    <chartFormat chart="13" format="32">
      <pivotArea type="data" outline="0" fieldPosition="0">
        <references count="2">
          <reference field="4294967294" count="1" selected="0">
            <x v="0"/>
          </reference>
          <reference field="0" count="1" selected="0">
            <x v="4"/>
          </reference>
        </references>
      </pivotArea>
    </chartFormat>
    <chartFormat chart="13" format="33">
      <pivotArea type="data" outline="0" fieldPosition="0">
        <references count="2">
          <reference field="4294967294" count="1" selected="0">
            <x v="0"/>
          </reference>
          <reference field="0" count="1" selected="0">
            <x v="5"/>
          </reference>
        </references>
      </pivotArea>
    </chartFormat>
    <chartFormat chart="13" format="34">
      <pivotArea type="data" outline="0" fieldPosition="0">
        <references count="2">
          <reference field="4294967294" count="1" selected="0">
            <x v="0"/>
          </reference>
          <reference field="0" count="1" selected="0">
            <x v="6"/>
          </reference>
        </references>
      </pivotArea>
    </chartFormat>
    <chartFormat chart="13" format="35">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TDC_14_steno" cacheId="29"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24">
  <location ref="AH4:AI16" firstHeaderRow="1" firstDataRow="1" firstDataCol="1"/>
  <pivotFields count="1">
    <pivotField axis="axisRow" dataField="1" showAll="0">
      <items count="14">
        <item h="1" m="1" x="12"/>
        <item x="3"/>
        <item x="5"/>
        <item x="6"/>
        <item x="1"/>
        <item x="4"/>
        <item x="10"/>
        <item x="2"/>
        <item x="0"/>
        <item x="7"/>
        <item h="1" x="11"/>
        <item x="9"/>
        <item x="8"/>
        <item t="default"/>
      </items>
    </pivotField>
  </pivotFields>
  <rowFields count="1">
    <field x="0"/>
  </rowFields>
  <rowItems count="12">
    <i>
      <x v="1"/>
    </i>
    <i>
      <x v="2"/>
    </i>
    <i>
      <x v="3"/>
    </i>
    <i>
      <x v="4"/>
    </i>
    <i>
      <x v="5"/>
    </i>
    <i>
      <x v="6"/>
    </i>
    <i>
      <x v="7"/>
    </i>
    <i>
      <x v="8"/>
    </i>
    <i>
      <x v="9"/>
    </i>
    <i>
      <x v="11"/>
    </i>
    <i>
      <x v="12"/>
    </i>
    <i t="grand">
      <x/>
    </i>
  </rowItems>
  <colItems count="1">
    <i/>
  </colItems>
  <dataFields count="1">
    <dataField name="Nombre de communauté écologique" fld="0" subtotal="count" baseField="0" baseItem="0"/>
  </dataFields>
  <chartFormats count="32">
    <chartFormat chart="2"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0" format="18" series="1">
      <pivotArea type="data" outline="0" fieldPosition="0">
        <references count="1">
          <reference field="4294967294" count="1" selected="0">
            <x v="0"/>
          </reference>
        </references>
      </pivotArea>
    </chartFormat>
    <chartFormat chart="21" format="18" series="1">
      <pivotArea type="data" outline="0" fieldPosition="0">
        <references count="1">
          <reference field="4294967294" count="1" selected="0">
            <x v="0"/>
          </reference>
        </references>
      </pivotArea>
    </chartFormat>
    <chartFormat chart="22" format="81" series="1">
      <pivotArea type="data" outline="0" fieldPosition="0">
        <references count="1">
          <reference field="4294967294" count="1" selected="0">
            <x v="0"/>
          </reference>
        </references>
      </pivotArea>
    </chartFormat>
    <chartFormat chart="22" format="82">
      <pivotArea type="data" outline="0" fieldPosition="0">
        <references count="2">
          <reference field="4294967294" count="1" selected="0">
            <x v="0"/>
          </reference>
          <reference field="0" count="1" selected="0">
            <x v="1"/>
          </reference>
        </references>
      </pivotArea>
    </chartFormat>
    <chartFormat chart="22" format="83">
      <pivotArea type="data" outline="0" fieldPosition="0">
        <references count="2">
          <reference field="4294967294" count="1" selected="0">
            <x v="0"/>
          </reference>
          <reference field="0" count="1" selected="0">
            <x v="3"/>
          </reference>
        </references>
      </pivotArea>
    </chartFormat>
    <chartFormat chart="22" format="84">
      <pivotArea type="data" outline="0" fieldPosition="0">
        <references count="2">
          <reference field="4294967294" count="1" selected="0">
            <x v="0"/>
          </reference>
          <reference field="0" count="1" selected="0">
            <x v="2"/>
          </reference>
        </references>
      </pivotArea>
    </chartFormat>
    <chartFormat chart="22" format="85">
      <pivotArea type="data" outline="0" fieldPosition="0">
        <references count="2">
          <reference field="4294967294" count="1" selected="0">
            <x v="0"/>
          </reference>
          <reference field="0" count="1" selected="0">
            <x v="4"/>
          </reference>
        </references>
      </pivotArea>
    </chartFormat>
    <chartFormat chart="22" format="86">
      <pivotArea type="data" outline="0" fieldPosition="0">
        <references count="2">
          <reference field="4294967294" count="1" selected="0">
            <x v="0"/>
          </reference>
          <reference field="0" count="1" selected="0">
            <x v="5"/>
          </reference>
        </references>
      </pivotArea>
    </chartFormat>
    <chartFormat chart="22" format="87">
      <pivotArea type="data" outline="0" fieldPosition="0">
        <references count="2">
          <reference field="4294967294" count="1" selected="0">
            <x v="0"/>
          </reference>
          <reference field="0" count="1" selected="0">
            <x v="6"/>
          </reference>
        </references>
      </pivotArea>
    </chartFormat>
    <chartFormat chart="22" format="88">
      <pivotArea type="data" outline="0" fieldPosition="0">
        <references count="2">
          <reference field="4294967294" count="1" selected="0">
            <x v="0"/>
          </reference>
          <reference field="0" count="1" selected="0">
            <x v="7"/>
          </reference>
        </references>
      </pivotArea>
    </chartFormat>
    <chartFormat chart="22" format="89">
      <pivotArea type="data" outline="0" fieldPosition="0">
        <references count="2">
          <reference field="4294967294" count="1" selected="0">
            <x v="0"/>
          </reference>
          <reference field="0" count="1" selected="0">
            <x v="8"/>
          </reference>
        </references>
      </pivotArea>
    </chartFormat>
    <chartFormat chart="22" format="90">
      <pivotArea type="data" outline="0" fieldPosition="0">
        <references count="2">
          <reference field="4294967294" count="1" selected="0">
            <x v="0"/>
          </reference>
          <reference field="0" count="1" selected="0">
            <x v="9"/>
          </reference>
        </references>
      </pivotArea>
    </chartFormat>
    <chartFormat chart="22" format="91">
      <pivotArea type="data" outline="0" fieldPosition="0">
        <references count="2">
          <reference field="4294967294" count="1" selected="0">
            <x v="0"/>
          </reference>
          <reference field="0" count="1" selected="0">
            <x v="11"/>
          </reference>
        </references>
      </pivotArea>
    </chartFormat>
    <chartFormat chart="23" format="59" series="1">
      <pivotArea type="data" outline="0" fieldPosition="0">
        <references count="1">
          <reference field="4294967294" count="1" selected="0">
            <x v="0"/>
          </reference>
        </references>
      </pivotArea>
    </chartFormat>
    <chartFormat chart="23" format="60">
      <pivotArea type="data" outline="0" fieldPosition="0">
        <references count="2">
          <reference field="4294967294" count="1" selected="0">
            <x v="0"/>
          </reference>
          <reference field="0" count="1" selected="0">
            <x v="1"/>
          </reference>
        </references>
      </pivotArea>
    </chartFormat>
    <chartFormat chart="23" format="61">
      <pivotArea type="data" outline="0" fieldPosition="0">
        <references count="2">
          <reference field="4294967294" count="1" selected="0">
            <x v="0"/>
          </reference>
          <reference field="0" count="1" selected="0">
            <x v="2"/>
          </reference>
        </references>
      </pivotArea>
    </chartFormat>
    <chartFormat chart="23" format="62">
      <pivotArea type="data" outline="0" fieldPosition="0">
        <references count="2">
          <reference field="4294967294" count="1" selected="0">
            <x v="0"/>
          </reference>
          <reference field="0" count="1" selected="0">
            <x v="3"/>
          </reference>
        </references>
      </pivotArea>
    </chartFormat>
    <chartFormat chart="23" format="63">
      <pivotArea type="data" outline="0" fieldPosition="0">
        <references count="2">
          <reference field="4294967294" count="1" selected="0">
            <x v="0"/>
          </reference>
          <reference field="0" count="1" selected="0">
            <x v="4"/>
          </reference>
        </references>
      </pivotArea>
    </chartFormat>
    <chartFormat chart="23" format="64">
      <pivotArea type="data" outline="0" fieldPosition="0">
        <references count="2">
          <reference field="4294967294" count="1" selected="0">
            <x v="0"/>
          </reference>
          <reference field="0" count="1" selected="0">
            <x v="5"/>
          </reference>
        </references>
      </pivotArea>
    </chartFormat>
    <chartFormat chart="23" format="65">
      <pivotArea type="data" outline="0" fieldPosition="0">
        <references count="2">
          <reference field="4294967294" count="1" selected="0">
            <x v="0"/>
          </reference>
          <reference field="0" count="1" selected="0">
            <x v="6"/>
          </reference>
        </references>
      </pivotArea>
    </chartFormat>
    <chartFormat chart="23" format="66">
      <pivotArea type="data" outline="0" fieldPosition="0">
        <references count="2">
          <reference field="4294967294" count="1" selected="0">
            <x v="0"/>
          </reference>
          <reference field="0" count="1" selected="0">
            <x v="7"/>
          </reference>
        </references>
      </pivotArea>
    </chartFormat>
    <chartFormat chart="23" format="67">
      <pivotArea type="data" outline="0" fieldPosition="0">
        <references count="2">
          <reference field="4294967294" count="1" selected="0">
            <x v="0"/>
          </reference>
          <reference field="0" count="1" selected="0">
            <x v="8"/>
          </reference>
        </references>
      </pivotArea>
    </chartFormat>
    <chartFormat chart="23" format="68">
      <pivotArea type="data" outline="0" fieldPosition="0">
        <references count="2">
          <reference field="4294967294" count="1" selected="0">
            <x v="0"/>
          </reference>
          <reference field="0" count="1" selected="0">
            <x v="9"/>
          </reference>
        </references>
      </pivotArea>
    </chartFormat>
    <chartFormat chart="23" format="69">
      <pivotArea type="data" outline="0" fieldPosition="0">
        <references count="2">
          <reference field="4294967294" count="1" selected="0">
            <x v="0"/>
          </reference>
          <reference field="0" count="1" selected="0">
            <x v="11"/>
          </reference>
        </references>
      </pivotArea>
    </chartFormat>
    <chartFormat chart="22" format="92">
      <pivotArea type="data" outline="0" fieldPosition="0">
        <references count="2">
          <reference field="4294967294" count="1" selected="0">
            <x v="0"/>
          </reference>
          <reference field="0" count="1" selected="0">
            <x v="12"/>
          </reference>
        </references>
      </pivotArea>
    </chartFormat>
    <chartFormat chart="23" format="70">
      <pivotArea type="data" outline="0" fieldPosition="0">
        <references count="2">
          <reference field="4294967294" count="1" selected="0">
            <x v="0"/>
          </reference>
          <reference field="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leau croisé dynamique5" cacheId="30"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3">
  <location ref="AK4:AL13"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6">
        <item h="1" m="1" x="10"/>
        <item m="1" x="13"/>
        <item m="1" x="12"/>
        <item m="1" x="11"/>
        <item x="3"/>
        <item x="1"/>
        <item m="1" x="14"/>
        <item x="4"/>
        <item x="7"/>
        <item h="1" x="9"/>
        <item h="1" x="8"/>
        <item x="2"/>
        <item x="0"/>
        <item x="5"/>
        <item x="6"/>
        <item t="default"/>
      </items>
    </pivotField>
    <pivotField showAll="0"/>
    <pivotField showAll="0"/>
    <pivotField showAll="0"/>
    <pivotField showAll="0"/>
  </pivotFields>
  <rowFields count="1">
    <field x="14"/>
  </rowFields>
  <rowItems count="9">
    <i>
      <x v="4"/>
    </i>
    <i>
      <x v="5"/>
    </i>
    <i>
      <x v="7"/>
    </i>
    <i>
      <x v="8"/>
    </i>
    <i>
      <x v="11"/>
    </i>
    <i>
      <x v="12"/>
    </i>
    <i>
      <x v="13"/>
    </i>
    <i>
      <x v="14"/>
    </i>
    <i t="grand">
      <x/>
    </i>
  </rowItems>
  <colItems count="1">
    <i/>
  </colItems>
  <dataFields count="1">
    <dataField name="Nombre de communauté écologique2" fld="14" subtotal="count" baseField="0" baseItem="0"/>
  </dataFields>
  <chartFormats count="18">
    <chartFormat chart="0" format="67" series="1">
      <pivotArea type="data" outline="0" fieldPosition="0">
        <references count="1">
          <reference field="4294967294" count="1" selected="0">
            <x v="0"/>
          </reference>
        </references>
      </pivotArea>
    </chartFormat>
    <chartFormat chart="0" format="68">
      <pivotArea type="data" outline="0" fieldPosition="0">
        <references count="2">
          <reference field="4294967294" count="1" selected="0">
            <x v="0"/>
          </reference>
          <reference field="14" count="1" selected="0">
            <x v="5"/>
          </reference>
        </references>
      </pivotArea>
    </chartFormat>
    <chartFormat chart="0" format="69">
      <pivotArea type="data" outline="0" fieldPosition="0">
        <references count="2">
          <reference field="4294967294" count="1" selected="0">
            <x v="0"/>
          </reference>
          <reference field="14" count="1" selected="0">
            <x v="7"/>
          </reference>
        </references>
      </pivotArea>
    </chartFormat>
    <chartFormat chart="0" format="70">
      <pivotArea type="data" outline="0" fieldPosition="0">
        <references count="2">
          <reference field="4294967294" count="1" selected="0">
            <x v="0"/>
          </reference>
          <reference field="14" count="1" selected="0">
            <x v="13"/>
          </reference>
        </references>
      </pivotArea>
    </chartFormat>
    <chartFormat chart="0" format="71">
      <pivotArea type="data" outline="0" fieldPosition="0">
        <references count="2">
          <reference field="4294967294" count="1" selected="0">
            <x v="0"/>
          </reference>
          <reference field="14" count="1" selected="0">
            <x v="8"/>
          </reference>
        </references>
      </pivotArea>
    </chartFormat>
    <chartFormat chart="0" format="72">
      <pivotArea type="data" outline="0" fieldPosition="0">
        <references count="2">
          <reference field="4294967294" count="1" selected="0">
            <x v="0"/>
          </reference>
          <reference field="14" count="1" selected="0">
            <x v="12"/>
          </reference>
        </references>
      </pivotArea>
    </chartFormat>
    <chartFormat chart="0" format="73">
      <pivotArea type="data" outline="0" fieldPosition="0">
        <references count="2">
          <reference field="4294967294" count="1" selected="0">
            <x v="0"/>
          </reference>
          <reference field="14" count="1" selected="0">
            <x v="14"/>
          </reference>
        </references>
      </pivotArea>
    </chartFormat>
    <chartFormat chart="0" format="74">
      <pivotArea type="data" outline="0" fieldPosition="0">
        <references count="2">
          <reference field="4294967294" count="1" selected="0">
            <x v="0"/>
          </reference>
          <reference field="14" count="1" selected="0">
            <x v="11"/>
          </reference>
        </references>
      </pivotArea>
    </chartFormat>
    <chartFormat chart="0" format="75">
      <pivotArea type="data" outline="0" fieldPosition="0">
        <references count="2">
          <reference field="4294967294" count="1" selected="0">
            <x v="0"/>
          </reference>
          <reference field="14" count="1" selected="0">
            <x v="4"/>
          </reference>
        </references>
      </pivotArea>
    </chartFormat>
    <chartFormat chart="2" format="85" series="1">
      <pivotArea type="data" outline="0" fieldPosition="0">
        <references count="1">
          <reference field="4294967294" count="1" selected="0">
            <x v="0"/>
          </reference>
        </references>
      </pivotArea>
    </chartFormat>
    <chartFormat chart="2" format="86">
      <pivotArea type="data" outline="0" fieldPosition="0">
        <references count="2">
          <reference field="4294967294" count="1" selected="0">
            <x v="0"/>
          </reference>
          <reference field="14" count="1" selected="0">
            <x v="4"/>
          </reference>
        </references>
      </pivotArea>
    </chartFormat>
    <chartFormat chart="2" format="87">
      <pivotArea type="data" outline="0" fieldPosition="0">
        <references count="2">
          <reference field="4294967294" count="1" selected="0">
            <x v="0"/>
          </reference>
          <reference field="14" count="1" selected="0">
            <x v="5"/>
          </reference>
        </references>
      </pivotArea>
    </chartFormat>
    <chartFormat chart="2" format="88">
      <pivotArea type="data" outline="0" fieldPosition="0">
        <references count="2">
          <reference field="4294967294" count="1" selected="0">
            <x v="0"/>
          </reference>
          <reference field="14" count="1" selected="0">
            <x v="7"/>
          </reference>
        </references>
      </pivotArea>
    </chartFormat>
    <chartFormat chart="2" format="89">
      <pivotArea type="data" outline="0" fieldPosition="0">
        <references count="2">
          <reference field="4294967294" count="1" selected="0">
            <x v="0"/>
          </reference>
          <reference field="14" count="1" selected="0">
            <x v="8"/>
          </reference>
        </references>
      </pivotArea>
    </chartFormat>
    <chartFormat chart="2" format="90">
      <pivotArea type="data" outline="0" fieldPosition="0">
        <references count="2">
          <reference field="4294967294" count="1" selected="0">
            <x v="0"/>
          </reference>
          <reference field="14" count="1" selected="0">
            <x v="11"/>
          </reference>
        </references>
      </pivotArea>
    </chartFormat>
    <chartFormat chart="2" format="91">
      <pivotArea type="data" outline="0" fieldPosition="0">
        <references count="2">
          <reference field="4294967294" count="1" selected="0">
            <x v="0"/>
          </reference>
          <reference field="14" count="1" selected="0">
            <x v="12"/>
          </reference>
        </references>
      </pivotArea>
    </chartFormat>
    <chartFormat chart="2" format="92">
      <pivotArea type="data" outline="0" fieldPosition="0">
        <references count="2">
          <reference field="4294967294" count="1" selected="0">
            <x v="0"/>
          </reference>
          <reference field="14" count="1" selected="0">
            <x v="13"/>
          </reference>
        </references>
      </pivotArea>
    </chartFormat>
    <chartFormat chart="2" format="93">
      <pivotArea type="data" outline="0" fieldPosition="0">
        <references count="2">
          <reference field="4294967294" count="1" selected="0">
            <x v="0"/>
          </reference>
          <reference field="14"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TDC_14_rarete" cacheId="19"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5">
  <location ref="V4:W15" firstHeaderRow="1" firstDataRow="1" firstDataCol="1"/>
  <pivotFields count="1">
    <pivotField axis="axisRow" dataField="1" showAll="0">
      <items count="12">
        <item x="0"/>
        <item x="2"/>
        <item x="6"/>
        <item x="1"/>
        <item x="4"/>
        <item x="8"/>
        <item x="9"/>
        <item h="1" m="1" x="10"/>
        <item x="7"/>
        <item x="3"/>
        <item x="5"/>
        <item t="default"/>
      </items>
    </pivotField>
  </pivotFields>
  <rowFields count="1">
    <field x="0"/>
  </rowFields>
  <rowItems count="11">
    <i>
      <x/>
    </i>
    <i>
      <x v="1"/>
    </i>
    <i>
      <x v="2"/>
    </i>
    <i>
      <x v="3"/>
    </i>
    <i>
      <x v="4"/>
    </i>
    <i>
      <x v="5"/>
    </i>
    <i>
      <x v="6"/>
    </i>
    <i>
      <x v="8"/>
    </i>
    <i>
      <x v="9"/>
    </i>
    <i>
      <x v="10"/>
    </i>
    <i t="grand">
      <x/>
    </i>
  </rowItems>
  <colItems count="1">
    <i/>
  </colItems>
  <dataFields count="1">
    <dataField name="Nombre de rareté dép." fld="0" subtotal="count" baseField="0" baseItem="0"/>
  </dataFields>
  <chartFormats count="3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9">
      <pivotArea type="data" outline="0" fieldPosition="0">
        <references count="2">
          <reference field="4294967294" count="1" selected="0">
            <x v="0"/>
          </reference>
          <reference field="0" count="1" selected="0">
            <x v="9"/>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4"/>
          </reference>
        </references>
      </pivotArea>
    </chartFormat>
    <chartFormat chart="2" format="6">
      <pivotArea type="data" outline="0" fieldPosition="0">
        <references count="2">
          <reference field="4294967294" count="1" selected="0">
            <x v="0"/>
          </reference>
          <reference field="0" count="1" selected="0">
            <x v="5"/>
          </reference>
        </references>
      </pivotArea>
    </chartFormat>
    <chartFormat chart="2" format="7">
      <pivotArea type="data" outline="0" fieldPosition="0">
        <references count="2">
          <reference field="4294967294" count="1" selected="0">
            <x v="0"/>
          </reference>
          <reference field="0" count="1" selected="0">
            <x v="6"/>
          </reference>
        </references>
      </pivotArea>
    </chartFormat>
    <chartFormat chart="2" format="10">
      <pivotArea type="data" outline="0" fieldPosition="0">
        <references count="2">
          <reference field="4294967294" count="1" selected="0">
            <x v="0"/>
          </reference>
          <reference field="0" count="1" selected="0">
            <x v="9"/>
          </reference>
        </references>
      </pivotArea>
    </chartFormat>
    <chartFormat chart="3" format="23" series="1">
      <pivotArea type="data" outline="0" fieldPosition="0">
        <references count="1">
          <reference field="4294967294" count="1" selected="0">
            <x v="0"/>
          </reference>
        </references>
      </pivotArea>
    </chartFormat>
    <chartFormat chart="3" format="24">
      <pivotArea type="data" outline="0" fieldPosition="0">
        <references count="2">
          <reference field="4294967294" count="1" selected="0">
            <x v="0"/>
          </reference>
          <reference field="0" count="1" selected="0">
            <x v="0"/>
          </reference>
        </references>
      </pivotArea>
    </chartFormat>
    <chartFormat chart="3" format="25">
      <pivotArea type="data" outline="0" fieldPosition="0">
        <references count="2">
          <reference field="4294967294" count="1" selected="0">
            <x v="0"/>
          </reference>
          <reference field="0" count="1" selected="0">
            <x v="1"/>
          </reference>
        </references>
      </pivotArea>
    </chartFormat>
    <chartFormat chart="3" format="26">
      <pivotArea type="data" outline="0" fieldPosition="0">
        <references count="2">
          <reference field="4294967294" count="1" selected="0">
            <x v="0"/>
          </reference>
          <reference field="0" count="1" selected="0">
            <x v="2"/>
          </reference>
        </references>
      </pivotArea>
    </chartFormat>
    <chartFormat chart="3" format="27">
      <pivotArea type="data" outline="0" fieldPosition="0">
        <references count="2">
          <reference field="4294967294" count="1" selected="0">
            <x v="0"/>
          </reference>
          <reference field="0" count="1" selected="0">
            <x v="3"/>
          </reference>
        </references>
      </pivotArea>
    </chartFormat>
    <chartFormat chart="3" format="28">
      <pivotArea type="data" outline="0" fieldPosition="0">
        <references count="2">
          <reference field="4294967294" count="1" selected="0">
            <x v="0"/>
          </reference>
          <reference field="0" count="1" selected="0">
            <x v="4"/>
          </reference>
        </references>
      </pivotArea>
    </chartFormat>
    <chartFormat chart="3" format="29">
      <pivotArea type="data" outline="0" fieldPosition="0">
        <references count="2">
          <reference field="4294967294" count="1" selected="0">
            <x v="0"/>
          </reference>
          <reference field="0" count="1" selected="0">
            <x v="5"/>
          </reference>
        </references>
      </pivotArea>
    </chartFormat>
    <chartFormat chart="3" format="30">
      <pivotArea type="data" outline="0" fieldPosition="0">
        <references count="2">
          <reference field="4294967294" count="1" selected="0">
            <x v="0"/>
          </reference>
          <reference field="0" count="1" selected="0">
            <x v="6"/>
          </reference>
        </references>
      </pivotArea>
    </chartFormat>
    <chartFormat chart="3" format="31">
      <pivotArea type="data" outline="0" fieldPosition="0">
        <references count="2">
          <reference field="4294967294" count="1" selected="0">
            <x v="0"/>
          </reference>
          <reference field="0" count="1" selected="0">
            <x v="8"/>
          </reference>
        </references>
      </pivotArea>
    </chartFormat>
    <chartFormat chart="3" format="32">
      <pivotArea type="data" outline="0" fieldPosition="0">
        <references count="2">
          <reference field="4294967294" count="1" selected="0">
            <x v="0"/>
          </reference>
          <reference field="0" count="1" selected="0">
            <x v="9"/>
          </reference>
        </references>
      </pivotArea>
    </chartFormat>
    <chartFormat chart="3" format="33">
      <pivotArea type="data" outline="0" fieldPosition="0">
        <references count="2">
          <reference field="4294967294" count="1" selected="0">
            <x v="0"/>
          </reference>
          <reference field="0" count="1" selected="0">
            <x v="10"/>
          </reference>
        </references>
      </pivotArea>
    </chartFormat>
    <chartFormat chart="4" format="67" series="1">
      <pivotArea type="data" outline="0" fieldPosition="0">
        <references count="1">
          <reference field="4294967294" count="1" selected="0">
            <x v="0"/>
          </reference>
        </references>
      </pivotArea>
    </chartFormat>
    <chartFormat chart="4" format="68">
      <pivotArea type="data" outline="0" fieldPosition="0">
        <references count="2">
          <reference field="4294967294" count="1" selected="0">
            <x v="0"/>
          </reference>
          <reference field="0" count="1" selected="0">
            <x v="0"/>
          </reference>
        </references>
      </pivotArea>
    </chartFormat>
    <chartFormat chart="4" format="69">
      <pivotArea type="data" outline="0" fieldPosition="0">
        <references count="2">
          <reference field="4294967294" count="1" selected="0">
            <x v="0"/>
          </reference>
          <reference field="0" count="1" selected="0">
            <x v="1"/>
          </reference>
        </references>
      </pivotArea>
    </chartFormat>
    <chartFormat chart="4" format="70">
      <pivotArea type="data" outline="0" fieldPosition="0">
        <references count="2">
          <reference field="4294967294" count="1" selected="0">
            <x v="0"/>
          </reference>
          <reference field="0" count="1" selected="0">
            <x v="2"/>
          </reference>
        </references>
      </pivotArea>
    </chartFormat>
    <chartFormat chart="4" format="71">
      <pivotArea type="data" outline="0" fieldPosition="0">
        <references count="2">
          <reference field="4294967294" count="1" selected="0">
            <x v="0"/>
          </reference>
          <reference field="0" count="1" selected="0">
            <x v="3"/>
          </reference>
        </references>
      </pivotArea>
    </chartFormat>
    <chartFormat chart="4" format="72">
      <pivotArea type="data" outline="0" fieldPosition="0">
        <references count="2">
          <reference field="4294967294" count="1" selected="0">
            <x v="0"/>
          </reference>
          <reference field="0" count="1" selected="0">
            <x v="4"/>
          </reference>
        </references>
      </pivotArea>
    </chartFormat>
    <chartFormat chart="4" format="73">
      <pivotArea type="data" outline="0" fieldPosition="0">
        <references count="2">
          <reference field="4294967294" count="1" selected="0">
            <x v="0"/>
          </reference>
          <reference field="0" count="1" selected="0">
            <x v="5"/>
          </reference>
        </references>
      </pivotArea>
    </chartFormat>
    <chartFormat chart="4" format="74">
      <pivotArea type="data" outline="0" fieldPosition="0">
        <references count="2">
          <reference field="4294967294" count="1" selected="0">
            <x v="0"/>
          </reference>
          <reference field="0" count="1" selected="0">
            <x v="6"/>
          </reference>
        </references>
      </pivotArea>
    </chartFormat>
    <chartFormat chart="4" format="75">
      <pivotArea type="data" outline="0" fieldPosition="0">
        <references count="2">
          <reference field="4294967294" count="1" selected="0">
            <x v="0"/>
          </reference>
          <reference field="0" count="1" selected="0">
            <x v="8"/>
          </reference>
        </references>
      </pivotArea>
    </chartFormat>
    <chartFormat chart="4" format="76">
      <pivotArea type="data" outline="0" fieldPosition="0">
        <references count="2">
          <reference field="4294967294" count="1" selected="0">
            <x v="0"/>
          </reference>
          <reference field="0" count="1" selected="0">
            <x v="9"/>
          </reference>
        </references>
      </pivotArea>
    </chartFormat>
    <chartFormat chart="4" format="77">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TDC_27_steno" cacheId="36"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38">
  <location ref="AG4:AH15" firstHeaderRow="1" firstDataRow="1" firstDataCol="1"/>
  <pivotFields count="1">
    <pivotField axis="axisRow" dataField="1" showAll="0">
      <items count="22">
        <item m="1" x="15"/>
        <item m="1" x="18"/>
        <item m="1" x="19"/>
        <item m="1" x="16"/>
        <item h="1" x="10"/>
        <item m="1" x="14"/>
        <item m="1" x="11"/>
        <item x="8"/>
        <item m="1" x="20"/>
        <item h="1" m="1" x="17"/>
        <item x="3"/>
        <item x="5"/>
        <item m="1" x="12"/>
        <item x="6"/>
        <item x="1"/>
        <item x="4"/>
        <item x="9"/>
        <item x="2"/>
        <item m="1" x="13"/>
        <item x="0"/>
        <item x="7"/>
        <item t="default"/>
      </items>
    </pivotField>
  </pivotFields>
  <rowFields count="1">
    <field x="0"/>
  </rowFields>
  <rowItems count="11">
    <i>
      <x v="7"/>
    </i>
    <i>
      <x v="10"/>
    </i>
    <i>
      <x v="11"/>
    </i>
    <i>
      <x v="13"/>
    </i>
    <i>
      <x v="14"/>
    </i>
    <i>
      <x v="15"/>
    </i>
    <i>
      <x v="16"/>
    </i>
    <i>
      <x v="17"/>
    </i>
    <i>
      <x v="19"/>
    </i>
    <i>
      <x v="20"/>
    </i>
    <i t="grand">
      <x/>
    </i>
  </rowItems>
  <colItems count="1">
    <i/>
  </colItems>
  <dataFields count="1">
    <dataField name="Nombre de communauté écologique" fld="0" subtotal="count" baseField="0" baseItem="0"/>
  </dataFields>
  <chartFormats count="87">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 chart="11" format="9"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0" count="1" selected="0">
            <x v="1"/>
          </reference>
        </references>
      </pivotArea>
    </chartFormat>
    <chartFormat chart="17" format="2">
      <pivotArea type="data" outline="0" fieldPosition="0">
        <references count="2">
          <reference field="4294967294" count="1" selected="0">
            <x v="0"/>
          </reference>
          <reference field="0" count="1" selected="0">
            <x v="0"/>
          </reference>
        </references>
      </pivotArea>
    </chartFormat>
    <chartFormat chart="17" format="4">
      <pivotArea type="data" outline="0" fieldPosition="0">
        <references count="2">
          <reference field="4294967294" count="1" selected="0">
            <x v="0"/>
          </reference>
          <reference field="0" count="1" selected="0">
            <x v="2"/>
          </reference>
        </references>
      </pivotArea>
    </chartFormat>
    <chartFormat chart="17" format="5">
      <pivotArea type="data" outline="0" fieldPosition="0">
        <references count="2">
          <reference field="4294967294" count="1" selected="0">
            <x v="0"/>
          </reference>
          <reference field="0" count="1" selected="0">
            <x v="3"/>
          </reference>
        </references>
      </pivotArea>
    </chartFormat>
    <chartFormat chart="18" format="9" series="1">
      <pivotArea type="data" outline="0" fieldPosition="0">
        <references count="1">
          <reference field="4294967294" count="1" selected="0">
            <x v="0"/>
          </reference>
        </references>
      </pivotArea>
    </chartFormat>
    <chartFormat chart="18" format="10">
      <pivotArea type="data" outline="0" fieldPosition="0">
        <references count="2">
          <reference field="4294967294" count="1" selected="0">
            <x v="0"/>
          </reference>
          <reference field="0" count="1" selected="0">
            <x v="0"/>
          </reference>
        </references>
      </pivotArea>
    </chartFormat>
    <chartFormat chart="18" format="11">
      <pivotArea type="data" outline="0" fieldPosition="0">
        <references count="2">
          <reference field="4294967294" count="1" selected="0">
            <x v="0"/>
          </reference>
          <reference field="0" count="1" selected="0">
            <x v="1"/>
          </reference>
        </references>
      </pivotArea>
    </chartFormat>
    <chartFormat chart="18" format="12">
      <pivotArea type="data" outline="0" fieldPosition="0">
        <references count="2">
          <reference field="4294967294" count="1" selected="0">
            <x v="0"/>
          </reference>
          <reference field="0" count="1" selected="0">
            <x v="2"/>
          </reference>
        </references>
      </pivotArea>
    </chartFormat>
    <chartFormat chart="18" format="13">
      <pivotArea type="data" outline="0" fieldPosition="0">
        <references count="2">
          <reference field="4294967294" count="1" selected="0">
            <x v="0"/>
          </reference>
          <reference field="0" count="1" selected="0">
            <x v="3"/>
          </reference>
        </references>
      </pivotArea>
    </chartFormat>
    <chartFormat chart="19" format="9" series="1">
      <pivotArea type="data" outline="0" fieldPosition="0">
        <references count="1">
          <reference field="4294967294" count="1" selected="0">
            <x v="0"/>
          </reference>
        </references>
      </pivotArea>
    </chartFormat>
    <chartFormat chart="19" format="10">
      <pivotArea type="data" outline="0" fieldPosition="0">
        <references count="2">
          <reference field="4294967294" count="1" selected="0">
            <x v="0"/>
          </reference>
          <reference field="0" count="1" selected="0">
            <x v="0"/>
          </reference>
        </references>
      </pivotArea>
    </chartFormat>
    <chartFormat chart="19" format="11">
      <pivotArea type="data" outline="0" fieldPosition="0">
        <references count="2">
          <reference field="4294967294" count="1" selected="0">
            <x v="0"/>
          </reference>
          <reference field="0" count="1" selected="0">
            <x v="1"/>
          </reference>
        </references>
      </pivotArea>
    </chartFormat>
    <chartFormat chart="19" format="12">
      <pivotArea type="data" outline="0" fieldPosition="0">
        <references count="2">
          <reference field="4294967294" count="1" selected="0">
            <x v="0"/>
          </reference>
          <reference field="0" count="1" selected="0">
            <x v="2"/>
          </reference>
        </references>
      </pivotArea>
    </chartFormat>
    <chartFormat chart="19" format="13">
      <pivotArea type="data" outline="0" fieldPosition="0">
        <references count="2">
          <reference field="4294967294" count="1" selected="0">
            <x v="0"/>
          </reference>
          <reference field="0" count="1" selected="0">
            <x v="3"/>
          </reference>
        </references>
      </pivotArea>
    </chartFormat>
    <chartFormat chart="20" format="18" series="1">
      <pivotArea type="data" outline="0" fieldPosition="0">
        <references count="1">
          <reference field="4294967294" count="1" selected="0">
            <x v="0"/>
          </reference>
        </references>
      </pivotArea>
    </chartFormat>
    <chartFormat chart="20" format="19">
      <pivotArea type="data" outline="0" fieldPosition="0">
        <references count="2">
          <reference field="4294967294" count="1" selected="0">
            <x v="0"/>
          </reference>
          <reference field="0" count="1" selected="0">
            <x v="0"/>
          </reference>
        </references>
      </pivotArea>
    </chartFormat>
    <chartFormat chart="20" format="20">
      <pivotArea type="data" outline="0" fieldPosition="0">
        <references count="2">
          <reference field="4294967294" count="1" selected="0">
            <x v="0"/>
          </reference>
          <reference field="0" count="1" selected="0">
            <x v="1"/>
          </reference>
        </references>
      </pivotArea>
    </chartFormat>
    <chartFormat chart="20" format="21">
      <pivotArea type="data" outline="0" fieldPosition="0">
        <references count="2">
          <reference field="4294967294" count="1" selected="0">
            <x v="0"/>
          </reference>
          <reference field="0" count="1" selected="0">
            <x v="2"/>
          </reference>
        </references>
      </pivotArea>
    </chartFormat>
    <chartFormat chart="20" format="22">
      <pivotArea type="data" outline="0" fieldPosition="0">
        <references count="2">
          <reference field="4294967294" count="1" selected="0">
            <x v="0"/>
          </reference>
          <reference field="0" count="1" selected="0">
            <x v="3"/>
          </reference>
        </references>
      </pivotArea>
    </chartFormat>
    <chartFormat chart="21" format="18" series="1">
      <pivotArea type="data" outline="0" fieldPosition="0">
        <references count="1">
          <reference field="4294967294" count="1" selected="0">
            <x v="0"/>
          </reference>
        </references>
      </pivotArea>
    </chartFormat>
    <chartFormat chart="21" format="19">
      <pivotArea type="data" outline="0" fieldPosition="0">
        <references count="2">
          <reference field="4294967294" count="1" selected="0">
            <x v="0"/>
          </reference>
          <reference field="0" count="1" selected="0">
            <x v="0"/>
          </reference>
        </references>
      </pivotArea>
    </chartFormat>
    <chartFormat chart="21" format="20">
      <pivotArea type="data" outline="0" fieldPosition="0">
        <references count="2">
          <reference field="4294967294" count="1" selected="0">
            <x v="0"/>
          </reference>
          <reference field="0" count="1" selected="0">
            <x v="1"/>
          </reference>
        </references>
      </pivotArea>
    </chartFormat>
    <chartFormat chart="21" format="21">
      <pivotArea type="data" outline="0" fieldPosition="0">
        <references count="2">
          <reference field="4294967294" count="1" selected="0">
            <x v="0"/>
          </reference>
          <reference field="0" count="1" selected="0">
            <x v="2"/>
          </reference>
        </references>
      </pivotArea>
    </chartFormat>
    <chartFormat chart="21" format="22">
      <pivotArea type="data" outline="0" fieldPosition="0">
        <references count="2">
          <reference field="4294967294" count="1" selected="0">
            <x v="0"/>
          </reference>
          <reference field="0" count="1" selected="0">
            <x v="3"/>
          </reference>
        </references>
      </pivotArea>
    </chartFormat>
    <chartFormat chart="22" format="27" series="1">
      <pivotArea type="data" outline="0" fieldPosition="0">
        <references count="1">
          <reference field="4294967294" count="1" selected="0">
            <x v="0"/>
          </reference>
        </references>
      </pivotArea>
    </chartFormat>
    <chartFormat chart="22" format="28">
      <pivotArea type="data" outline="0" fieldPosition="0">
        <references count="2">
          <reference field="4294967294" count="1" selected="0">
            <x v="0"/>
          </reference>
          <reference field="0" count="1" selected="0">
            <x v="0"/>
          </reference>
        </references>
      </pivotArea>
    </chartFormat>
    <chartFormat chart="22" format="29">
      <pivotArea type="data" outline="0" fieldPosition="0">
        <references count="2">
          <reference field="4294967294" count="1" selected="0">
            <x v="0"/>
          </reference>
          <reference field="0" count="1" selected="0">
            <x v="1"/>
          </reference>
        </references>
      </pivotArea>
    </chartFormat>
    <chartFormat chart="22" format="31">
      <pivotArea type="data" outline="0" fieldPosition="0">
        <references count="2">
          <reference field="4294967294" count="1" selected="0">
            <x v="0"/>
          </reference>
          <reference field="0" count="1" selected="0">
            <x v="2"/>
          </reference>
        </references>
      </pivotArea>
    </chartFormat>
    <chartFormat chart="22" format="32">
      <pivotArea type="data" outline="0" fieldPosition="0">
        <references count="2">
          <reference field="4294967294" count="1" selected="0">
            <x v="0"/>
          </reference>
          <reference field="0" count="1" selected="0">
            <x v="3"/>
          </reference>
        </references>
      </pivotArea>
    </chartFormat>
    <chartFormat chart="23" format="27" series="1">
      <pivotArea type="data" outline="0" fieldPosition="0">
        <references count="1">
          <reference field="4294967294" count="1" selected="0">
            <x v="0"/>
          </reference>
        </references>
      </pivotArea>
    </chartFormat>
    <chartFormat chart="23" format="28">
      <pivotArea type="data" outline="0" fieldPosition="0">
        <references count="2">
          <reference field="4294967294" count="1" selected="0">
            <x v="0"/>
          </reference>
          <reference field="0" count="1" selected="0">
            <x v="0"/>
          </reference>
        </references>
      </pivotArea>
    </chartFormat>
    <chartFormat chart="23" format="29">
      <pivotArea type="data" outline="0" fieldPosition="0">
        <references count="2">
          <reference field="4294967294" count="1" selected="0">
            <x v="0"/>
          </reference>
          <reference field="0" count="1" selected="0">
            <x v="1"/>
          </reference>
        </references>
      </pivotArea>
    </chartFormat>
    <chartFormat chart="23" format="31">
      <pivotArea type="data" outline="0" fieldPosition="0">
        <references count="2">
          <reference field="4294967294" count="1" selected="0">
            <x v="0"/>
          </reference>
          <reference field="0" count="1" selected="0">
            <x v="2"/>
          </reference>
        </references>
      </pivotArea>
    </chartFormat>
    <chartFormat chart="23" format="32">
      <pivotArea type="data" outline="0" fieldPosition="0">
        <references count="2">
          <reference field="4294967294" count="1" selected="0">
            <x v="0"/>
          </reference>
          <reference field="0" count="1" selected="0">
            <x v="3"/>
          </reference>
        </references>
      </pivotArea>
    </chartFormat>
    <chartFormat chart="27" format="58" series="1">
      <pivotArea type="data" outline="0" fieldPosition="0">
        <references count="1">
          <reference field="4294967294" count="1" selected="0">
            <x v="0"/>
          </reference>
        </references>
      </pivotArea>
    </chartFormat>
    <chartFormat chart="24" format="67" series="1">
      <pivotArea type="data" outline="0" fieldPosition="0">
        <references count="1">
          <reference field="4294967294" count="1" selected="0">
            <x v="0"/>
          </reference>
        </references>
      </pivotArea>
    </chartFormat>
    <chartFormat chart="24" format="68">
      <pivotArea type="data" outline="0" fieldPosition="0">
        <references count="2">
          <reference field="4294967294" count="1" selected="0">
            <x v="0"/>
          </reference>
          <reference field="0" count="1" selected="0">
            <x v="0"/>
          </reference>
        </references>
      </pivotArea>
    </chartFormat>
    <chartFormat chart="24" format="69">
      <pivotArea type="data" outline="0" fieldPosition="0">
        <references count="2">
          <reference field="4294967294" count="1" selected="0">
            <x v="0"/>
          </reference>
          <reference field="0" count="1" selected="0">
            <x v="1"/>
          </reference>
        </references>
      </pivotArea>
    </chartFormat>
    <chartFormat chart="24" format="70">
      <pivotArea type="data" outline="0" fieldPosition="0">
        <references count="2">
          <reference field="4294967294" count="1" selected="0">
            <x v="0"/>
          </reference>
          <reference field="0" count="1" selected="0">
            <x v="2"/>
          </reference>
        </references>
      </pivotArea>
    </chartFormat>
    <chartFormat chart="24" format="71">
      <pivotArea type="data" outline="0" fieldPosition="0">
        <references count="2">
          <reference field="4294967294" count="1" selected="0">
            <x v="0"/>
          </reference>
          <reference field="0" count="1" selected="0">
            <x v="3"/>
          </reference>
        </references>
      </pivotArea>
    </chartFormat>
    <chartFormat chart="24" format="72">
      <pivotArea type="data" outline="0" fieldPosition="0">
        <references count="2">
          <reference field="4294967294" count="1" selected="0">
            <x v="0"/>
          </reference>
          <reference field="0" count="1" selected="0">
            <x v="5"/>
          </reference>
        </references>
      </pivotArea>
    </chartFormat>
    <chartFormat chart="24" format="73">
      <pivotArea type="data" outline="0" fieldPosition="0">
        <references count="2">
          <reference field="4294967294" count="1" selected="0">
            <x v="0"/>
          </reference>
          <reference field="0" count="1" selected="0">
            <x v="6"/>
          </reference>
        </references>
      </pivotArea>
    </chartFormat>
    <chartFormat chart="24" format="74">
      <pivotArea type="data" outline="0" fieldPosition="0">
        <references count="2">
          <reference field="4294967294" count="1" selected="0">
            <x v="0"/>
          </reference>
          <reference field="0" count="1" selected="0">
            <x v="7"/>
          </reference>
        </references>
      </pivotArea>
    </chartFormat>
    <chartFormat chart="24" format="75">
      <pivotArea type="data" outline="0" fieldPosition="0">
        <references count="2">
          <reference field="4294967294" count="1" selected="0">
            <x v="0"/>
          </reference>
          <reference field="0" count="1" selected="0">
            <x v="8"/>
          </reference>
        </references>
      </pivotArea>
    </chartFormat>
    <chartFormat chart="25" format="40" series="1">
      <pivotArea type="data" outline="0" fieldPosition="0">
        <references count="1">
          <reference field="4294967294" count="1" selected="0">
            <x v="0"/>
          </reference>
        </references>
      </pivotArea>
    </chartFormat>
    <chartFormat chart="25" format="41">
      <pivotArea type="data" outline="0" fieldPosition="0">
        <references count="2">
          <reference field="4294967294" count="1" selected="0">
            <x v="0"/>
          </reference>
          <reference field="0" count="1" selected="0">
            <x v="0"/>
          </reference>
        </references>
      </pivotArea>
    </chartFormat>
    <chartFormat chart="25" format="42">
      <pivotArea type="data" outline="0" fieldPosition="0">
        <references count="2">
          <reference field="4294967294" count="1" selected="0">
            <x v="0"/>
          </reference>
          <reference field="0" count="1" selected="0">
            <x v="1"/>
          </reference>
        </references>
      </pivotArea>
    </chartFormat>
    <chartFormat chart="25" format="43">
      <pivotArea type="data" outline="0" fieldPosition="0">
        <references count="2">
          <reference field="4294967294" count="1" selected="0">
            <x v="0"/>
          </reference>
          <reference field="0" count="1" selected="0">
            <x v="2"/>
          </reference>
        </references>
      </pivotArea>
    </chartFormat>
    <chartFormat chart="25" format="44">
      <pivotArea type="data" outline="0" fieldPosition="0">
        <references count="2">
          <reference field="4294967294" count="1" selected="0">
            <x v="0"/>
          </reference>
          <reference field="0" count="1" selected="0">
            <x v="3"/>
          </reference>
        </references>
      </pivotArea>
    </chartFormat>
    <chartFormat chart="25" format="45">
      <pivotArea type="data" outline="0" fieldPosition="0">
        <references count="2">
          <reference field="4294967294" count="1" selected="0">
            <x v="0"/>
          </reference>
          <reference field="0" count="1" selected="0">
            <x v="5"/>
          </reference>
        </references>
      </pivotArea>
    </chartFormat>
    <chartFormat chart="25" format="46">
      <pivotArea type="data" outline="0" fieldPosition="0">
        <references count="2">
          <reference field="4294967294" count="1" selected="0">
            <x v="0"/>
          </reference>
          <reference field="0" count="1" selected="0">
            <x v="6"/>
          </reference>
        </references>
      </pivotArea>
    </chartFormat>
    <chartFormat chart="25" format="47">
      <pivotArea type="data" outline="0" fieldPosition="0">
        <references count="2">
          <reference field="4294967294" count="1" selected="0">
            <x v="0"/>
          </reference>
          <reference field="0" count="1" selected="0">
            <x v="7"/>
          </reference>
        </references>
      </pivotArea>
    </chartFormat>
    <chartFormat chart="25" format="48">
      <pivotArea type="data" outline="0" fieldPosition="0">
        <references count="2">
          <reference field="4294967294" count="1" selected="0">
            <x v="0"/>
          </reference>
          <reference field="0" count="1" selected="0">
            <x v="8"/>
          </reference>
        </references>
      </pivotArea>
    </chartFormat>
    <chartFormat chart="25" format="49">
      <pivotArea type="data" outline="0" fieldPosition="0">
        <references count="2">
          <reference field="4294967294" count="1" selected="0">
            <x v="0"/>
          </reference>
          <reference field="0" count="1" selected="0">
            <x v="14"/>
          </reference>
        </references>
      </pivotArea>
    </chartFormat>
    <chartFormat chart="25" format="50">
      <pivotArea type="data" outline="0" fieldPosition="0">
        <references count="2">
          <reference field="4294967294" count="1" selected="0">
            <x v="0"/>
          </reference>
          <reference field="0" count="1" selected="0">
            <x v="13"/>
          </reference>
        </references>
      </pivotArea>
    </chartFormat>
    <chartFormat chart="25" format="51">
      <pivotArea type="data" outline="0" fieldPosition="0">
        <references count="2">
          <reference field="4294967294" count="1" selected="0">
            <x v="0"/>
          </reference>
          <reference field="0" count="1" selected="0">
            <x v="11"/>
          </reference>
        </references>
      </pivotArea>
    </chartFormat>
    <chartFormat chart="25" format="52">
      <pivotArea type="data" outline="0" fieldPosition="0">
        <references count="2">
          <reference field="4294967294" count="1" selected="0">
            <x v="0"/>
          </reference>
          <reference field="0" count="1" selected="0">
            <x v="10"/>
          </reference>
        </references>
      </pivotArea>
    </chartFormat>
    <chartFormat chart="25" format="53">
      <pivotArea type="data" outline="0" fieldPosition="0">
        <references count="2">
          <reference field="4294967294" count="1" selected="0">
            <x v="0"/>
          </reference>
          <reference field="0" count="1" selected="0">
            <x v="20"/>
          </reference>
        </references>
      </pivotArea>
    </chartFormat>
    <chartFormat chart="25" format="54">
      <pivotArea type="data" outline="0" fieldPosition="0">
        <references count="2">
          <reference field="4294967294" count="1" selected="0">
            <x v="0"/>
          </reference>
          <reference field="0" count="1" selected="0">
            <x v="19"/>
          </reference>
        </references>
      </pivotArea>
    </chartFormat>
    <chartFormat chart="25" format="55">
      <pivotArea type="data" outline="0" fieldPosition="0">
        <references count="2">
          <reference field="4294967294" count="1" selected="0">
            <x v="0"/>
          </reference>
          <reference field="0" count="1" selected="0">
            <x v="17"/>
          </reference>
        </references>
      </pivotArea>
    </chartFormat>
    <chartFormat chart="25" format="56">
      <pivotArea type="data" outline="0" fieldPosition="0">
        <references count="2">
          <reference field="4294967294" count="1" selected="0">
            <x v="0"/>
          </reference>
          <reference field="0" count="1" selected="0">
            <x v="18"/>
          </reference>
        </references>
      </pivotArea>
    </chartFormat>
    <chartFormat chart="25" format="57">
      <pivotArea type="data" outline="0" fieldPosition="0">
        <references count="2">
          <reference field="4294967294" count="1" selected="0">
            <x v="0"/>
          </reference>
          <reference field="0" count="1" selected="0">
            <x v="16"/>
          </reference>
        </references>
      </pivotArea>
    </chartFormat>
    <chartFormat chart="25" format="58">
      <pivotArea type="data" outline="0" fieldPosition="0">
        <references count="2">
          <reference field="4294967294" count="1" selected="0">
            <x v="0"/>
          </reference>
          <reference field="0" count="1" selected="0">
            <x v="15"/>
          </reference>
        </references>
      </pivotArea>
    </chartFormat>
    <chartFormat chart="29" format="70" series="1">
      <pivotArea type="data" outline="0" fieldPosition="0">
        <references count="1">
          <reference field="4294967294" count="1" selected="0">
            <x v="0"/>
          </reference>
        </references>
      </pivotArea>
    </chartFormat>
    <chartFormat chart="29" format="71">
      <pivotArea type="data" outline="0" fieldPosition="0">
        <references count="2">
          <reference field="4294967294" count="1" selected="0">
            <x v="0"/>
          </reference>
          <reference field="0" count="1" selected="0">
            <x v="14"/>
          </reference>
        </references>
      </pivotArea>
    </chartFormat>
    <chartFormat chart="29" format="72">
      <pivotArea type="data" outline="0" fieldPosition="0">
        <references count="2">
          <reference field="4294967294" count="1" selected="0">
            <x v="0"/>
          </reference>
          <reference field="0" count="1" selected="0">
            <x v="13"/>
          </reference>
        </references>
      </pivotArea>
    </chartFormat>
    <chartFormat chart="29" format="73">
      <pivotArea type="data" outline="0" fieldPosition="0">
        <references count="2">
          <reference field="4294967294" count="1" selected="0">
            <x v="0"/>
          </reference>
          <reference field="0" count="1" selected="0">
            <x v="11"/>
          </reference>
        </references>
      </pivotArea>
    </chartFormat>
    <chartFormat chart="29" format="74">
      <pivotArea type="data" outline="0" fieldPosition="0">
        <references count="2">
          <reference field="4294967294" count="1" selected="0">
            <x v="0"/>
          </reference>
          <reference field="0" count="1" selected="0">
            <x v="10"/>
          </reference>
        </references>
      </pivotArea>
    </chartFormat>
    <chartFormat chart="29" format="75">
      <pivotArea type="data" outline="0" fieldPosition="0">
        <references count="2">
          <reference field="4294967294" count="1" selected="0">
            <x v="0"/>
          </reference>
          <reference field="0" count="1" selected="0">
            <x v="20"/>
          </reference>
        </references>
      </pivotArea>
    </chartFormat>
    <chartFormat chart="29" format="76">
      <pivotArea type="data" outline="0" fieldPosition="0">
        <references count="2">
          <reference field="4294967294" count="1" selected="0">
            <x v="0"/>
          </reference>
          <reference field="0" count="1" selected="0">
            <x v="19"/>
          </reference>
        </references>
      </pivotArea>
    </chartFormat>
    <chartFormat chart="29" format="77">
      <pivotArea type="data" outline="0" fieldPosition="0">
        <references count="2">
          <reference field="4294967294" count="1" selected="0">
            <x v="0"/>
          </reference>
          <reference field="0" count="1" selected="0">
            <x v="17"/>
          </reference>
        </references>
      </pivotArea>
    </chartFormat>
    <chartFormat chart="29" format="78">
      <pivotArea type="data" outline="0" fieldPosition="0">
        <references count="2">
          <reference field="4294967294" count="1" selected="0">
            <x v="0"/>
          </reference>
          <reference field="0" count="1" selected="0">
            <x v="18"/>
          </reference>
        </references>
      </pivotArea>
    </chartFormat>
    <chartFormat chart="29" format="79">
      <pivotArea type="data" outline="0" fieldPosition="0">
        <references count="2">
          <reference field="4294967294" count="1" selected="0">
            <x v="0"/>
          </reference>
          <reference field="0" count="1" selected="0">
            <x v="16"/>
          </reference>
        </references>
      </pivotArea>
    </chartFormat>
    <chartFormat chart="29" format="80">
      <pivotArea type="data" outline="0" fieldPosition="0">
        <references count="2">
          <reference field="4294967294" count="1" selected="0">
            <x v="0"/>
          </reference>
          <reference field="0" count="1" selected="0">
            <x v="15"/>
          </reference>
        </references>
      </pivotArea>
    </chartFormat>
    <chartFormat chart="29" format="8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TDC_27_LR" cacheId="35"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24">
  <location ref="AB4:AC13" firstHeaderRow="1" firstDataRow="1" firstDataCol="1"/>
  <pivotFields count="1">
    <pivotField axis="axisRow" dataField="1" showAll="0">
      <items count="11">
        <item x="3"/>
        <item x="7"/>
        <item h="1" x="8"/>
        <item h="1" m="1" x="9"/>
        <item x="6"/>
        <item x="2"/>
        <item x="1"/>
        <item x="0"/>
        <item x="5"/>
        <item x="4"/>
        <item t="default"/>
      </items>
    </pivotField>
  </pivotFields>
  <rowFields count="1">
    <field x="0"/>
  </rowFields>
  <rowItems count="9">
    <i>
      <x/>
    </i>
    <i>
      <x v="1"/>
    </i>
    <i>
      <x v="4"/>
    </i>
    <i>
      <x v="5"/>
    </i>
    <i>
      <x v="6"/>
    </i>
    <i>
      <x v="7"/>
    </i>
    <i>
      <x v="8"/>
    </i>
    <i>
      <x v="9"/>
    </i>
    <i t="grand">
      <x/>
    </i>
  </rowItems>
  <colItems count="1">
    <i/>
  </colItems>
  <dataFields count="1">
    <dataField name="Nombre de LISTE ROUGE NORMANDE" fld="0" subtotal="count" baseField="0" baseItem="0"/>
  </dataFields>
  <chartFormats count="46">
    <chartFormat chart="1" format="9" series="1">
      <pivotArea type="data" outline="0" fieldPosition="0">
        <references count="1">
          <reference field="4294967294" count="1" selected="0">
            <x v="0"/>
          </reference>
        </references>
      </pivotArea>
    </chartFormat>
    <chartFormat chart="1" format="14">
      <pivotArea type="data" outline="0" fieldPosition="0">
        <references count="2">
          <reference field="4294967294" count="1" selected="0">
            <x v="0"/>
          </reference>
          <reference field="0" count="1" selected="0">
            <x v="6"/>
          </reference>
        </references>
      </pivotArea>
    </chartFormat>
    <chartFormat chart="1" format="15">
      <pivotArea type="data" outline="0" fieldPosition="0">
        <references count="2">
          <reference field="4294967294" count="1" selected="0">
            <x v="0"/>
          </reference>
          <reference field="0" count="1" selected="0">
            <x v="7"/>
          </reference>
        </references>
      </pivotArea>
    </chartFormat>
    <chartFormat chart="5" format="38" series="1">
      <pivotArea type="data" outline="0" fieldPosition="0">
        <references count="1">
          <reference field="4294967294" count="1" selected="0">
            <x v="0"/>
          </reference>
        </references>
      </pivotArea>
    </chartFormat>
    <chartFormat chart="5" format="43">
      <pivotArea type="data" outline="0" fieldPosition="0">
        <references count="2">
          <reference field="4294967294" count="1" selected="0">
            <x v="0"/>
          </reference>
          <reference field="0" count="1" selected="0">
            <x v="6"/>
          </reference>
        </references>
      </pivotArea>
    </chartFormat>
    <chartFormat chart="5" format="44">
      <pivotArea type="data" outline="0" fieldPosition="0">
        <references count="2">
          <reference field="4294967294" count="1" selected="0">
            <x v="0"/>
          </reference>
          <reference field="0" count="1" selected="0">
            <x v="7"/>
          </reference>
        </references>
      </pivotArea>
    </chartFormat>
    <chartFormat chart="3" format="29"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6"/>
          </reference>
        </references>
      </pivotArea>
    </chartFormat>
    <chartFormat chart="7" format="6">
      <pivotArea type="data" outline="0" fieldPosition="0">
        <references count="2">
          <reference field="4294967294" count="1" selected="0">
            <x v="0"/>
          </reference>
          <reference field="0" count="1" selected="0">
            <x v="7"/>
          </reference>
        </references>
      </pivotArea>
    </chartFormat>
    <chartFormat chart="8" format="18" series="1">
      <pivotArea type="data" outline="0" fieldPosition="0">
        <references count="1">
          <reference field="4294967294" count="1" selected="0">
            <x v="0"/>
          </reference>
        </references>
      </pivotArea>
    </chartFormat>
    <chartFormat chart="8" format="20">
      <pivotArea type="data" outline="0" fieldPosition="0">
        <references count="2">
          <reference field="4294967294" count="1" selected="0">
            <x v="0"/>
          </reference>
          <reference field="0" count="1" selected="0">
            <x v="6"/>
          </reference>
        </references>
      </pivotArea>
    </chartFormat>
    <chartFormat chart="8" format="21">
      <pivotArea type="data" outline="0" fieldPosition="0">
        <references count="2">
          <reference field="4294967294" count="1" selected="0">
            <x v="0"/>
          </reference>
          <reference field="0" count="1" selected="0">
            <x v="7"/>
          </reference>
        </references>
      </pivotArea>
    </chartFormat>
    <chartFormat chart="9" format="9"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0" count="1" selected="0">
            <x v="6"/>
          </reference>
        </references>
      </pivotArea>
    </chartFormat>
    <chartFormat chart="9" format="12">
      <pivotArea type="data" outline="0" fieldPosition="0">
        <references count="2">
          <reference field="4294967294" count="1" selected="0">
            <x v="0"/>
          </reference>
          <reference field="0" count="1" selected="0">
            <x v="7"/>
          </reference>
        </references>
      </pivotArea>
    </chartFormat>
    <chartFormat chart="10" format="27" series="1">
      <pivotArea type="data" outline="0" fieldPosition="0">
        <references count="1">
          <reference field="4294967294" count="1" selected="0">
            <x v="0"/>
          </reference>
        </references>
      </pivotArea>
    </chartFormat>
    <chartFormat chart="10" format="32">
      <pivotArea type="data" outline="0" fieldPosition="0">
        <references count="2">
          <reference field="4294967294" count="1" selected="0">
            <x v="0"/>
          </reference>
          <reference field="0" count="1" selected="0">
            <x v="6"/>
          </reference>
        </references>
      </pivotArea>
    </chartFormat>
    <chartFormat chart="10" format="33">
      <pivotArea type="data" outline="0" fieldPosition="0">
        <references count="2">
          <reference field="4294967294" count="1" selected="0">
            <x v="0"/>
          </reference>
          <reference field="0" count="1" selected="0">
            <x v="7"/>
          </reference>
        </references>
      </pivotArea>
    </chartFormat>
    <chartFormat chart="11" format="18" series="1">
      <pivotArea type="data" outline="0" fieldPosition="0">
        <references count="1">
          <reference field="4294967294" count="1" selected="0">
            <x v="0"/>
          </reference>
        </references>
      </pivotArea>
    </chartFormat>
    <chartFormat chart="11" format="23">
      <pivotArea type="data" outline="0" fieldPosition="0">
        <references count="2">
          <reference field="4294967294" count="1" selected="0">
            <x v="0"/>
          </reference>
          <reference field="0" count="1" selected="0">
            <x v="6"/>
          </reference>
        </references>
      </pivotArea>
    </chartFormat>
    <chartFormat chart="11" format="24">
      <pivotArea type="data" outline="0" fieldPosition="0">
        <references count="2">
          <reference field="4294967294" count="1" selected="0">
            <x v="0"/>
          </reference>
          <reference field="0" count="1" selected="0">
            <x v="7"/>
          </reference>
        </references>
      </pivotArea>
    </chartFormat>
    <chartFormat chart="12" format="36" series="1">
      <pivotArea type="data" outline="0" fieldPosition="0">
        <references count="1">
          <reference field="4294967294" count="1" selected="0">
            <x v="0"/>
          </reference>
        </references>
      </pivotArea>
    </chartFormat>
    <chartFormat chart="12" format="41">
      <pivotArea type="data" outline="0" fieldPosition="0">
        <references count="2">
          <reference field="4294967294" count="1" selected="0">
            <x v="0"/>
          </reference>
          <reference field="0" count="1" selected="0">
            <x v="6"/>
          </reference>
        </references>
      </pivotArea>
    </chartFormat>
    <chartFormat chart="12" format="42">
      <pivotArea type="data" outline="0" fieldPosition="0">
        <references count="2">
          <reference field="4294967294" count="1" selected="0">
            <x v="0"/>
          </reference>
          <reference field="0" count="1" selected="0">
            <x v="7"/>
          </reference>
        </references>
      </pivotArea>
    </chartFormat>
    <chartFormat chart="13" format="27" series="1">
      <pivotArea type="data" outline="0" fieldPosition="0">
        <references count="1">
          <reference field="4294967294" count="1" selected="0">
            <x v="0"/>
          </reference>
        </references>
      </pivotArea>
    </chartFormat>
    <chartFormat chart="13" format="32">
      <pivotArea type="data" outline="0" fieldPosition="0">
        <references count="2">
          <reference field="4294967294" count="1" selected="0">
            <x v="0"/>
          </reference>
          <reference field="0" count="1" selected="0">
            <x v="6"/>
          </reference>
        </references>
      </pivotArea>
    </chartFormat>
    <chartFormat chart="13" format="33">
      <pivotArea type="data" outline="0" fieldPosition="0">
        <references count="2">
          <reference field="4294967294" count="1" selected="0">
            <x v="0"/>
          </reference>
          <reference field="0" count="1" selected="0">
            <x v="7"/>
          </reference>
        </references>
      </pivotArea>
    </chartFormat>
    <chartFormat chart="15" format="45" series="1">
      <pivotArea type="data" outline="0" fieldPosition="0">
        <references count="1">
          <reference field="4294967294" count="1" selected="0">
            <x v="0"/>
          </reference>
        </references>
      </pivotArea>
    </chartFormat>
    <chartFormat chart="15" format="50">
      <pivotArea type="data" outline="0" fieldPosition="0">
        <references count="2">
          <reference field="4294967294" count="1" selected="0">
            <x v="0"/>
          </reference>
          <reference field="0" count="1" selected="0">
            <x v="6"/>
          </reference>
        </references>
      </pivotArea>
    </chartFormat>
    <chartFormat chart="15" format="51">
      <pivotArea type="data" outline="0" fieldPosition="0">
        <references count="2">
          <reference field="4294967294" count="1" selected="0">
            <x v="0"/>
          </reference>
          <reference field="0" count="1" selected="0">
            <x v="7"/>
          </reference>
        </references>
      </pivotArea>
    </chartFormat>
    <chartFormat chart="14" format="54" series="1">
      <pivotArea type="data" outline="0" fieldPosition="0">
        <references count="1">
          <reference field="4294967294" count="1" selected="0">
            <x v="0"/>
          </reference>
        </references>
      </pivotArea>
    </chartFormat>
    <chartFormat chart="14" format="55">
      <pivotArea type="data" outline="0" fieldPosition="0">
        <references count="2">
          <reference field="4294967294" count="1" selected="0">
            <x v="0"/>
          </reference>
          <reference field="0" count="1" selected="0">
            <x v="0"/>
          </reference>
        </references>
      </pivotArea>
    </chartFormat>
    <chartFormat chart="14" format="56">
      <pivotArea type="data" outline="0" fieldPosition="0">
        <references count="2">
          <reference field="4294967294" count="1" selected="0">
            <x v="0"/>
          </reference>
          <reference field="0" count="1" selected="0">
            <x v="1"/>
          </reference>
        </references>
      </pivotArea>
    </chartFormat>
    <chartFormat chart="14" format="57">
      <pivotArea type="data" outline="0" fieldPosition="0">
        <references count="2">
          <reference field="4294967294" count="1" selected="0">
            <x v="0"/>
          </reference>
          <reference field="0" count="1" selected="0">
            <x v="4"/>
          </reference>
        </references>
      </pivotArea>
    </chartFormat>
    <chartFormat chart="14" format="58">
      <pivotArea type="data" outline="0" fieldPosition="0">
        <references count="2">
          <reference field="4294967294" count="1" selected="0">
            <x v="0"/>
          </reference>
          <reference field="0" count="1" selected="0">
            <x v="5"/>
          </reference>
        </references>
      </pivotArea>
    </chartFormat>
    <chartFormat chart="14" format="59">
      <pivotArea type="data" outline="0" fieldPosition="0">
        <references count="2">
          <reference field="4294967294" count="1" selected="0">
            <x v="0"/>
          </reference>
          <reference field="0" count="1" selected="0">
            <x v="6"/>
          </reference>
        </references>
      </pivotArea>
    </chartFormat>
    <chartFormat chart="14" format="60">
      <pivotArea type="data" outline="0" fieldPosition="0">
        <references count="2">
          <reference field="4294967294" count="1" selected="0">
            <x v="0"/>
          </reference>
          <reference field="0" count="1" selected="0">
            <x v="7"/>
          </reference>
        </references>
      </pivotArea>
    </chartFormat>
    <chartFormat chart="14" format="61">
      <pivotArea type="data" outline="0" fieldPosition="0">
        <references count="2">
          <reference field="4294967294" count="1" selected="0">
            <x v="0"/>
          </reference>
          <reference field="0" count="1" selected="0">
            <x v="8"/>
          </reference>
        </references>
      </pivotArea>
    </chartFormat>
    <chartFormat chart="14" format="62">
      <pivotArea type="data" outline="0" fieldPosition="0">
        <references count="2">
          <reference field="4294967294" count="1" selected="0">
            <x v="0"/>
          </reference>
          <reference field="0" count="1" selected="0">
            <x v="9"/>
          </reference>
        </references>
      </pivotArea>
    </chartFormat>
    <chartFormat chart="15" format="54">
      <pivotArea type="data" outline="0" fieldPosition="0">
        <references count="2">
          <reference field="4294967294" count="1" selected="0">
            <x v="0"/>
          </reference>
          <reference field="0" count="1" selected="0">
            <x v="0"/>
          </reference>
        </references>
      </pivotArea>
    </chartFormat>
    <chartFormat chart="15" format="55">
      <pivotArea type="data" outline="0" fieldPosition="0">
        <references count="2">
          <reference field="4294967294" count="1" selected="0">
            <x v="0"/>
          </reference>
          <reference field="0" count="1" selected="0">
            <x v="1"/>
          </reference>
        </references>
      </pivotArea>
    </chartFormat>
    <chartFormat chart="15" format="56">
      <pivotArea type="data" outline="0" fieldPosition="0">
        <references count="2">
          <reference field="4294967294" count="1" selected="0">
            <x v="0"/>
          </reference>
          <reference field="0" count="1" selected="0">
            <x v="4"/>
          </reference>
        </references>
      </pivotArea>
    </chartFormat>
    <chartFormat chart="15" format="57">
      <pivotArea type="data" outline="0" fieldPosition="0">
        <references count="2">
          <reference field="4294967294" count="1" selected="0">
            <x v="0"/>
          </reference>
          <reference field="0" count="1" selected="0">
            <x v="5"/>
          </reference>
        </references>
      </pivotArea>
    </chartFormat>
    <chartFormat chart="15" format="58">
      <pivotArea type="data" outline="0" fieldPosition="0">
        <references count="2">
          <reference field="4294967294" count="1" selected="0">
            <x v="0"/>
          </reference>
          <reference field="0" count="1" selected="0">
            <x v="8"/>
          </reference>
        </references>
      </pivotArea>
    </chartFormat>
    <chartFormat chart="15" format="59">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leau croisé dynamique4" cacheId="37"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3">
  <location ref="AJ4:AK13"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5">
        <item x="3"/>
        <item x="1"/>
        <item x="4"/>
        <item x="7"/>
        <item x="2"/>
        <item x="0"/>
        <item h="1" m="1" x="10"/>
        <item h="1" x="8"/>
        <item x="5"/>
        <item m="1" x="11"/>
        <item m="1" x="13"/>
        <item m="1" x="12"/>
        <item m="1" x="9"/>
        <item x="6"/>
        <item t="default"/>
      </items>
    </pivotField>
    <pivotField showAll="0"/>
    <pivotField showAll="0"/>
    <pivotField showAll="0"/>
    <pivotField showAll="0"/>
  </pivotFields>
  <rowFields count="1">
    <field x="14"/>
  </rowFields>
  <rowItems count="9">
    <i>
      <x/>
    </i>
    <i>
      <x v="1"/>
    </i>
    <i>
      <x v="2"/>
    </i>
    <i>
      <x v="3"/>
    </i>
    <i>
      <x v="4"/>
    </i>
    <i>
      <x v="5"/>
    </i>
    <i>
      <x v="8"/>
    </i>
    <i>
      <x v="13"/>
    </i>
    <i t="grand">
      <x/>
    </i>
  </rowItems>
  <colItems count="1">
    <i/>
  </colItems>
  <dataFields count="1">
    <dataField name="Nombre de communauté écologique niveau 2" fld="14" subtotal="count" baseField="0" baseItem="0"/>
  </dataFields>
  <chartFormats count="18">
    <chartFormat chart="0" format="40" series="1">
      <pivotArea type="data" outline="0" fieldPosition="0">
        <references count="1">
          <reference field="4294967294" count="1" selected="0">
            <x v="0"/>
          </reference>
        </references>
      </pivotArea>
    </chartFormat>
    <chartFormat chart="0" format="41">
      <pivotArea type="data" outline="0" fieldPosition="0">
        <references count="2">
          <reference field="4294967294" count="1" selected="0">
            <x v="0"/>
          </reference>
          <reference field="14" count="1" selected="0">
            <x v="3"/>
          </reference>
        </references>
      </pivotArea>
    </chartFormat>
    <chartFormat chart="0" format="42">
      <pivotArea type="data" outline="0" fieldPosition="0">
        <references count="2">
          <reference field="4294967294" count="1" selected="0">
            <x v="0"/>
          </reference>
          <reference field="14" count="1" selected="0">
            <x v="4"/>
          </reference>
        </references>
      </pivotArea>
    </chartFormat>
    <chartFormat chart="0" format="43">
      <pivotArea type="data" outline="0" fieldPosition="0">
        <references count="2">
          <reference field="4294967294" count="1" selected="0">
            <x v="0"/>
          </reference>
          <reference field="14" count="1" selected="0">
            <x v="0"/>
          </reference>
        </references>
      </pivotArea>
    </chartFormat>
    <chartFormat chart="0" format="44">
      <pivotArea type="data" outline="0" fieldPosition="0">
        <references count="2">
          <reference field="4294967294" count="1" selected="0">
            <x v="0"/>
          </reference>
          <reference field="14" count="1" selected="0">
            <x v="1"/>
          </reference>
        </references>
      </pivotArea>
    </chartFormat>
    <chartFormat chart="0" format="45">
      <pivotArea type="data" outline="0" fieldPosition="0">
        <references count="2">
          <reference field="4294967294" count="1" selected="0">
            <x v="0"/>
          </reference>
          <reference field="14" count="1" selected="0">
            <x v="2"/>
          </reference>
        </references>
      </pivotArea>
    </chartFormat>
    <chartFormat chart="0" format="46">
      <pivotArea type="data" outline="0" fieldPosition="0">
        <references count="2">
          <reference field="4294967294" count="1" selected="0">
            <x v="0"/>
          </reference>
          <reference field="14" count="1" selected="0">
            <x v="8"/>
          </reference>
        </references>
      </pivotArea>
    </chartFormat>
    <chartFormat chart="0" format="47">
      <pivotArea type="data" outline="0" fieldPosition="0">
        <references count="2">
          <reference field="4294967294" count="1" selected="0">
            <x v="0"/>
          </reference>
          <reference field="14" count="1" selected="0">
            <x v="5"/>
          </reference>
        </references>
      </pivotArea>
    </chartFormat>
    <chartFormat chart="2" format="56" series="1">
      <pivotArea type="data" outline="0" fieldPosition="0">
        <references count="1">
          <reference field="4294967294" count="1" selected="0">
            <x v="0"/>
          </reference>
        </references>
      </pivotArea>
    </chartFormat>
    <chartFormat chart="2" format="57">
      <pivotArea type="data" outline="0" fieldPosition="0">
        <references count="2">
          <reference field="4294967294" count="1" selected="0">
            <x v="0"/>
          </reference>
          <reference field="14" count="1" selected="0">
            <x v="0"/>
          </reference>
        </references>
      </pivotArea>
    </chartFormat>
    <chartFormat chart="2" format="58">
      <pivotArea type="data" outline="0" fieldPosition="0">
        <references count="2">
          <reference field="4294967294" count="1" selected="0">
            <x v="0"/>
          </reference>
          <reference field="14" count="1" selected="0">
            <x v="1"/>
          </reference>
        </references>
      </pivotArea>
    </chartFormat>
    <chartFormat chart="2" format="59">
      <pivotArea type="data" outline="0" fieldPosition="0">
        <references count="2">
          <reference field="4294967294" count="1" selected="0">
            <x v="0"/>
          </reference>
          <reference field="14" count="1" selected="0">
            <x v="2"/>
          </reference>
        </references>
      </pivotArea>
    </chartFormat>
    <chartFormat chart="2" format="60">
      <pivotArea type="data" outline="0" fieldPosition="0">
        <references count="2">
          <reference field="4294967294" count="1" selected="0">
            <x v="0"/>
          </reference>
          <reference field="14" count="1" selected="0">
            <x v="3"/>
          </reference>
        </references>
      </pivotArea>
    </chartFormat>
    <chartFormat chart="2" format="61">
      <pivotArea type="data" outline="0" fieldPosition="0">
        <references count="2">
          <reference field="4294967294" count="1" selected="0">
            <x v="0"/>
          </reference>
          <reference field="14" count="1" selected="0">
            <x v="4"/>
          </reference>
        </references>
      </pivotArea>
    </chartFormat>
    <chartFormat chart="2" format="62">
      <pivotArea type="data" outline="0" fieldPosition="0">
        <references count="2">
          <reference field="4294967294" count="1" selected="0">
            <x v="0"/>
          </reference>
          <reference field="14" count="1" selected="0">
            <x v="5"/>
          </reference>
        </references>
      </pivotArea>
    </chartFormat>
    <chartFormat chart="2" format="63">
      <pivotArea type="data" outline="0" fieldPosition="0">
        <references count="2">
          <reference field="4294967294" count="1" selected="0">
            <x v="0"/>
          </reference>
          <reference field="14" count="1" selected="0">
            <x v="8"/>
          </reference>
        </references>
      </pivotArea>
    </chartFormat>
    <chartFormat chart="0" format="48">
      <pivotArea type="data" outline="0" fieldPosition="0">
        <references count="2">
          <reference field="4294967294" count="1" selected="0">
            <x v="0"/>
          </reference>
          <reference field="14" count="1" selected="0">
            <x v="13"/>
          </reference>
        </references>
      </pivotArea>
    </chartFormat>
    <chartFormat chart="2" format="64">
      <pivotArea type="data" outline="0" fieldPosition="0">
        <references count="2">
          <reference field="4294967294" count="1" selected="0">
            <x v="0"/>
          </reference>
          <reference field="14"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TDC_27_rarete" cacheId="34"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19">
  <location ref="V4:W15" firstHeaderRow="1" firstDataRow="1" firstDataCol="1"/>
  <pivotFields count="1">
    <pivotField axis="axisRow" dataField="1" showAll="0">
      <items count="13">
        <item x="0"/>
        <item x="1"/>
        <item x="5"/>
        <item x="2"/>
        <item x="4"/>
        <item h="1" x="10"/>
        <item h="1" m="1" x="11"/>
        <item x="8"/>
        <item x="7"/>
        <item x="6"/>
        <item x="3"/>
        <item x="9"/>
        <item t="default"/>
      </items>
    </pivotField>
  </pivotFields>
  <rowFields count="1">
    <field x="0"/>
  </rowFields>
  <rowItems count="11">
    <i>
      <x/>
    </i>
    <i>
      <x v="1"/>
    </i>
    <i>
      <x v="2"/>
    </i>
    <i>
      <x v="3"/>
    </i>
    <i>
      <x v="4"/>
    </i>
    <i>
      <x v="7"/>
    </i>
    <i>
      <x v="8"/>
    </i>
    <i>
      <x v="9"/>
    </i>
    <i>
      <x v="10"/>
    </i>
    <i>
      <x v="11"/>
    </i>
    <i t="grand">
      <x/>
    </i>
  </rowItems>
  <colItems count="1">
    <i/>
  </colItems>
  <dataFields count="1">
    <dataField name="Nombre de rareté dép." fld="0" subtotal="count" baseField="0" baseItem="0"/>
  </dataFields>
  <chartFormats count="42">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2" format="0"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4"/>
          </reference>
        </references>
      </pivotArea>
    </chartFormat>
    <chartFormat chart="3" format="10"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 chart="3" format="15">
      <pivotArea type="data" outline="0" fieldPosition="0">
        <references count="2">
          <reference field="4294967294" count="1" selected="0">
            <x v="0"/>
          </reference>
          <reference field="0" count="1" selected="0">
            <x v="4"/>
          </reference>
        </references>
      </pivotArea>
    </chartFormat>
    <chartFormat chart="4" format="11"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1"/>
          </reference>
        </references>
      </pivotArea>
    </chartFormat>
    <chartFormat chart="4" format="14">
      <pivotArea type="data" outline="0" fieldPosition="0">
        <references count="2">
          <reference field="4294967294" count="1" selected="0">
            <x v="0"/>
          </reference>
          <reference field="0" count="1" selected="0">
            <x v="2"/>
          </reference>
        </references>
      </pivotArea>
    </chartFormat>
    <chartFormat chart="4" format="15">
      <pivotArea type="data" outline="0" fieldPosition="0">
        <references count="2">
          <reference field="4294967294" count="1" selected="0">
            <x v="0"/>
          </reference>
          <reference field="0" count="1" selected="0">
            <x v="3"/>
          </reference>
        </references>
      </pivotArea>
    </chartFormat>
    <chartFormat chart="4" format="16">
      <pivotArea type="data" outline="0" fieldPosition="0">
        <references count="2">
          <reference field="4294967294" count="1" selected="0">
            <x v="0"/>
          </reference>
          <reference field="0" count="1" selected="0">
            <x v="4"/>
          </reference>
        </references>
      </pivotArea>
    </chartFormat>
    <chartFormat chart="6" format="33" series="1">
      <pivotArea type="data" outline="0" fieldPosition="0">
        <references count="1">
          <reference field="4294967294" count="1" selected="0">
            <x v="0"/>
          </reference>
        </references>
      </pivotArea>
    </chartFormat>
    <chartFormat chart="6" format="35">
      <pivotArea type="data" outline="0" fieldPosition="0">
        <references count="2">
          <reference field="4294967294" count="1" selected="0">
            <x v="0"/>
          </reference>
          <reference field="0" count="1" selected="0">
            <x v="1"/>
          </reference>
        </references>
      </pivotArea>
    </chartFormat>
    <chartFormat chart="6" format="36">
      <pivotArea type="data" outline="0" fieldPosition="0">
        <references count="2">
          <reference field="4294967294" count="1" selected="0">
            <x v="0"/>
          </reference>
          <reference field="0" count="1" selected="0">
            <x v="2"/>
          </reference>
        </references>
      </pivotArea>
    </chartFormat>
    <chartFormat chart="6" format="37">
      <pivotArea type="data" outline="0" fieldPosition="0">
        <references count="2">
          <reference field="4294967294" count="1" selected="0">
            <x v="0"/>
          </reference>
          <reference field="0" count="1" selected="0">
            <x v="3"/>
          </reference>
        </references>
      </pivotArea>
    </chartFormat>
    <chartFormat chart="6" format="38">
      <pivotArea type="data" outline="0" fieldPosition="0">
        <references count="2">
          <reference field="4294967294" count="1" selected="0">
            <x v="0"/>
          </reference>
          <reference field="0" count="1" selected="0">
            <x v="4"/>
          </reference>
        </references>
      </pivotArea>
    </chartFormat>
    <chartFormat chart="6" format="41">
      <pivotArea type="data" outline="0" fieldPosition="0">
        <references count="2">
          <reference field="4294967294" count="1" selected="0">
            <x v="0"/>
          </reference>
          <reference field="0" count="1" selected="0">
            <x v="9"/>
          </reference>
        </references>
      </pivotArea>
    </chartFormat>
    <chartFormat chart="5" format="31" series="1">
      <pivotArea type="data" outline="0" fieldPosition="0">
        <references count="1">
          <reference field="4294967294" count="1" selected="0">
            <x v="0"/>
          </reference>
        </references>
      </pivotArea>
    </chartFormat>
    <chartFormat chart="5" format="32">
      <pivotArea type="data" outline="0" fieldPosition="0">
        <references count="2">
          <reference field="4294967294" count="1" selected="0">
            <x v="0"/>
          </reference>
          <reference field="0" count="1" selected="0">
            <x v="0"/>
          </reference>
        </references>
      </pivotArea>
    </chartFormat>
    <chartFormat chart="5" format="33">
      <pivotArea type="data" outline="0" fieldPosition="0">
        <references count="2">
          <reference field="4294967294" count="1" selected="0">
            <x v="0"/>
          </reference>
          <reference field="0" count="1" selected="0">
            <x v="1"/>
          </reference>
        </references>
      </pivotArea>
    </chartFormat>
    <chartFormat chart="5" format="34">
      <pivotArea type="data" outline="0" fieldPosition="0">
        <references count="2">
          <reference field="4294967294" count="1" selected="0">
            <x v="0"/>
          </reference>
          <reference field="0" count="1" selected="0">
            <x v="2"/>
          </reference>
        </references>
      </pivotArea>
    </chartFormat>
    <chartFormat chart="5" format="35">
      <pivotArea type="data" outline="0" fieldPosition="0">
        <references count="2">
          <reference field="4294967294" count="1" selected="0">
            <x v="0"/>
          </reference>
          <reference field="0" count="1" selected="0">
            <x v="3"/>
          </reference>
        </references>
      </pivotArea>
    </chartFormat>
    <chartFormat chart="5" format="36">
      <pivotArea type="data" outline="0" fieldPosition="0">
        <references count="2">
          <reference field="4294967294" count="1" selected="0">
            <x v="0"/>
          </reference>
          <reference field="0" count="1" selected="0">
            <x v="4"/>
          </reference>
        </references>
      </pivotArea>
    </chartFormat>
    <chartFormat chart="5" format="37">
      <pivotArea type="data" outline="0" fieldPosition="0">
        <references count="2">
          <reference field="4294967294" count="1" selected="0">
            <x v="0"/>
          </reference>
          <reference field="0" count="1" selected="0">
            <x v="7"/>
          </reference>
        </references>
      </pivotArea>
    </chartFormat>
    <chartFormat chart="5" format="38">
      <pivotArea type="data" outline="0" fieldPosition="0">
        <references count="2">
          <reference field="4294967294" count="1" selected="0">
            <x v="0"/>
          </reference>
          <reference field="0" count="1" selected="0">
            <x v="8"/>
          </reference>
        </references>
      </pivotArea>
    </chartFormat>
    <chartFormat chart="5" format="39">
      <pivotArea type="data" outline="0" fieldPosition="0">
        <references count="2">
          <reference field="4294967294" count="1" selected="0">
            <x v="0"/>
          </reference>
          <reference field="0" count="1" selected="0">
            <x v="9"/>
          </reference>
        </references>
      </pivotArea>
    </chartFormat>
    <chartFormat chart="5" format="40">
      <pivotArea type="data" outline="0" fieldPosition="0">
        <references count="2">
          <reference field="4294967294" count="1" selected="0">
            <x v="0"/>
          </reference>
          <reference field="0" count="1" selected="0">
            <x v="10"/>
          </reference>
        </references>
      </pivotArea>
    </chartFormat>
    <chartFormat chart="5" format="41">
      <pivotArea type="data" outline="0" fieldPosition="0">
        <references count="2">
          <reference field="4294967294" count="1" selected="0">
            <x v="0"/>
          </reference>
          <reference field="0" count="1" selected="0">
            <x v="11"/>
          </reference>
        </references>
      </pivotArea>
    </chartFormat>
    <chartFormat chart="6" format="44">
      <pivotArea type="data" outline="0" fieldPosition="0">
        <references count="2">
          <reference field="4294967294" count="1" selected="0">
            <x v="0"/>
          </reference>
          <reference field="0" count="1" selected="0">
            <x v="0"/>
          </reference>
        </references>
      </pivotArea>
    </chartFormat>
    <chartFormat chart="6" format="45">
      <pivotArea type="data" outline="0" fieldPosition="0">
        <references count="2">
          <reference field="4294967294" count="1" selected="0">
            <x v="0"/>
          </reference>
          <reference field="0" count="1" selected="0">
            <x v="7"/>
          </reference>
        </references>
      </pivotArea>
    </chartFormat>
    <chartFormat chart="6" format="46">
      <pivotArea type="data" outline="0" fieldPosition="0">
        <references count="2">
          <reference field="4294967294" count="1" selected="0">
            <x v="0"/>
          </reference>
          <reference field="0" count="1" selected="0">
            <x v="8"/>
          </reference>
        </references>
      </pivotArea>
    </chartFormat>
    <chartFormat chart="6" format="47">
      <pivotArea type="data" outline="0" fieldPosition="0">
        <references count="2">
          <reference field="4294967294" count="1" selected="0">
            <x v="0"/>
          </reference>
          <reference field="0" count="1" selected="0">
            <x v="10"/>
          </reference>
        </references>
      </pivotArea>
    </chartFormat>
    <chartFormat chart="6" format="48">
      <pivotArea type="data" outline="0" fieldPosition="0">
        <references count="2">
          <reference field="4294967294" count="1" selected="0">
            <x v="0"/>
          </reference>
          <reference field="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ableau croisé dynamique2" cacheId="20"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16">
  <location ref="AB4:AC13" firstHeaderRow="1" firstDataRow="1" firstDataCol="1"/>
  <pivotFields count="1">
    <pivotField axis="axisRow" dataField="1" showAll="0">
      <items count="10">
        <item x="3"/>
        <item x="7"/>
        <item x="6"/>
        <item x="2"/>
        <item x="1"/>
        <item x="0"/>
        <item x="5"/>
        <item x="4"/>
        <item h="1" m="1" x="8"/>
        <item t="default"/>
      </items>
    </pivotField>
  </pivotFields>
  <rowFields count="1">
    <field x="0"/>
  </rowFields>
  <rowItems count="9">
    <i>
      <x/>
    </i>
    <i>
      <x v="1"/>
    </i>
    <i>
      <x v="2"/>
    </i>
    <i>
      <x v="3"/>
    </i>
    <i>
      <x v="4"/>
    </i>
    <i>
      <x v="5"/>
    </i>
    <i>
      <x v="6"/>
    </i>
    <i>
      <x v="7"/>
    </i>
    <i t="grand">
      <x/>
    </i>
  </rowItems>
  <colItems count="1">
    <i/>
  </colItems>
  <dataFields count="1">
    <dataField name="Nombre de LISTE ROUGE NORMANDE" fld="0" subtotal="count" baseField="0" baseItem="0"/>
  </dataFields>
  <chartFormats count="88">
    <chartFormat chart="1" format="9"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0" count="1" selected="0">
            <x v="3"/>
          </reference>
        </references>
      </pivotArea>
    </chartFormat>
    <chartFormat chart="1" format="14">
      <pivotArea type="data" outline="0" fieldPosition="0">
        <references count="2">
          <reference field="4294967294" count="1" selected="0">
            <x v="0"/>
          </reference>
          <reference field="0" count="1" selected="0">
            <x v="4"/>
          </reference>
        </references>
      </pivotArea>
    </chartFormat>
    <chartFormat chart="1" format="15">
      <pivotArea type="data" outline="0" fieldPosition="0">
        <references count="2">
          <reference field="4294967294" count="1" selected="0">
            <x v="0"/>
          </reference>
          <reference field="0" count="1" selected="0">
            <x v="5"/>
          </reference>
        </references>
      </pivotArea>
    </chartFormat>
    <chartFormat chart="1" format="17">
      <pivotArea type="data" outline="0" fieldPosition="0">
        <references count="2">
          <reference field="4294967294" count="1" selected="0">
            <x v="0"/>
          </reference>
          <reference field="0" count="1" selected="0">
            <x v="7"/>
          </reference>
        </references>
      </pivotArea>
    </chartFormat>
    <chartFormat chart="5" format="38" series="1">
      <pivotArea type="data" outline="0" fieldPosition="0">
        <references count="1">
          <reference field="4294967294" count="1" selected="0">
            <x v="0"/>
          </reference>
        </references>
      </pivotArea>
    </chartFormat>
    <chartFormat chart="5" format="42">
      <pivotArea type="data" outline="0" fieldPosition="0">
        <references count="2">
          <reference field="4294967294" count="1" selected="0">
            <x v="0"/>
          </reference>
          <reference field="0" count="1" selected="0">
            <x v="3"/>
          </reference>
        </references>
      </pivotArea>
    </chartFormat>
    <chartFormat chart="5" format="43">
      <pivotArea type="data" outline="0" fieldPosition="0">
        <references count="2">
          <reference field="4294967294" count="1" selected="0">
            <x v="0"/>
          </reference>
          <reference field="0" count="1" selected="0">
            <x v="4"/>
          </reference>
        </references>
      </pivotArea>
    </chartFormat>
    <chartFormat chart="5" format="44">
      <pivotArea type="data" outline="0" fieldPosition="0">
        <references count="2">
          <reference field="4294967294" count="1" selected="0">
            <x v="0"/>
          </reference>
          <reference field="0" count="1" selected="0">
            <x v="5"/>
          </reference>
        </references>
      </pivotArea>
    </chartFormat>
    <chartFormat chart="5" format="46">
      <pivotArea type="data" outline="0" fieldPosition="0">
        <references count="2">
          <reference field="4294967294" count="1" selected="0">
            <x v="0"/>
          </reference>
          <reference field="0" count="1" selected="0">
            <x v="7"/>
          </reference>
        </references>
      </pivotArea>
    </chartFormat>
    <chartFormat chart="3" format="29"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0" count="1" selected="0">
            <x v="3"/>
          </reference>
        </references>
      </pivotArea>
    </chartFormat>
    <chartFormat chart="7" format="5">
      <pivotArea type="data" outline="0" fieldPosition="0">
        <references count="2">
          <reference field="4294967294" count="1" selected="0">
            <x v="0"/>
          </reference>
          <reference field="0" count="1" selected="0">
            <x v="4"/>
          </reference>
        </references>
      </pivotArea>
    </chartFormat>
    <chartFormat chart="7" format="6">
      <pivotArea type="data" outline="0" fieldPosition="0">
        <references count="2">
          <reference field="4294967294" count="1" selected="0">
            <x v="0"/>
          </reference>
          <reference field="0" count="1" selected="0">
            <x v="5"/>
          </reference>
        </references>
      </pivotArea>
    </chartFormat>
    <chartFormat chart="7" format="8">
      <pivotArea type="data" outline="0" fieldPosition="0">
        <references count="2">
          <reference field="4294967294" count="1" selected="0">
            <x v="0"/>
          </reference>
          <reference field="0" count="1" selected="0">
            <x v="7"/>
          </reference>
        </references>
      </pivotArea>
    </chartFormat>
    <chartFormat chart="8" format="18"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0" count="1" selected="0">
            <x v="3"/>
          </reference>
        </references>
      </pivotArea>
    </chartFormat>
    <chartFormat chart="8" format="20">
      <pivotArea type="data" outline="0" fieldPosition="0">
        <references count="2">
          <reference field="4294967294" count="1" selected="0">
            <x v="0"/>
          </reference>
          <reference field="0" count="1" selected="0">
            <x v="4"/>
          </reference>
        </references>
      </pivotArea>
    </chartFormat>
    <chartFormat chart="8" format="21">
      <pivotArea type="data" outline="0" fieldPosition="0">
        <references count="2">
          <reference field="4294967294" count="1" selected="0">
            <x v="0"/>
          </reference>
          <reference field="0" count="1" selected="0">
            <x v="5"/>
          </reference>
        </references>
      </pivotArea>
    </chartFormat>
    <chartFormat chart="8" format="22">
      <pivotArea type="data" outline="0" fieldPosition="0">
        <references count="2">
          <reference field="4294967294" count="1" selected="0">
            <x v="0"/>
          </reference>
          <reference field="0" count="1" selected="0">
            <x v="7"/>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3"/>
          </reference>
        </references>
      </pivotArea>
    </chartFormat>
    <chartFormat chart="9" format="11">
      <pivotArea type="data" outline="0" fieldPosition="0">
        <references count="2">
          <reference field="4294967294" count="1" selected="0">
            <x v="0"/>
          </reference>
          <reference field="0" count="1" selected="0">
            <x v="4"/>
          </reference>
        </references>
      </pivotArea>
    </chartFormat>
    <chartFormat chart="9" format="12">
      <pivotArea type="data" outline="0" fieldPosition="0">
        <references count="2">
          <reference field="4294967294" count="1" selected="0">
            <x v="0"/>
          </reference>
          <reference field="0" count="1" selected="0">
            <x v="5"/>
          </reference>
        </references>
      </pivotArea>
    </chartFormat>
    <chartFormat chart="9" format="13">
      <pivotArea type="data" outline="0" fieldPosition="0">
        <references count="2">
          <reference field="4294967294" count="1" selected="0">
            <x v="0"/>
          </reference>
          <reference field="0" count="1" selected="0">
            <x v="7"/>
          </reference>
        </references>
      </pivotArea>
    </chartFormat>
    <chartFormat chart="9" format="14">
      <pivotArea type="data" outline="0" fieldPosition="0">
        <references count="2">
          <reference field="4294967294" count="1" selected="0">
            <x v="0"/>
          </reference>
          <reference field="0" count="1" selected="0">
            <x v="6"/>
          </reference>
        </references>
      </pivotArea>
    </chartFormat>
    <chartFormat chart="8" format="23">
      <pivotArea type="data" outline="0" fieldPosition="0">
        <references count="2">
          <reference field="4294967294" count="1" selected="0">
            <x v="0"/>
          </reference>
          <reference field="0" count="1" selected="0">
            <x v="6"/>
          </reference>
        </references>
      </pivotArea>
    </chartFormat>
    <chartFormat chart="8" format="24">
      <pivotArea type="data" outline="0" fieldPosition="0">
        <references count="2">
          <reference field="4294967294" count="1" selected="0">
            <x v="0"/>
          </reference>
          <reference field="0" count="1" selected="0">
            <x v="0"/>
          </reference>
        </references>
      </pivotArea>
    </chartFormat>
    <chartFormat chart="8" format="25">
      <pivotArea type="data" outline="0" fieldPosition="0">
        <references count="2">
          <reference field="4294967294" count="1" selected="0">
            <x v="0"/>
          </reference>
          <reference field="0" count="1" selected="0">
            <x v="1"/>
          </reference>
        </references>
      </pivotArea>
    </chartFormat>
    <chartFormat chart="8" format="26">
      <pivotArea type="data" outline="0" fieldPosition="0">
        <references count="2">
          <reference field="4294967294" count="1" selected="0">
            <x v="0"/>
          </reference>
          <reference field="0" count="1" selected="0">
            <x v="2"/>
          </reference>
        </references>
      </pivotArea>
    </chartFormat>
    <chartFormat chart="9" format="15">
      <pivotArea type="data" outline="0" fieldPosition="0">
        <references count="2">
          <reference field="4294967294" count="1" selected="0">
            <x v="0"/>
          </reference>
          <reference field="0" count="1" selected="0">
            <x v="0"/>
          </reference>
        </references>
      </pivotArea>
    </chartFormat>
    <chartFormat chart="9" format="16">
      <pivotArea type="data" outline="0" fieldPosition="0">
        <references count="2">
          <reference field="4294967294" count="1" selected="0">
            <x v="0"/>
          </reference>
          <reference field="0" count="1" selected="0">
            <x v="1"/>
          </reference>
        </references>
      </pivotArea>
    </chartFormat>
    <chartFormat chart="9" format="17">
      <pivotArea type="data" outline="0" fieldPosition="0">
        <references count="2">
          <reference field="4294967294" count="1" selected="0">
            <x v="0"/>
          </reference>
          <reference field="0" count="1" selected="0">
            <x v="2"/>
          </reference>
        </references>
      </pivotArea>
    </chartFormat>
    <chartFormat chart="10" format="27" series="1">
      <pivotArea type="data" outline="0" fieldPosition="0">
        <references count="1">
          <reference field="4294967294" count="1" selected="0">
            <x v="0"/>
          </reference>
        </references>
      </pivotArea>
    </chartFormat>
    <chartFormat chart="10" format="28">
      <pivotArea type="data" outline="0" fieldPosition="0">
        <references count="2">
          <reference field="4294967294" count="1" selected="0">
            <x v="0"/>
          </reference>
          <reference field="0" count="1" selected="0">
            <x v="0"/>
          </reference>
        </references>
      </pivotArea>
    </chartFormat>
    <chartFormat chart="10" format="29">
      <pivotArea type="data" outline="0" fieldPosition="0">
        <references count="2">
          <reference field="4294967294" count="1" selected="0">
            <x v="0"/>
          </reference>
          <reference field="0" count="1" selected="0">
            <x v="1"/>
          </reference>
        </references>
      </pivotArea>
    </chartFormat>
    <chartFormat chart="10" format="30">
      <pivotArea type="data" outline="0" fieldPosition="0">
        <references count="2">
          <reference field="4294967294" count="1" selected="0">
            <x v="0"/>
          </reference>
          <reference field="0" count="1" selected="0">
            <x v="2"/>
          </reference>
        </references>
      </pivotArea>
    </chartFormat>
    <chartFormat chart="10" format="31">
      <pivotArea type="data" outline="0" fieldPosition="0">
        <references count="2">
          <reference field="4294967294" count="1" selected="0">
            <x v="0"/>
          </reference>
          <reference field="0" count="1" selected="0">
            <x v="3"/>
          </reference>
        </references>
      </pivotArea>
    </chartFormat>
    <chartFormat chart="10" format="32">
      <pivotArea type="data" outline="0" fieldPosition="0">
        <references count="2">
          <reference field="4294967294" count="1" selected="0">
            <x v="0"/>
          </reference>
          <reference field="0" count="1" selected="0">
            <x v="4"/>
          </reference>
        </references>
      </pivotArea>
    </chartFormat>
    <chartFormat chart="10" format="33">
      <pivotArea type="data" outline="0" fieldPosition="0">
        <references count="2">
          <reference field="4294967294" count="1" selected="0">
            <x v="0"/>
          </reference>
          <reference field="0" count="1" selected="0">
            <x v="5"/>
          </reference>
        </references>
      </pivotArea>
    </chartFormat>
    <chartFormat chart="10" format="34">
      <pivotArea type="data" outline="0" fieldPosition="0">
        <references count="2">
          <reference field="4294967294" count="1" selected="0">
            <x v="0"/>
          </reference>
          <reference field="0" count="1" selected="0">
            <x v="6"/>
          </reference>
        </references>
      </pivotArea>
    </chartFormat>
    <chartFormat chart="10" format="35">
      <pivotArea type="data" outline="0" fieldPosition="0">
        <references count="2">
          <reference field="4294967294" count="1" selected="0">
            <x v="0"/>
          </reference>
          <reference field="0" count="1" selected="0">
            <x v="7"/>
          </reference>
        </references>
      </pivotArea>
    </chartFormat>
    <chartFormat chart="11" format="18" series="1">
      <pivotArea type="data" outline="0" fieldPosition="0">
        <references count="1">
          <reference field="4294967294" count="1" selected="0">
            <x v="0"/>
          </reference>
        </references>
      </pivotArea>
    </chartFormat>
    <chartFormat chart="11" format="19">
      <pivotArea type="data" outline="0" fieldPosition="0">
        <references count="2">
          <reference field="4294967294" count="1" selected="0">
            <x v="0"/>
          </reference>
          <reference field="0" count="1" selected="0">
            <x v="0"/>
          </reference>
        </references>
      </pivotArea>
    </chartFormat>
    <chartFormat chart="11" format="20">
      <pivotArea type="data" outline="0" fieldPosition="0">
        <references count="2">
          <reference field="4294967294" count="1" selected="0">
            <x v="0"/>
          </reference>
          <reference field="0" count="1" selected="0">
            <x v="1"/>
          </reference>
        </references>
      </pivotArea>
    </chartFormat>
    <chartFormat chart="11" format="21">
      <pivotArea type="data" outline="0" fieldPosition="0">
        <references count="2">
          <reference field="4294967294" count="1" selected="0">
            <x v="0"/>
          </reference>
          <reference field="0" count="1" selected="0">
            <x v="2"/>
          </reference>
        </references>
      </pivotArea>
    </chartFormat>
    <chartFormat chart="11" format="22">
      <pivotArea type="data" outline="0" fieldPosition="0">
        <references count="2">
          <reference field="4294967294" count="1" selected="0">
            <x v="0"/>
          </reference>
          <reference field="0" count="1" selected="0">
            <x v="3"/>
          </reference>
        </references>
      </pivotArea>
    </chartFormat>
    <chartFormat chart="11" format="23">
      <pivotArea type="data" outline="0" fieldPosition="0">
        <references count="2">
          <reference field="4294967294" count="1" selected="0">
            <x v="0"/>
          </reference>
          <reference field="0" count="1" selected="0">
            <x v="4"/>
          </reference>
        </references>
      </pivotArea>
    </chartFormat>
    <chartFormat chart="11" format="24">
      <pivotArea type="data" outline="0" fieldPosition="0">
        <references count="2">
          <reference field="4294967294" count="1" selected="0">
            <x v="0"/>
          </reference>
          <reference field="0" count="1" selected="0">
            <x v="5"/>
          </reference>
        </references>
      </pivotArea>
    </chartFormat>
    <chartFormat chart="11" format="25">
      <pivotArea type="data" outline="0" fieldPosition="0">
        <references count="2">
          <reference field="4294967294" count="1" selected="0">
            <x v="0"/>
          </reference>
          <reference field="0" count="1" selected="0">
            <x v="6"/>
          </reference>
        </references>
      </pivotArea>
    </chartFormat>
    <chartFormat chart="11" format="26">
      <pivotArea type="data" outline="0" fieldPosition="0">
        <references count="2">
          <reference field="4294967294" count="1" selected="0">
            <x v="0"/>
          </reference>
          <reference field="0" count="1" selected="0">
            <x v="7"/>
          </reference>
        </references>
      </pivotArea>
    </chartFormat>
    <chartFormat chart="12" format="36" series="1">
      <pivotArea type="data" outline="0" fieldPosition="0">
        <references count="1">
          <reference field="4294967294" count="1" selected="0">
            <x v="0"/>
          </reference>
        </references>
      </pivotArea>
    </chartFormat>
    <chartFormat chart="12" format="37">
      <pivotArea type="data" outline="0" fieldPosition="0">
        <references count="2">
          <reference field="4294967294" count="1" selected="0">
            <x v="0"/>
          </reference>
          <reference field="0" count="1" selected="0">
            <x v="0"/>
          </reference>
        </references>
      </pivotArea>
    </chartFormat>
    <chartFormat chart="12" format="38">
      <pivotArea type="data" outline="0" fieldPosition="0">
        <references count="2">
          <reference field="4294967294" count="1" selected="0">
            <x v="0"/>
          </reference>
          <reference field="0" count="1" selected="0">
            <x v="1"/>
          </reference>
        </references>
      </pivotArea>
    </chartFormat>
    <chartFormat chart="12" format="39">
      <pivotArea type="data" outline="0" fieldPosition="0">
        <references count="2">
          <reference field="4294967294" count="1" selected="0">
            <x v="0"/>
          </reference>
          <reference field="0" count="1" selected="0">
            <x v="2"/>
          </reference>
        </references>
      </pivotArea>
    </chartFormat>
    <chartFormat chart="12" format="40">
      <pivotArea type="data" outline="0" fieldPosition="0">
        <references count="2">
          <reference field="4294967294" count="1" selected="0">
            <x v="0"/>
          </reference>
          <reference field="0" count="1" selected="0">
            <x v="3"/>
          </reference>
        </references>
      </pivotArea>
    </chartFormat>
    <chartFormat chart="12" format="41">
      <pivotArea type="data" outline="0" fieldPosition="0">
        <references count="2">
          <reference field="4294967294" count="1" selected="0">
            <x v="0"/>
          </reference>
          <reference field="0" count="1" selected="0">
            <x v="4"/>
          </reference>
        </references>
      </pivotArea>
    </chartFormat>
    <chartFormat chart="12" format="42">
      <pivotArea type="data" outline="0" fieldPosition="0">
        <references count="2">
          <reference field="4294967294" count="1" selected="0">
            <x v="0"/>
          </reference>
          <reference field="0" count="1" selected="0">
            <x v="5"/>
          </reference>
        </references>
      </pivotArea>
    </chartFormat>
    <chartFormat chart="12" format="43">
      <pivotArea type="data" outline="0" fieldPosition="0">
        <references count="2">
          <reference field="4294967294" count="1" selected="0">
            <x v="0"/>
          </reference>
          <reference field="0" count="1" selected="0">
            <x v="6"/>
          </reference>
        </references>
      </pivotArea>
    </chartFormat>
    <chartFormat chart="12" format="44">
      <pivotArea type="data" outline="0" fieldPosition="0">
        <references count="2">
          <reference field="4294967294" count="1" selected="0">
            <x v="0"/>
          </reference>
          <reference field="0" count="1" selected="0">
            <x v="7"/>
          </reference>
        </references>
      </pivotArea>
    </chartFormat>
    <chartFormat chart="13" format="27" series="1">
      <pivotArea type="data" outline="0" fieldPosition="0">
        <references count="1">
          <reference field="4294967294" count="1" selected="0">
            <x v="0"/>
          </reference>
        </references>
      </pivotArea>
    </chartFormat>
    <chartFormat chart="13" format="28">
      <pivotArea type="data" outline="0" fieldPosition="0">
        <references count="2">
          <reference field="4294967294" count="1" selected="0">
            <x v="0"/>
          </reference>
          <reference field="0" count="1" selected="0">
            <x v="0"/>
          </reference>
        </references>
      </pivotArea>
    </chartFormat>
    <chartFormat chart="13" format="29">
      <pivotArea type="data" outline="0" fieldPosition="0">
        <references count="2">
          <reference field="4294967294" count="1" selected="0">
            <x v="0"/>
          </reference>
          <reference field="0" count="1" selected="0">
            <x v="1"/>
          </reference>
        </references>
      </pivotArea>
    </chartFormat>
    <chartFormat chart="13" format="30">
      <pivotArea type="data" outline="0" fieldPosition="0">
        <references count="2">
          <reference field="4294967294" count="1" selected="0">
            <x v="0"/>
          </reference>
          <reference field="0" count="1" selected="0">
            <x v="2"/>
          </reference>
        </references>
      </pivotArea>
    </chartFormat>
    <chartFormat chart="13" format="31">
      <pivotArea type="data" outline="0" fieldPosition="0">
        <references count="2">
          <reference field="4294967294" count="1" selected="0">
            <x v="0"/>
          </reference>
          <reference field="0" count="1" selected="0">
            <x v="3"/>
          </reference>
        </references>
      </pivotArea>
    </chartFormat>
    <chartFormat chart="13" format="32">
      <pivotArea type="data" outline="0" fieldPosition="0">
        <references count="2">
          <reference field="4294967294" count="1" selected="0">
            <x v="0"/>
          </reference>
          <reference field="0" count="1" selected="0">
            <x v="4"/>
          </reference>
        </references>
      </pivotArea>
    </chartFormat>
    <chartFormat chart="13" format="33">
      <pivotArea type="data" outline="0" fieldPosition="0">
        <references count="2">
          <reference field="4294967294" count="1" selected="0">
            <x v="0"/>
          </reference>
          <reference field="0" count="1" selected="0">
            <x v="5"/>
          </reference>
        </references>
      </pivotArea>
    </chartFormat>
    <chartFormat chart="13" format="34">
      <pivotArea type="data" outline="0" fieldPosition="0">
        <references count="2">
          <reference field="4294967294" count="1" selected="0">
            <x v="0"/>
          </reference>
          <reference field="0" count="1" selected="0">
            <x v="6"/>
          </reference>
        </references>
      </pivotArea>
    </chartFormat>
    <chartFormat chart="13" format="35">
      <pivotArea type="data" outline="0" fieldPosition="0">
        <references count="2">
          <reference field="4294967294" count="1" selected="0">
            <x v="0"/>
          </reference>
          <reference field="0" count="1" selected="0">
            <x v="7"/>
          </reference>
        </references>
      </pivotArea>
    </chartFormat>
    <chartFormat chart="15" format="45" series="1">
      <pivotArea type="data" outline="0" fieldPosition="0">
        <references count="1">
          <reference field="4294967294" count="1" selected="0">
            <x v="0"/>
          </reference>
        </references>
      </pivotArea>
    </chartFormat>
    <chartFormat chart="15" format="46">
      <pivotArea type="data" outline="0" fieldPosition="0">
        <references count="2">
          <reference field="4294967294" count="1" selected="0">
            <x v="0"/>
          </reference>
          <reference field="0" count="1" selected="0">
            <x v="0"/>
          </reference>
        </references>
      </pivotArea>
    </chartFormat>
    <chartFormat chart="15" format="47">
      <pivotArea type="data" outline="0" fieldPosition="0">
        <references count="2">
          <reference field="4294967294" count="1" selected="0">
            <x v="0"/>
          </reference>
          <reference field="0" count="1" selected="0">
            <x v="1"/>
          </reference>
        </references>
      </pivotArea>
    </chartFormat>
    <chartFormat chart="15" format="48">
      <pivotArea type="data" outline="0" fieldPosition="0">
        <references count="2">
          <reference field="4294967294" count="1" selected="0">
            <x v="0"/>
          </reference>
          <reference field="0" count="1" selected="0">
            <x v="2"/>
          </reference>
        </references>
      </pivotArea>
    </chartFormat>
    <chartFormat chart="15" format="49">
      <pivotArea type="data" outline="0" fieldPosition="0">
        <references count="2">
          <reference field="4294967294" count="1" selected="0">
            <x v="0"/>
          </reference>
          <reference field="0" count="1" selected="0">
            <x v="3"/>
          </reference>
        </references>
      </pivotArea>
    </chartFormat>
    <chartFormat chart="15" format="50">
      <pivotArea type="data" outline="0" fieldPosition="0">
        <references count="2">
          <reference field="4294967294" count="1" selected="0">
            <x v="0"/>
          </reference>
          <reference field="0" count="1" selected="0">
            <x v="4"/>
          </reference>
        </references>
      </pivotArea>
    </chartFormat>
    <chartFormat chart="15" format="51">
      <pivotArea type="data" outline="0" fieldPosition="0">
        <references count="2">
          <reference field="4294967294" count="1" selected="0">
            <x v="0"/>
          </reference>
          <reference field="0" count="1" selected="0">
            <x v="5"/>
          </reference>
        </references>
      </pivotArea>
    </chartFormat>
    <chartFormat chart="15" format="52">
      <pivotArea type="data" outline="0" fieldPosition="0">
        <references count="2">
          <reference field="4294967294" count="1" selected="0">
            <x v="0"/>
          </reference>
          <reference field="0" count="1" selected="0">
            <x v="6"/>
          </reference>
        </references>
      </pivotArea>
    </chartFormat>
    <chartFormat chart="15" format="53">
      <pivotArea type="data" outline="0" fieldPosition="0">
        <references count="2">
          <reference field="4294967294" count="1" selected="0">
            <x v="0"/>
          </reference>
          <reference field="0" count="1" selected="0">
            <x v="7"/>
          </reference>
        </references>
      </pivotArea>
    </chartFormat>
    <chartFormat chart="14" format="54" series="1">
      <pivotArea type="data" outline="0" fieldPosition="0">
        <references count="1">
          <reference field="4294967294" count="1" selected="0">
            <x v="0"/>
          </reference>
        </references>
      </pivotArea>
    </chartFormat>
    <chartFormat chart="14" format="55">
      <pivotArea type="data" outline="0" fieldPosition="0">
        <references count="2">
          <reference field="4294967294" count="1" selected="0">
            <x v="0"/>
          </reference>
          <reference field="0" count="1" selected="0">
            <x v="0"/>
          </reference>
        </references>
      </pivotArea>
    </chartFormat>
    <chartFormat chart="14" format="56">
      <pivotArea type="data" outline="0" fieldPosition="0">
        <references count="2">
          <reference field="4294967294" count="1" selected="0">
            <x v="0"/>
          </reference>
          <reference field="0" count="1" selected="0">
            <x v="1"/>
          </reference>
        </references>
      </pivotArea>
    </chartFormat>
    <chartFormat chart="14" format="57">
      <pivotArea type="data" outline="0" fieldPosition="0">
        <references count="2">
          <reference field="4294967294" count="1" selected="0">
            <x v="0"/>
          </reference>
          <reference field="0" count="1" selected="0">
            <x v="2"/>
          </reference>
        </references>
      </pivotArea>
    </chartFormat>
    <chartFormat chart="14" format="58">
      <pivotArea type="data" outline="0" fieldPosition="0">
        <references count="2">
          <reference field="4294967294" count="1" selected="0">
            <x v="0"/>
          </reference>
          <reference field="0" count="1" selected="0">
            <x v="3"/>
          </reference>
        </references>
      </pivotArea>
    </chartFormat>
    <chartFormat chart="14" format="59">
      <pivotArea type="data" outline="0" fieldPosition="0">
        <references count="2">
          <reference field="4294967294" count="1" selected="0">
            <x v="0"/>
          </reference>
          <reference field="0" count="1" selected="0">
            <x v="4"/>
          </reference>
        </references>
      </pivotArea>
    </chartFormat>
    <chartFormat chart="14" format="60">
      <pivotArea type="data" outline="0" fieldPosition="0">
        <references count="2">
          <reference field="4294967294" count="1" selected="0">
            <x v="0"/>
          </reference>
          <reference field="0" count="1" selected="0">
            <x v="5"/>
          </reference>
        </references>
      </pivotArea>
    </chartFormat>
    <chartFormat chart="14" format="61">
      <pivotArea type="data" outline="0" fieldPosition="0">
        <references count="2">
          <reference field="4294967294" count="1" selected="0">
            <x v="0"/>
          </reference>
          <reference field="0" count="1" selected="0">
            <x v="6"/>
          </reference>
        </references>
      </pivotArea>
    </chartFormat>
    <chartFormat chart="14" format="62">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Tableau croisé dynamique6" cacheId="23"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3">
  <location ref="AK4:AL13"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x="3"/>
        <item x="1"/>
        <item x="4"/>
        <item x="7"/>
        <item x="2"/>
        <item x="0"/>
        <item x="5"/>
        <item x="6"/>
        <item h="1" x="8"/>
        <item t="default"/>
      </items>
    </pivotField>
    <pivotField showAll="0"/>
    <pivotField showAll="0"/>
    <pivotField showAll="0"/>
    <pivotField showAll="0"/>
  </pivotFields>
  <rowFields count="1">
    <field x="14"/>
  </rowFields>
  <rowItems count="9">
    <i>
      <x/>
    </i>
    <i>
      <x v="1"/>
    </i>
    <i>
      <x v="2"/>
    </i>
    <i>
      <x v="3"/>
    </i>
    <i>
      <x v="4"/>
    </i>
    <i>
      <x v="5"/>
    </i>
    <i>
      <x v="6"/>
    </i>
    <i>
      <x v="7"/>
    </i>
    <i t="grand">
      <x/>
    </i>
  </rowItems>
  <colItems count="1">
    <i/>
  </colItems>
  <dataFields count="1">
    <dataField name="Nombre de communauté écologique2" fld="14" subtotal="count" baseField="0" baseItem="0"/>
  </dataFields>
  <chartFormats count="18">
    <chartFormat chart="2" format="76" series="1">
      <pivotArea type="data" outline="0" fieldPosition="0">
        <references count="1">
          <reference field="4294967294" count="1" selected="0">
            <x v="0"/>
          </reference>
        </references>
      </pivotArea>
    </chartFormat>
    <chartFormat chart="2" format="77">
      <pivotArea type="data" outline="0" fieldPosition="0">
        <references count="2">
          <reference field="4294967294" count="1" selected="0">
            <x v="0"/>
          </reference>
          <reference field="14" count="1" selected="0">
            <x v="0"/>
          </reference>
        </references>
      </pivotArea>
    </chartFormat>
    <chartFormat chart="2" format="78">
      <pivotArea type="data" outline="0" fieldPosition="0">
        <references count="2">
          <reference field="4294967294" count="1" selected="0">
            <x v="0"/>
          </reference>
          <reference field="14" count="1" selected="0">
            <x v="1"/>
          </reference>
        </references>
      </pivotArea>
    </chartFormat>
    <chartFormat chart="2" format="79">
      <pivotArea type="data" outline="0" fieldPosition="0">
        <references count="2">
          <reference field="4294967294" count="1" selected="0">
            <x v="0"/>
          </reference>
          <reference field="14" count="1" selected="0">
            <x v="2"/>
          </reference>
        </references>
      </pivotArea>
    </chartFormat>
    <chartFormat chart="2" format="80">
      <pivotArea type="data" outline="0" fieldPosition="0">
        <references count="2">
          <reference field="4294967294" count="1" selected="0">
            <x v="0"/>
          </reference>
          <reference field="14" count="1" selected="0">
            <x v="3"/>
          </reference>
        </references>
      </pivotArea>
    </chartFormat>
    <chartFormat chart="2" format="81">
      <pivotArea type="data" outline="0" fieldPosition="0">
        <references count="2">
          <reference field="4294967294" count="1" selected="0">
            <x v="0"/>
          </reference>
          <reference field="14" count="1" selected="0">
            <x v="4"/>
          </reference>
        </references>
      </pivotArea>
    </chartFormat>
    <chartFormat chart="2" format="82">
      <pivotArea type="data" outline="0" fieldPosition="0">
        <references count="2">
          <reference field="4294967294" count="1" selected="0">
            <x v="0"/>
          </reference>
          <reference field="14" count="1" selected="0">
            <x v="5"/>
          </reference>
        </references>
      </pivotArea>
    </chartFormat>
    <chartFormat chart="2" format="83">
      <pivotArea type="data" outline="0" fieldPosition="0">
        <references count="2">
          <reference field="4294967294" count="1" selected="0">
            <x v="0"/>
          </reference>
          <reference field="14" count="1" selected="0">
            <x v="6"/>
          </reference>
        </references>
      </pivotArea>
    </chartFormat>
    <chartFormat chart="2" format="84">
      <pivotArea type="data" outline="0" fieldPosition="0">
        <references count="2">
          <reference field="4294967294" count="1" selected="0">
            <x v="0"/>
          </reference>
          <reference field="14" count="1" selected="0">
            <x v="7"/>
          </reference>
        </references>
      </pivotArea>
    </chartFormat>
    <chartFormat chart="0" format="94" series="1">
      <pivotArea type="data" outline="0" fieldPosition="0">
        <references count="1">
          <reference field="4294967294" count="1" selected="0">
            <x v="0"/>
          </reference>
        </references>
      </pivotArea>
    </chartFormat>
    <chartFormat chart="0" format="95">
      <pivotArea type="data" outline="0" fieldPosition="0">
        <references count="2">
          <reference field="4294967294" count="1" selected="0">
            <x v="0"/>
          </reference>
          <reference field="14" count="1" selected="0">
            <x v="0"/>
          </reference>
        </references>
      </pivotArea>
    </chartFormat>
    <chartFormat chart="0" format="96">
      <pivotArea type="data" outline="0" fieldPosition="0">
        <references count="2">
          <reference field="4294967294" count="1" selected="0">
            <x v="0"/>
          </reference>
          <reference field="14" count="1" selected="0">
            <x v="1"/>
          </reference>
        </references>
      </pivotArea>
    </chartFormat>
    <chartFormat chart="0" format="97">
      <pivotArea type="data" outline="0" fieldPosition="0">
        <references count="2">
          <reference field="4294967294" count="1" selected="0">
            <x v="0"/>
          </reference>
          <reference field="14" count="1" selected="0">
            <x v="2"/>
          </reference>
        </references>
      </pivotArea>
    </chartFormat>
    <chartFormat chart="0" format="98">
      <pivotArea type="data" outline="0" fieldPosition="0">
        <references count="2">
          <reference field="4294967294" count="1" selected="0">
            <x v="0"/>
          </reference>
          <reference field="14" count="1" selected="0">
            <x v="3"/>
          </reference>
        </references>
      </pivotArea>
    </chartFormat>
    <chartFormat chart="0" format="99">
      <pivotArea type="data" outline="0" fieldPosition="0">
        <references count="2">
          <reference field="4294967294" count="1" selected="0">
            <x v="0"/>
          </reference>
          <reference field="14" count="1" selected="0">
            <x v="4"/>
          </reference>
        </references>
      </pivotArea>
    </chartFormat>
    <chartFormat chart="0" format="100">
      <pivotArea type="data" outline="0" fieldPosition="0">
        <references count="2">
          <reference field="4294967294" count="1" selected="0">
            <x v="0"/>
          </reference>
          <reference field="14" count="1" selected="0">
            <x v="5"/>
          </reference>
        </references>
      </pivotArea>
    </chartFormat>
    <chartFormat chart="0" format="101">
      <pivotArea type="data" outline="0" fieldPosition="0">
        <references count="2">
          <reference field="4294967294" count="1" selected="0">
            <x v="0"/>
          </reference>
          <reference field="14" count="1" selected="0">
            <x v="6"/>
          </reference>
        </references>
      </pivotArea>
    </chartFormat>
    <chartFormat chart="0" format="102">
      <pivotArea type="data" outline="0" fieldPosition="0">
        <references count="2">
          <reference field="4294967294" count="1" selected="0">
            <x v="0"/>
          </reference>
          <reference field="1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TDC_50_rarete" cacheId="21"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7">
  <location ref="V4:W15" firstHeaderRow="1" firstDataRow="1" firstDataCol="1"/>
  <pivotFields count="1">
    <pivotField axis="axisRow" dataField="1" showAll="0">
      <items count="13">
        <item x="0"/>
        <item x="3"/>
        <item x="2"/>
        <item x="1"/>
        <item x="4"/>
        <item x="5"/>
        <item m="1" x="11"/>
        <item x="6"/>
        <item h="1" x="10"/>
        <item x="7"/>
        <item x="8"/>
        <item x="9"/>
        <item t="default"/>
      </items>
    </pivotField>
  </pivotFields>
  <rowFields count="1">
    <field x="0"/>
  </rowFields>
  <rowItems count="11">
    <i>
      <x/>
    </i>
    <i>
      <x v="1"/>
    </i>
    <i>
      <x v="2"/>
    </i>
    <i>
      <x v="3"/>
    </i>
    <i>
      <x v="4"/>
    </i>
    <i>
      <x v="5"/>
    </i>
    <i>
      <x v="7"/>
    </i>
    <i>
      <x v="9"/>
    </i>
    <i>
      <x v="10"/>
    </i>
    <i>
      <x v="11"/>
    </i>
    <i t="grand">
      <x/>
    </i>
  </rowItems>
  <colItems count="1">
    <i/>
  </colItems>
  <dataFields count="1">
    <dataField name="Nombre de rareté dép." fld="0" subtotal="count" baseField="0" baseItem="0"/>
  </dataFields>
  <chartFormats count="5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0" format="7">
      <pivotArea type="data" outline="0" fieldPosition="0">
        <references count="2">
          <reference field="4294967294" count="1" selected="0">
            <x v="0"/>
          </reference>
          <reference field="0" count="1" selected="0">
            <x v="4"/>
          </reference>
        </references>
      </pivotArea>
    </chartFormat>
    <chartFormat chart="0" format="9">
      <pivotArea type="data" outline="0" fieldPosition="0">
        <references count="2">
          <reference field="4294967294" count="1" selected="0">
            <x v="0"/>
          </reference>
          <reference field="0" count="1" selected="0">
            <x v="5"/>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5">
      <pivotArea type="data" outline="0" fieldPosition="0">
        <references count="2">
          <reference field="4294967294" count="1" selected="0">
            <x v="0"/>
          </reference>
          <reference field="0" count="1" selected="0">
            <x v="2"/>
          </reference>
        </references>
      </pivotArea>
    </chartFormat>
    <chartFormat chart="2" format="6">
      <pivotArea type="data" outline="0" fieldPosition="0">
        <references count="2">
          <reference field="4294967294" count="1" selected="0">
            <x v="0"/>
          </reference>
          <reference field="0" count="1" selected="0">
            <x v="3"/>
          </reference>
        </references>
      </pivotArea>
    </chartFormat>
    <chartFormat chart="2" format="7">
      <pivotArea type="data" outline="0" fieldPosition="0">
        <references count="2">
          <reference field="4294967294" count="1" selected="0">
            <x v="0"/>
          </reference>
          <reference field="0" count="1" selected="0">
            <x v="4"/>
          </reference>
        </references>
      </pivotArea>
    </chartFormat>
    <chartFormat chart="2" format="10">
      <pivotArea type="data" outline="0" fieldPosition="0">
        <references count="2">
          <reference field="4294967294" count="1" selected="0">
            <x v="0"/>
          </reference>
          <reference field="0" count="1" selected="0">
            <x v="5"/>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5">
      <pivotArea type="data" outline="0" fieldPosition="0">
        <references count="2">
          <reference field="4294967294" count="1" selected="0">
            <x v="0"/>
          </reference>
          <reference field="0" count="1" selected="0">
            <x v="2"/>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 chart="3" format="17">
      <pivotArea type="data" outline="0" fieldPosition="0">
        <references count="2">
          <reference field="4294967294" count="1" selected="0">
            <x v="0"/>
          </reference>
          <reference field="0" count="1" selected="0">
            <x v="4"/>
          </reference>
        </references>
      </pivotArea>
    </chartFormat>
    <chartFormat chart="3" format="19">
      <pivotArea type="data" outline="0" fieldPosition="0">
        <references count="2">
          <reference field="4294967294" count="1" selected="0">
            <x v="0"/>
          </reference>
          <reference field="0" count="1" selected="0">
            <x v="5"/>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0" count="1" selected="0">
            <x v="0"/>
          </reference>
        </references>
      </pivotArea>
    </chartFormat>
    <chartFormat chart="4" format="13">
      <pivotArea type="data" outline="0" fieldPosition="0">
        <references count="2">
          <reference field="4294967294" count="1" selected="0">
            <x v="0"/>
          </reference>
          <reference field="0" count="1" selected="0">
            <x v="1"/>
          </reference>
        </references>
      </pivotArea>
    </chartFormat>
    <chartFormat chart="4" format="16">
      <pivotArea type="data" outline="0" fieldPosition="0">
        <references count="2">
          <reference field="4294967294" count="1" selected="0">
            <x v="0"/>
          </reference>
          <reference field="0" count="1" selected="0">
            <x v="2"/>
          </reference>
        </references>
      </pivotArea>
    </chartFormat>
    <chartFormat chart="4" format="17">
      <pivotArea type="data" outline="0" fieldPosition="0">
        <references count="2">
          <reference field="4294967294" count="1" selected="0">
            <x v="0"/>
          </reference>
          <reference field="0" count="1" selected="0">
            <x v="3"/>
          </reference>
        </references>
      </pivotArea>
    </chartFormat>
    <chartFormat chart="4" format="18">
      <pivotArea type="data" outline="0" fieldPosition="0">
        <references count="2">
          <reference field="4294967294" count="1" selected="0">
            <x v="0"/>
          </reference>
          <reference field="0" count="1" selected="0">
            <x v="4"/>
          </reference>
        </references>
      </pivotArea>
    </chartFormat>
    <chartFormat chart="4" format="21">
      <pivotArea type="data" outline="0" fieldPosition="0">
        <references count="2">
          <reference field="4294967294" count="1" selected="0">
            <x v="0"/>
          </reference>
          <reference field="0" count="1" selected="0">
            <x v="5"/>
          </reference>
        </references>
      </pivotArea>
    </chartFormat>
    <chartFormat chart="6" format="33" series="1">
      <pivotArea type="data" outline="0" fieldPosition="0">
        <references count="1">
          <reference field="4294967294" count="1" selected="0">
            <x v="0"/>
          </reference>
        </references>
      </pivotArea>
    </chartFormat>
    <chartFormat chart="6" format="34">
      <pivotArea type="data" outline="0" fieldPosition="0">
        <references count="2">
          <reference field="4294967294" count="1" selected="0">
            <x v="0"/>
          </reference>
          <reference field="0" count="1" selected="0">
            <x v="0"/>
          </reference>
        </references>
      </pivotArea>
    </chartFormat>
    <chartFormat chart="6" format="35">
      <pivotArea type="data" outline="0" fieldPosition="0">
        <references count="2">
          <reference field="4294967294" count="1" selected="0">
            <x v="0"/>
          </reference>
          <reference field="0" count="1" selected="0">
            <x v="1"/>
          </reference>
        </references>
      </pivotArea>
    </chartFormat>
    <chartFormat chart="6" format="36">
      <pivotArea type="data" outline="0" fieldPosition="0">
        <references count="2">
          <reference field="4294967294" count="1" selected="0">
            <x v="0"/>
          </reference>
          <reference field="0" count="1" selected="0">
            <x v="2"/>
          </reference>
        </references>
      </pivotArea>
    </chartFormat>
    <chartFormat chart="6" format="37">
      <pivotArea type="data" outline="0" fieldPosition="0">
        <references count="2">
          <reference field="4294967294" count="1" selected="0">
            <x v="0"/>
          </reference>
          <reference field="0" count="1" selected="0">
            <x v="3"/>
          </reference>
        </references>
      </pivotArea>
    </chartFormat>
    <chartFormat chart="6" format="38">
      <pivotArea type="data" outline="0" fieldPosition="0">
        <references count="2">
          <reference field="4294967294" count="1" selected="0">
            <x v="0"/>
          </reference>
          <reference field="0" count="1" selected="0">
            <x v="4"/>
          </reference>
        </references>
      </pivotArea>
    </chartFormat>
    <chartFormat chart="6" format="39">
      <pivotArea type="data" outline="0" fieldPosition="0">
        <references count="2">
          <reference field="4294967294" count="1" selected="0">
            <x v="0"/>
          </reference>
          <reference field="0" count="1" selected="0">
            <x v="5"/>
          </reference>
        </references>
      </pivotArea>
    </chartFormat>
    <chartFormat chart="6" format="40">
      <pivotArea type="data" outline="0" fieldPosition="0">
        <references count="2">
          <reference field="4294967294" count="1" selected="0">
            <x v="0"/>
          </reference>
          <reference field="0" count="1" selected="0">
            <x v="7"/>
          </reference>
        </references>
      </pivotArea>
    </chartFormat>
    <chartFormat chart="6" format="41">
      <pivotArea type="data" outline="0" fieldPosition="0">
        <references count="2">
          <reference field="4294967294" count="1" selected="0">
            <x v="0"/>
          </reference>
          <reference field="0" count="1" selected="0">
            <x v="9"/>
          </reference>
        </references>
      </pivotArea>
    </chartFormat>
    <chartFormat chart="6" format="42">
      <pivotArea type="data" outline="0" fieldPosition="0">
        <references count="2">
          <reference field="4294967294" count="1" selected="0">
            <x v="0"/>
          </reference>
          <reference field="0" count="1" selected="0">
            <x v="10"/>
          </reference>
        </references>
      </pivotArea>
    </chartFormat>
    <chartFormat chart="6" format="43">
      <pivotArea type="data" outline="0" fieldPosition="0">
        <references count="2">
          <reference field="4294967294" count="1" selected="0">
            <x v="0"/>
          </reference>
          <reference field="0" count="1" selected="0">
            <x v="11"/>
          </reference>
        </references>
      </pivotArea>
    </chartFormat>
    <chartFormat chart="5" format="31" series="1">
      <pivotArea type="data" outline="0" fieldPosition="0">
        <references count="1">
          <reference field="4294967294" count="1" selected="0">
            <x v="0"/>
          </reference>
        </references>
      </pivotArea>
    </chartFormat>
    <chartFormat chart="5" format="32">
      <pivotArea type="data" outline="0" fieldPosition="0">
        <references count="2">
          <reference field="4294967294" count="1" selected="0">
            <x v="0"/>
          </reference>
          <reference field="0" count="1" selected="0">
            <x v="0"/>
          </reference>
        </references>
      </pivotArea>
    </chartFormat>
    <chartFormat chart="5" format="33">
      <pivotArea type="data" outline="0" fieldPosition="0">
        <references count="2">
          <reference field="4294967294" count="1" selected="0">
            <x v="0"/>
          </reference>
          <reference field="0" count="1" selected="0">
            <x v="1"/>
          </reference>
        </references>
      </pivotArea>
    </chartFormat>
    <chartFormat chart="5" format="34">
      <pivotArea type="data" outline="0" fieldPosition="0">
        <references count="2">
          <reference field="4294967294" count="1" selected="0">
            <x v="0"/>
          </reference>
          <reference field="0" count="1" selected="0">
            <x v="2"/>
          </reference>
        </references>
      </pivotArea>
    </chartFormat>
    <chartFormat chart="5" format="35">
      <pivotArea type="data" outline="0" fieldPosition="0">
        <references count="2">
          <reference field="4294967294" count="1" selected="0">
            <x v="0"/>
          </reference>
          <reference field="0" count="1" selected="0">
            <x v="3"/>
          </reference>
        </references>
      </pivotArea>
    </chartFormat>
    <chartFormat chart="5" format="36">
      <pivotArea type="data" outline="0" fieldPosition="0">
        <references count="2">
          <reference field="4294967294" count="1" selected="0">
            <x v="0"/>
          </reference>
          <reference field="0" count="1" selected="0">
            <x v="4"/>
          </reference>
        </references>
      </pivotArea>
    </chartFormat>
    <chartFormat chart="5" format="37">
      <pivotArea type="data" outline="0" fieldPosition="0">
        <references count="2">
          <reference field="4294967294" count="1" selected="0">
            <x v="0"/>
          </reference>
          <reference field="0" count="1" selected="0">
            <x v="5"/>
          </reference>
        </references>
      </pivotArea>
    </chartFormat>
    <chartFormat chart="5" format="38">
      <pivotArea type="data" outline="0" fieldPosition="0">
        <references count="2">
          <reference field="4294967294" count="1" selected="0">
            <x v="0"/>
          </reference>
          <reference field="0" count="1" selected="0">
            <x v="7"/>
          </reference>
        </references>
      </pivotArea>
    </chartFormat>
    <chartFormat chart="5" format="39">
      <pivotArea type="data" outline="0" fieldPosition="0">
        <references count="2">
          <reference field="4294967294" count="1" selected="0">
            <x v="0"/>
          </reference>
          <reference field="0" count="1" selected="0">
            <x v="9"/>
          </reference>
        </references>
      </pivotArea>
    </chartFormat>
    <chartFormat chart="5" format="40">
      <pivotArea type="data" outline="0" fieldPosition="0">
        <references count="2">
          <reference field="4294967294" count="1" selected="0">
            <x v="0"/>
          </reference>
          <reference field="0" count="1" selected="0">
            <x v="10"/>
          </reference>
        </references>
      </pivotArea>
    </chartFormat>
    <chartFormat chart="5" format="41">
      <pivotArea type="data" outline="0" fieldPosition="0">
        <references count="2">
          <reference field="4294967294" count="1" selected="0">
            <x v="0"/>
          </reference>
          <reference field="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TDC_50_steno" cacheId="2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32">
  <location ref="AH4:AI16" firstHeaderRow="1" firstDataRow="1" firstDataCol="1"/>
  <pivotFields count="1">
    <pivotField axis="axisRow" dataField="1" showAll="0">
      <items count="13">
        <item m="1" x="11"/>
        <item x="3"/>
        <item x="5"/>
        <item x="6"/>
        <item x="1"/>
        <item x="4"/>
        <item x="10"/>
        <item x="2"/>
        <item x="0"/>
        <item x="7"/>
        <item x="9"/>
        <item x="8"/>
        <item t="default"/>
      </items>
    </pivotField>
  </pivotFields>
  <rowFields count="1">
    <field x="0"/>
  </rowFields>
  <rowItems count="12">
    <i>
      <x v="1"/>
    </i>
    <i>
      <x v="2"/>
    </i>
    <i>
      <x v="3"/>
    </i>
    <i>
      <x v="4"/>
    </i>
    <i>
      <x v="5"/>
    </i>
    <i>
      <x v="6"/>
    </i>
    <i>
      <x v="7"/>
    </i>
    <i>
      <x v="8"/>
    </i>
    <i>
      <x v="9"/>
    </i>
    <i>
      <x v="10"/>
    </i>
    <i>
      <x v="11"/>
    </i>
    <i t="grand">
      <x/>
    </i>
  </rowItems>
  <colItems count="1">
    <i/>
  </colItems>
  <dataFields count="1">
    <dataField name="Nombre de communauté écologique" fld="0" subtotal="count" baseField="0" baseItem="0"/>
  </dataFields>
  <chartFormats count="37">
    <chartFormat chart="2"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0" format="18" series="1">
      <pivotArea type="data" outline="0" fieldPosition="0">
        <references count="1">
          <reference field="4294967294" count="1" selected="0">
            <x v="0"/>
          </reference>
        </references>
      </pivotArea>
    </chartFormat>
    <chartFormat chart="21" format="18" series="1">
      <pivotArea type="data" outline="0" fieldPosition="0">
        <references count="1">
          <reference field="4294967294" count="1" selected="0">
            <x v="0"/>
          </reference>
        </references>
      </pivotArea>
    </chartFormat>
    <chartFormat chart="22" format="27" series="1">
      <pivotArea type="data" outline="0" fieldPosition="0">
        <references count="1">
          <reference field="4294967294" count="1" selected="0">
            <x v="0"/>
          </reference>
        </references>
      </pivotArea>
    </chartFormat>
    <chartFormat chart="23" format="27" series="1">
      <pivotArea type="data" outline="0" fieldPosition="0">
        <references count="1">
          <reference field="4294967294" count="1" selected="0">
            <x v="0"/>
          </reference>
        </references>
      </pivotArea>
    </chartFormat>
    <chartFormat chart="25" format="45" series="1">
      <pivotArea type="data" outline="0" fieldPosition="0">
        <references count="1">
          <reference field="4294967294" count="1" selected="0">
            <x v="0"/>
          </reference>
        </references>
      </pivotArea>
    </chartFormat>
    <chartFormat chart="30" format="58" series="1">
      <pivotArea type="data" outline="0" fieldPosition="0">
        <references count="1">
          <reference field="4294967294" count="1" selected="0">
            <x v="0"/>
          </reference>
        </references>
      </pivotArea>
    </chartFormat>
    <chartFormat chart="30" format="65">
      <pivotArea type="data" outline="0" fieldPosition="0">
        <references count="2">
          <reference field="4294967294" count="1" selected="0">
            <x v="0"/>
          </reference>
          <reference field="0" count="1" selected="0">
            <x v="10"/>
          </reference>
        </references>
      </pivotArea>
    </chartFormat>
    <chartFormat chart="28" format="81" series="1">
      <pivotArea type="data" outline="0" fieldPosition="0">
        <references count="1">
          <reference field="4294967294" count="1" selected="0">
            <x v="0"/>
          </reference>
        </references>
      </pivotArea>
    </chartFormat>
    <chartFormat chart="28" format="82">
      <pivotArea type="data" outline="0" fieldPosition="0">
        <references count="2">
          <reference field="4294967294" count="1" selected="0">
            <x v="0"/>
          </reference>
          <reference field="0" count="1" selected="0">
            <x v="2"/>
          </reference>
        </references>
      </pivotArea>
    </chartFormat>
    <chartFormat chart="28" format="83">
      <pivotArea type="data" outline="0" fieldPosition="0">
        <references count="2">
          <reference field="4294967294" count="1" selected="0">
            <x v="0"/>
          </reference>
          <reference field="0" count="1" selected="0">
            <x v="3"/>
          </reference>
        </references>
      </pivotArea>
    </chartFormat>
    <chartFormat chart="28" format="84">
      <pivotArea type="data" outline="0" fieldPosition="0">
        <references count="2">
          <reference field="4294967294" count="1" selected="0">
            <x v="0"/>
          </reference>
          <reference field="0" count="1" selected="0">
            <x v="4"/>
          </reference>
        </references>
      </pivotArea>
    </chartFormat>
    <chartFormat chart="28" format="85">
      <pivotArea type="data" outline="0" fieldPosition="0">
        <references count="2">
          <reference field="4294967294" count="1" selected="0">
            <x v="0"/>
          </reference>
          <reference field="0" count="1" selected="0">
            <x v="1"/>
          </reference>
        </references>
      </pivotArea>
    </chartFormat>
    <chartFormat chart="28" format="86">
      <pivotArea type="data" outline="0" fieldPosition="0">
        <references count="2">
          <reference field="4294967294" count="1" selected="0">
            <x v="0"/>
          </reference>
          <reference field="0" count="1" selected="0">
            <x v="5"/>
          </reference>
        </references>
      </pivotArea>
    </chartFormat>
    <chartFormat chart="28" format="87">
      <pivotArea type="data" outline="0" fieldPosition="0">
        <references count="2">
          <reference field="4294967294" count="1" selected="0">
            <x v="0"/>
          </reference>
          <reference field="0" count="1" selected="0">
            <x v="6"/>
          </reference>
        </references>
      </pivotArea>
    </chartFormat>
    <chartFormat chart="28" format="88">
      <pivotArea type="data" outline="0" fieldPosition="0">
        <references count="2">
          <reference field="4294967294" count="1" selected="0">
            <x v="0"/>
          </reference>
          <reference field="0" count="1" selected="0">
            <x v="7"/>
          </reference>
        </references>
      </pivotArea>
    </chartFormat>
    <chartFormat chart="28" format="89">
      <pivotArea type="data" outline="0" fieldPosition="0">
        <references count="2">
          <reference field="4294967294" count="1" selected="0">
            <x v="0"/>
          </reference>
          <reference field="0" count="1" selected="0">
            <x v="8"/>
          </reference>
        </references>
      </pivotArea>
    </chartFormat>
    <chartFormat chart="28" format="90">
      <pivotArea type="data" outline="0" fieldPosition="0">
        <references count="2">
          <reference field="4294967294" count="1" selected="0">
            <x v="0"/>
          </reference>
          <reference field="0" count="1" selected="0">
            <x v="9"/>
          </reference>
        </references>
      </pivotArea>
    </chartFormat>
    <chartFormat chart="28" format="91">
      <pivotArea type="data" outline="0" fieldPosition="0">
        <references count="2">
          <reference field="4294967294" count="1" selected="0">
            <x v="0"/>
          </reference>
          <reference field="0" count="1" selected="0">
            <x v="10"/>
          </reference>
        </references>
      </pivotArea>
    </chartFormat>
    <chartFormat chart="28" format="92">
      <pivotArea type="data" outline="0" fieldPosition="0">
        <references count="2">
          <reference field="4294967294" count="1" selected="0">
            <x v="0"/>
          </reference>
          <reference field="0" count="1" selected="0">
            <x v="11"/>
          </reference>
        </references>
      </pivotArea>
    </chartFormat>
    <chartFormat chart="31" format="71" series="1">
      <pivotArea type="data" outline="0" fieldPosition="0">
        <references count="1">
          <reference field="4294967294" count="1" selected="0">
            <x v="0"/>
          </reference>
        </references>
      </pivotArea>
    </chartFormat>
    <chartFormat chart="31" format="72">
      <pivotArea type="data" outline="0" fieldPosition="0">
        <references count="2">
          <reference field="4294967294" count="1" selected="0">
            <x v="0"/>
          </reference>
          <reference field="0" count="1" selected="0">
            <x v="1"/>
          </reference>
        </references>
      </pivotArea>
    </chartFormat>
    <chartFormat chart="31" format="73">
      <pivotArea type="data" outline="0" fieldPosition="0">
        <references count="2">
          <reference field="4294967294" count="1" selected="0">
            <x v="0"/>
          </reference>
          <reference field="0" count="1" selected="0">
            <x v="2"/>
          </reference>
        </references>
      </pivotArea>
    </chartFormat>
    <chartFormat chart="31" format="74">
      <pivotArea type="data" outline="0" fieldPosition="0">
        <references count="2">
          <reference field="4294967294" count="1" selected="0">
            <x v="0"/>
          </reference>
          <reference field="0" count="1" selected="0">
            <x v="3"/>
          </reference>
        </references>
      </pivotArea>
    </chartFormat>
    <chartFormat chart="31" format="75">
      <pivotArea type="data" outline="0" fieldPosition="0">
        <references count="2">
          <reference field="4294967294" count="1" selected="0">
            <x v="0"/>
          </reference>
          <reference field="0" count="1" selected="0">
            <x v="4"/>
          </reference>
        </references>
      </pivotArea>
    </chartFormat>
    <chartFormat chart="31" format="76">
      <pivotArea type="data" outline="0" fieldPosition="0">
        <references count="2">
          <reference field="4294967294" count="1" selected="0">
            <x v="0"/>
          </reference>
          <reference field="0" count="1" selected="0">
            <x v="5"/>
          </reference>
        </references>
      </pivotArea>
    </chartFormat>
    <chartFormat chart="31" format="77">
      <pivotArea type="data" outline="0" fieldPosition="0">
        <references count="2">
          <reference field="4294967294" count="1" selected="0">
            <x v="0"/>
          </reference>
          <reference field="0" count="1" selected="0">
            <x v="6"/>
          </reference>
        </references>
      </pivotArea>
    </chartFormat>
    <chartFormat chart="31" format="78">
      <pivotArea type="data" outline="0" fieldPosition="0">
        <references count="2">
          <reference field="4294967294" count="1" selected="0">
            <x v="0"/>
          </reference>
          <reference field="0" count="1" selected="0">
            <x v="7"/>
          </reference>
        </references>
      </pivotArea>
    </chartFormat>
    <chartFormat chart="31" format="79">
      <pivotArea type="data" outline="0" fieldPosition="0">
        <references count="2">
          <reference field="4294967294" count="1" selected="0">
            <x v="0"/>
          </reference>
          <reference field="0" count="1" selected="0">
            <x v="8"/>
          </reference>
        </references>
      </pivotArea>
    </chartFormat>
    <chartFormat chart="31" format="80">
      <pivotArea type="data" outline="0" fieldPosition="0">
        <references count="2">
          <reference field="4294967294" count="1" selected="0">
            <x v="0"/>
          </reference>
          <reference field="0" count="1" selected="0">
            <x v="9"/>
          </reference>
        </references>
      </pivotArea>
    </chartFormat>
    <chartFormat chart="31" format="81">
      <pivotArea type="data" outline="0" fieldPosition="0">
        <references count="2">
          <reference field="4294967294" count="1" selected="0">
            <x v="0"/>
          </reference>
          <reference field="0" count="1" selected="0">
            <x v="10"/>
          </reference>
        </references>
      </pivotArea>
    </chartFormat>
    <chartFormat chart="31" format="82">
      <pivotArea type="data" outline="0" fieldPosition="0">
        <references count="2">
          <reference field="4294967294" count="1" selected="0">
            <x v="0"/>
          </reference>
          <reference field="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Tableau croisé dynamique1" cacheId="25"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7">
  <location ref="V4:W15" firstHeaderRow="1" firstDataRow="1" firstDataCol="1"/>
  <pivotFields count="1">
    <pivotField axis="axisRow" dataField="1" showAll="0">
      <items count="14">
        <item x="0"/>
        <item x="2"/>
        <item x="1"/>
        <item x="4"/>
        <item h="1" x="10"/>
        <item x="5"/>
        <item h="1" m="1" x="12"/>
        <item h="1" x="11"/>
        <item x="3"/>
        <item x="6"/>
        <item x="7"/>
        <item x="8"/>
        <item x="9"/>
        <item t="default"/>
      </items>
    </pivotField>
  </pivotFields>
  <rowFields count="1">
    <field x="0"/>
  </rowFields>
  <rowItems count="11">
    <i>
      <x/>
    </i>
    <i>
      <x v="1"/>
    </i>
    <i>
      <x v="2"/>
    </i>
    <i>
      <x v="3"/>
    </i>
    <i>
      <x v="5"/>
    </i>
    <i>
      <x v="8"/>
    </i>
    <i>
      <x v="9"/>
    </i>
    <i>
      <x v="10"/>
    </i>
    <i>
      <x v="11"/>
    </i>
    <i>
      <x v="12"/>
    </i>
    <i t="grand">
      <x/>
    </i>
  </rowItems>
  <colItems count="1">
    <i/>
  </colItems>
  <dataFields count="1">
    <dataField name="Nombre de rareté dép." fld="0" subtotal="count" baseField="0" baseItem="0"/>
  </dataFields>
  <chartFormats count="4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0" format="7">
      <pivotArea type="data" outline="0" fieldPosition="0">
        <references count="2">
          <reference field="4294967294" count="1" selected="0">
            <x v="0"/>
          </reference>
          <reference field="0" count="1" selected="0">
            <x v="3"/>
          </reference>
        </references>
      </pivotArea>
    </chartFormat>
    <chartFormat chart="0" format="9">
      <pivotArea type="data" outline="0" fieldPosition="0">
        <references count="2">
          <reference field="4294967294" count="1" selected="0">
            <x v="0"/>
          </reference>
          <reference field="0" count="1" selected="0">
            <x v="5"/>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2"/>
          </reference>
        </references>
      </pivotArea>
    </chartFormat>
    <chartFormat chart="2" format="7">
      <pivotArea type="data" outline="0" fieldPosition="0">
        <references count="2">
          <reference field="4294967294" count="1" selected="0">
            <x v="0"/>
          </reference>
          <reference field="0" count="1" selected="0">
            <x v="3"/>
          </reference>
        </references>
      </pivotArea>
    </chartFormat>
    <chartFormat chart="2" format="10">
      <pivotArea type="data" outline="0" fieldPosition="0">
        <references count="2">
          <reference field="4294967294" count="1" selected="0">
            <x v="0"/>
          </reference>
          <reference field="0" count="1" selected="0">
            <x v="5"/>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5">
      <pivotArea type="data" outline="0" fieldPosition="0">
        <references count="2">
          <reference field="4294967294" count="1" selected="0">
            <x v="0"/>
          </reference>
          <reference field="0" count="1" selected="0">
            <x v="1"/>
          </reference>
        </references>
      </pivotArea>
    </chartFormat>
    <chartFormat chart="3" format="16">
      <pivotArea type="data" outline="0" fieldPosition="0">
        <references count="2">
          <reference field="4294967294" count="1" selected="0">
            <x v="0"/>
          </reference>
          <reference field="0" count="1" selected="0">
            <x v="2"/>
          </reference>
        </references>
      </pivotArea>
    </chartFormat>
    <chartFormat chart="3" format="17">
      <pivotArea type="data" outline="0" fieldPosition="0">
        <references count="2">
          <reference field="4294967294" count="1" selected="0">
            <x v="0"/>
          </reference>
          <reference field="0" count="1" selected="0">
            <x v="3"/>
          </reference>
        </references>
      </pivotArea>
    </chartFormat>
    <chartFormat chart="3" format="19">
      <pivotArea type="data" outline="0" fieldPosition="0">
        <references count="2">
          <reference field="4294967294" count="1" selected="0">
            <x v="0"/>
          </reference>
          <reference field="0" count="1" selected="0">
            <x v="5"/>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0" count="1" selected="0">
            <x v="0"/>
          </reference>
        </references>
      </pivotArea>
    </chartFormat>
    <chartFormat chart="4" format="16">
      <pivotArea type="data" outline="0" fieldPosition="0">
        <references count="2">
          <reference field="4294967294" count="1" selected="0">
            <x v="0"/>
          </reference>
          <reference field="0" count="1" selected="0">
            <x v="1"/>
          </reference>
        </references>
      </pivotArea>
    </chartFormat>
    <chartFormat chart="4" format="17">
      <pivotArea type="data" outline="0" fieldPosition="0">
        <references count="2">
          <reference field="4294967294" count="1" selected="0">
            <x v="0"/>
          </reference>
          <reference field="0" count="1" selected="0">
            <x v="2"/>
          </reference>
        </references>
      </pivotArea>
    </chartFormat>
    <chartFormat chart="4" format="18">
      <pivotArea type="data" outline="0" fieldPosition="0">
        <references count="2">
          <reference field="4294967294" count="1" selected="0">
            <x v="0"/>
          </reference>
          <reference field="0" count="1" selected="0">
            <x v="3"/>
          </reference>
        </references>
      </pivotArea>
    </chartFormat>
    <chartFormat chart="4" format="21">
      <pivotArea type="data" outline="0" fieldPosition="0">
        <references count="2">
          <reference field="4294967294" count="1" selected="0">
            <x v="0"/>
          </reference>
          <reference field="0" count="1" selected="0">
            <x v="5"/>
          </reference>
        </references>
      </pivotArea>
    </chartFormat>
    <chartFormat chart="5" format="31" series="1">
      <pivotArea type="data" outline="0" fieldPosition="0">
        <references count="1">
          <reference field="4294967294" count="1" selected="0">
            <x v="0"/>
          </reference>
        </references>
      </pivotArea>
    </chartFormat>
    <chartFormat chart="5" format="32">
      <pivotArea type="data" outline="0" fieldPosition="0">
        <references count="2">
          <reference field="4294967294" count="1" selected="0">
            <x v="0"/>
          </reference>
          <reference field="0" count="1" selected="0">
            <x v="0"/>
          </reference>
        </references>
      </pivotArea>
    </chartFormat>
    <chartFormat chart="5" format="33">
      <pivotArea type="data" outline="0" fieldPosition="0">
        <references count="2">
          <reference field="4294967294" count="1" selected="0">
            <x v="0"/>
          </reference>
          <reference field="0" count="1" selected="0">
            <x v="1"/>
          </reference>
        </references>
      </pivotArea>
    </chartFormat>
    <chartFormat chart="5" format="34">
      <pivotArea type="data" outline="0" fieldPosition="0">
        <references count="2">
          <reference field="4294967294" count="1" selected="0">
            <x v="0"/>
          </reference>
          <reference field="0" count="1" selected="0">
            <x v="2"/>
          </reference>
        </references>
      </pivotArea>
    </chartFormat>
    <chartFormat chart="5" format="35">
      <pivotArea type="data" outline="0" fieldPosition="0">
        <references count="2">
          <reference field="4294967294" count="1" selected="0">
            <x v="0"/>
          </reference>
          <reference field="0" count="1" selected="0">
            <x v="3"/>
          </reference>
        </references>
      </pivotArea>
    </chartFormat>
    <chartFormat chart="5" format="36">
      <pivotArea type="data" outline="0" fieldPosition="0">
        <references count="2">
          <reference field="4294967294" count="1" selected="0">
            <x v="0"/>
          </reference>
          <reference field="0" count="1" selected="0">
            <x v="5"/>
          </reference>
        </references>
      </pivotArea>
    </chartFormat>
    <chartFormat chart="5" format="37">
      <pivotArea type="data" outline="0" fieldPosition="0">
        <references count="2">
          <reference field="4294967294" count="1" selected="0">
            <x v="0"/>
          </reference>
          <reference field="0" count="1" selected="0">
            <x v="8"/>
          </reference>
        </references>
      </pivotArea>
    </chartFormat>
    <chartFormat chart="5" format="38">
      <pivotArea type="data" outline="0" fieldPosition="0">
        <references count="2">
          <reference field="4294967294" count="1" selected="0">
            <x v="0"/>
          </reference>
          <reference field="0" count="1" selected="0">
            <x v="9"/>
          </reference>
        </references>
      </pivotArea>
    </chartFormat>
    <chartFormat chart="5" format="39">
      <pivotArea type="data" outline="0" fieldPosition="0">
        <references count="2">
          <reference field="4294967294" count="1" selected="0">
            <x v="0"/>
          </reference>
          <reference field="0" count="1" selected="0">
            <x v="10"/>
          </reference>
        </references>
      </pivotArea>
    </chartFormat>
    <chartFormat chart="5" format="40">
      <pivotArea type="data" outline="0" fieldPosition="0">
        <references count="2">
          <reference field="4294967294" count="1" selected="0">
            <x v="0"/>
          </reference>
          <reference field="0" count="1" selected="0">
            <x v="11"/>
          </reference>
        </references>
      </pivotArea>
    </chartFormat>
    <chartFormat chart="5" format="41">
      <pivotArea type="data" outline="0" fieldPosition="0">
        <references count="2">
          <reference field="4294967294" count="1" selected="0">
            <x v="0"/>
          </reference>
          <reference field="0" count="1" selected="0">
            <x v="12"/>
          </reference>
        </references>
      </pivotArea>
    </chartFormat>
    <chartFormat chart="6" format="33" series="1">
      <pivotArea type="data" outline="0" fieldPosition="0">
        <references count="1">
          <reference field="4294967294" count="1" selected="0">
            <x v="0"/>
          </reference>
        </references>
      </pivotArea>
    </chartFormat>
    <chartFormat chart="6" format="34">
      <pivotArea type="data" outline="0" fieldPosition="0">
        <references count="2">
          <reference field="4294967294" count="1" selected="0">
            <x v="0"/>
          </reference>
          <reference field="0" count="1" selected="0">
            <x v="0"/>
          </reference>
        </references>
      </pivotArea>
    </chartFormat>
    <chartFormat chart="6" format="35">
      <pivotArea type="data" outline="0" fieldPosition="0">
        <references count="2">
          <reference field="4294967294" count="1" selected="0">
            <x v="0"/>
          </reference>
          <reference field="0" count="1" selected="0">
            <x v="1"/>
          </reference>
        </references>
      </pivotArea>
    </chartFormat>
    <chartFormat chart="6" format="36">
      <pivotArea type="data" outline="0" fieldPosition="0">
        <references count="2">
          <reference field="4294967294" count="1" selected="0">
            <x v="0"/>
          </reference>
          <reference field="0" count="1" selected="0">
            <x v="2"/>
          </reference>
        </references>
      </pivotArea>
    </chartFormat>
    <chartFormat chart="6" format="37">
      <pivotArea type="data" outline="0" fieldPosition="0">
        <references count="2">
          <reference field="4294967294" count="1" selected="0">
            <x v="0"/>
          </reference>
          <reference field="0" count="1" selected="0">
            <x v="3"/>
          </reference>
        </references>
      </pivotArea>
    </chartFormat>
    <chartFormat chart="6" format="38">
      <pivotArea type="data" outline="0" fieldPosition="0">
        <references count="2">
          <reference field="4294967294" count="1" selected="0">
            <x v="0"/>
          </reference>
          <reference field="0" count="1" selected="0">
            <x v="5"/>
          </reference>
        </references>
      </pivotArea>
    </chartFormat>
    <chartFormat chart="6" format="39">
      <pivotArea type="data" outline="0" fieldPosition="0">
        <references count="2">
          <reference field="4294967294" count="1" selected="0">
            <x v="0"/>
          </reference>
          <reference field="0" count="1" selected="0">
            <x v="8"/>
          </reference>
        </references>
      </pivotArea>
    </chartFormat>
    <chartFormat chart="6" format="40">
      <pivotArea type="data" outline="0" fieldPosition="0">
        <references count="2">
          <reference field="4294967294" count="1" selected="0">
            <x v="0"/>
          </reference>
          <reference field="0" count="1" selected="0">
            <x v="9"/>
          </reference>
        </references>
      </pivotArea>
    </chartFormat>
    <chartFormat chart="6" format="41">
      <pivotArea type="data" outline="0" fieldPosition="0">
        <references count="2">
          <reference field="4294967294" count="1" selected="0">
            <x v="0"/>
          </reference>
          <reference field="0" count="1" selected="0">
            <x v="10"/>
          </reference>
        </references>
      </pivotArea>
    </chartFormat>
    <chartFormat chart="6" format="42">
      <pivotArea type="data" outline="0" fieldPosition="0">
        <references count="2">
          <reference field="4294967294" count="1" selected="0">
            <x v="0"/>
          </reference>
          <reference field="0" count="1" selected="0">
            <x v="11"/>
          </reference>
        </references>
      </pivotArea>
    </chartFormat>
    <chartFormat chart="6" format="43">
      <pivotArea type="data" outline="0" fieldPosition="0">
        <references count="2">
          <reference field="4294967294" count="1" selected="0">
            <x v="0"/>
          </reference>
          <reference field="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600-000003000000}" name="Tableau croisé dynamique4" cacheId="26"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26">
  <location ref="AH4:AI15" firstHeaderRow="1" firstDataRow="1" firstDataCol="1"/>
  <pivotFields count="1">
    <pivotField axis="axisRow" dataField="1" showAll="0">
      <items count="15">
        <item h="1" x="11"/>
        <item h="1" m="1" x="13"/>
        <item x="3"/>
        <item h="1" x="12"/>
        <item x="6"/>
        <item x="5"/>
        <item x="1"/>
        <item x="4"/>
        <item x="10"/>
        <item x="2"/>
        <item h="1" x="8"/>
        <item x="0"/>
        <item x="7"/>
        <item x="9"/>
        <item t="default"/>
      </items>
    </pivotField>
  </pivotFields>
  <rowFields count="1">
    <field x="0"/>
  </rowFields>
  <rowItems count="11">
    <i>
      <x v="2"/>
    </i>
    <i>
      <x v="4"/>
    </i>
    <i>
      <x v="5"/>
    </i>
    <i>
      <x v="6"/>
    </i>
    <i>
      <x v="7"/>
    </i>
    <i>
      <x v="8"/>
    </i>
    <i>
      <x v="9"/>
    </i>
    <i>
      <x v="11"/>
    </i>
    <i>
      <x v="12"/>
    </i>
    <i>
      <x v="13"/>
    </i>
    <i t="grand">
      <x/>
    </i>
  </rowItems>
  <colItems count="1">
    <i/>
  </colItems>
  <dataFields count="1">
    <dataField name="Nombre de communauté écologique" fld="0" subtotal="count" baseField="0" baseItem="0"/>
  </dataFields>
  <chartFormats count="32">
    <chartFormat chart="2"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0" format="18" series="1">
      <pivotArea type="data" outline="0" fieldPosition="0">
        <references count="1">
          <reference field="4294967294" count="1" selected="0">
            <x v="0"/>
          </reference>
        </references>
      </pivotArea>
    </chartFormat>
    <chartFormat chart="21" format="18" series="1">
      <pivotArea type="data" outline="0" fieldPosition="0">
        <references count="1">
          <reference field="4294967294" count="1" selected="0">
            <x v="0"/>
          </reference>
        </references>
      </pivotArea>
    </chartFormat>
    <chartFormat chart="22" format="27" series="1">
      <pivotArea type="data" outline="0" fieldPosition="0">
        <references count="1">
          <reference field="4294967294" count="1" selected="0">
            <x v="0"/>
          </reference>
        </references>
      </pivotArea>
    </chartFormat>
    <chartFormat chart="23" format="27" series="1">
      <pivotArea type="data" outline="0" fieldPosition="0">
        <references count="1">
          <reference field="4294967294" count="1" selected="0">
            <x v="0"/>
          </reference>
        </references>
      </pivotArea>
    </chartFormat>
    <chartFormat chart="24" format="93" series="1">
      <pivotArea type="data" outline="0" fieldPosition="0">
        <references count="1">
          <reference field="4294967294" count="1" selected="0">
            <x v="0"/>
          </reference>
        </references>
      </pivotArea>
    </chartFormat>
    <chartFormat chart="24" format="94">
      <pivotArea type="data" outline="0" fieldPosition="0">
        <references count="2">
          <reference field="4294967294" count="1" selected="0">
            <x v="0"/>
          </reference>
          <reference field="0" count="1" selected="0">
            <x v="2"/>
          </reference>
        </references>
      </pivotArea>
    </chartFormat>
    <chartFormat chart="24" format="95">
      <pivotArea type="data" outline="0" fieldPosition="0">
        <references count="2">
          <reference field="4294967294" count="1" selected="0">
            <x v="0"/>
          </reference>
          <reference field="0" count="1" selected="0">
            <x v="4"/>
          </reference>
        </references>
      </pivotArea>
    </chartFormat>
    <chartFormat chart="24" format="96">
      <pivotArea type="data" outline="0" fieldPosition="0">
        <references count="2">
          <reference field="4294967294" count="1" selected="0">
            <x v="0"/>
          </reference>
          <reference field="0" count="1" selected="0">
            <x v="5"/>
          </reference>
        </references>
      </pivotArea>
    </chartFormat>
    <chartFormat chart="24" format="97">
      <pivotArea type="data" outline="0" fieldPosition="0">
        <references count="2">
          <reference field="4294967294" count="1" selected="0">
            <x v="0"/>
          </reference>
          <reference field="0" count="1" selected="0">
            <x v="6"/>
          </reference>
        </references>
      </pivotArea>
    </chartFormat>
    <chartFormat chart="24" format="98">
      <pivotArea type="data" outline="0" fieldPosition="0">
        <references count="2">
          <reference field="4294967294" count="1" selected="0">
            <x v="0"/>
          </reference>
          <reference field="0" count="1" selected="0">
            <x v="7"/>
          </reference>
        </references>
      </pivotArea>
    </chartFormat>
    <chartFormat chart="24" format="99">
      <pivotArea type="data" outline="0" fieldPosition="0">
        <references count="2">
          <reference field="4294967294" count="1" selected="0">
            <x v="0"/>
          </reference>
          <reference field="0" count="1" selected="0">
            <x v="8"/>
          </reference>
        </references>
      </pivotArea>
    </chartFormat>
    <chartFormat chart="24" format="100">
      <pivotArea type="data" outline="0" fieldPosition="0">
        <references count="2">
          <reference field="4294967294" count="1" selected="0">
            <x v="0"/>
          </reference>
          <reference field="0" count="1" selected="0">
            <x v="9"/>
          </reference>
        </references>
      </pivotArea>
    </chartFormat>
    <chartFormat chart="24" format="101">
      <pivotArea type="data" outline="0" fieldPosition="0">
        <references count="2">
          <reference field="4294967294" count="1" selected="0">
            <x v="0"/>
          </reference>
          <reference field="0" count="1" selected="0">
            <x v="11"/>
          </reference>
        </references>
      </pivotArea>
    </chartFormat>
    <chartFormat chart="24" format="102">
      <pivotArea type="data" outline="0" fieldPosition="0">
        <references count="2">
          <reference field="4294967294" count="1" selected="0">
            <x v="0"/>
          </reference>
          <reference field="0" count="1" selected="0">
            <x v="12"/>
          </reference>
        </references>
      </pivotArea>
    </chartFormat>
    <chartFormat chart="24" format="103">
      <pivotArea type="data" outline="0" fieldPosition="0">
        <references count="2">
          <reference field="4294967294" count="1" selected="0">
            <x v="0"/>
          </reference>
          <reference field="0" count="1" selected="0">
            <x v="13"/>
          </reference>
        </references>
      </pivotArea>
    </chartFormat>
    <chartFormat chart="25" format="83" series="1">
      <pivotArea type="data" outline="0" fieldPosition="0">
        <references count="1">
          <reference field="4294967294" count="1" selected="0">
            <x v="0"/>
          </reference>
        </references>
      </pivotArea>
    </chartFormat>
    <chartFormat chart="25" format="84">
      <pivotArea type="data" outline="0" fieldPosition="0">
        <references count="2">
          <reference field="4294967294" count="1" selected="0">
            <x v="0"/>
          </reference>
          <reference field="0" count="1" selected="0">
            <x v="2"/>
          </reference>
        </references>
      </pivotArea>
    </chartFormat>
    <chartFormat chart="25" format="85">
      <pivotArea type="data" outline="0" fieldPosition="0">
        <references count="2">
          <reference field="4294967294" count="1" selected="0">
            <x v="0"/>
          </reference>
          <reference field="0" count="1" selected="0">
            <x v="4"/>
          </reference>
        </references>
      </pivotArea>
    </chartFormat>
    <chartFormat chart="25" format="86">
      <pivotArea type="data" outline="0" fieldPosition="0">
        <references count="2">
          <reference field="4294967294" count="1" selected="0">
            <x v="0"/>
          </reference>
          <reference field="0" count="1" selected="0">
            <x v="5"/>
          </reference>
        </references>
      </pivotArea>
    </chartFormat>
    <chartFormat chart="25" format="87">
      <pivotArea type="data" outline="0" fieldPosition="0">
        <references count="2">
          <reference field="4294967294" count="1" selected="0">
            <x v="0"/>
          </reference>
          <reference field="0" count="1" selected="0">
            <x v="6"/>
          </reference>
        </references>
      </pivotArea>
    </chartFormat>
    <chartFormat chart="25" format="88">
      <pivotArea type="data" outline="0" fieldPosition="0">
        <references count="2">
          <reference field="4294967294" count="1" selected="0">
            <x v="0"/>
          </reference>
          <reference field="0" count="1" selected="0">
            <x v="7"/>
          </reference>
        </references>
      </pivotArea>
    </chartFormat>
    <chartFormat chart="25" format="89">
      <pivotArea type="data" outline="0" fieldPosition="0">
        <references count="2">
          <reference field="4294967294" count="1" selected="0">
            <x v="0"/>
          </reference>
          <reference field="0" count="1" selected="0">
            <x v="8"/>
          </reference>
        </references>
      </pivotArea>
    </chartFormat>
    <chartFormat chart="25" format="90">
      <pivotArea type="data" outline="0" fieldPosition="0">
        <references count="2">
          <reference field="4294967294" count="1" selected="0">
            <x v="0"/>
          </reference>
          <reference field="0" count="1" selected="0">
            <x v="9"/>
          </reference>
        </references>
      </pivotArea>
    </chartFormat>
    <chartFormat chart="25" format="91">
      <pivotArea type="data" outline="0" fieldPosition="0">
        <references count="2">
          <reference field="4294967294" count="1" selected="0">
            <x v="0"/>
          </reference>
          <reference field="0" count="1" selected="0">
            <x v="11"/>
          </reference>
        </references>
      </pivotArea>
    </chartFormat>
    <chartFormat chart="25" format="92">
      <pivotArea type="data" outline="0" fieldPosition="0">
        <references count="2">
          <reference field="4294967294" count="1" selected="0">
            <x v="0"/>
          </reference>
          <reference field="0" count="1" selected="0">
            <x v="12"/>
          </reference>
        </references>
      </pivotArea>
    </chartFormat>
    <chartFormat chart="25" format="93">
      <pivotArea type="data" outline="0" fieldPosition="0">
        <references count="2">
          <reference field="4294967294" count="1" selected="0">
            <x v="0"/>
          </reference>
          <reference field="0"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Tableau croisé dynamique3" cacheId="27"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3">
  <location ref="AK4:AL13"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6">
        <item m="1" x="10"/>
        <item m="1" x="13"/>
        <item m="1" x="12"/>
        <item m="1" x="11"/>
        <item x="3"/>
        <item x="1"/>
        <item m="1" x="14"/>
        <item x="4"/>
        <item x="7"/>
        <item x="2"/>
        <item x="0"/>
        <item x="5"/>
        <item x="6"/>
        <item h="1" x="8"/>
        <item h="1" x="9"/>
        <item t="default"/>
      </items>
    </pivotField>
    <pivotField showAll="0"/>
    <pivotField showAll="0"/>
    <pivotField showAll="0"/>
    <pivotField showAll="0"/>
  </pivotFields>
  <rowFields count="1">
    <field x="14"/>
  </rowFields>
  <rowItems count="9">
    <i>
      <x v="4"/>
    </i>
    <i>
      <x v="5"/>
    </i>
    <i>
      <x v="7"/>
    </i>
    <i>
      <x v="8"/>
    </i>
    <i>
      <x v="9"/>
    </i>
    <i>
      <x v="10"/>
    </i>
    <i>
      <x v="11"/>
    </i>
    <i>
      <x v="12"/>
    </i>
    <i t="grand">
      <x/>
    </i>
  </rowItems>
  <colItems count="1">
    <i/>
  </colItems>
  <dataFields count="1">
    <dataField name="Nombre de communauté écologique2" fld="14" subtotal="count" baseField="0" baseItem="0"/>
  </dataFields>
  <chartFormats count="18">
    <chartFormat chart="0" format="76" series="1">
      <pivotArea type="data" outline="0" fieldPosition="0">
        <references count="1">
          <reference field="4294967294" count="1" selected="0">
            <x v="0"/>
          </reference>
        </references>
      </pivotArea>
    </chartFormat>
    <chartFormat chart="0" format="77">
      <pivotArea type="data" outline="0" fieldPosition="0">
        <references count="2">
          <reference field="4294967294" count="1" selected="0">
            <x v="0"/>
          </reference>
          <reference field="14" count="1" selected="0">
            <x v="4"/>
          </reference>
        </references>
      </pivotArea>
    </chartFormat>
    <chartFormat chart="0" format="78">
      <pivotArea type="data" outline="0" fieldPosition="0">
        <references count="2">
          <reference field="4294967294" count="1" selected="0">
            <x v="0"/>
          </reference>
          <reference field="14" count="1" selected="0">
            <x v="5"/>
          </reference>
        </references>
      </pivotArea>
    </chartFormat>
    <chartFormat chart="0" format="79">
      <pivotArea type="data" outline="0" fieldPosition="0">
        <references count="2">
          <reference field="4294967294" count="1" selected="0">
            <x v="0"/>
          </reference>
          <reference field="14" count="1" selected="0">
            <x v="7"/>
          </reference>
        </references>
      </pivotArea>
    </chartFormat>
    <chartFormat chart="0" format="80">
      <pivotArea type="data" outline="0" fieldPosition="0">
        <references count="2">
          <reference field="4294967294" count="1" selected="0">
            <x v="0"/>
          </reference>
          <reference field="14" count="1" selected="0">
            <x v="8"/>
          </reference>
        </references>
      </pivotArea>
    </chartFormat>
    <chartFormat chart="0" format="81">
      <pivotArea type="data" outline="0" fieldPosition="0">
        <references count="2">
          <reference field="4294967294" count="1" selected="0">
            <x v="0"/>
          </reference>
          <reference field="14" count="1" selected="0">
            <x v="9"/>
          </reference>
        </references>
      </pivotArea>
    </chartFormat>
    <chartFormat chart="0" format="82">
      <pivotArea type="data" outline="0" fieldPosition="0">
        <references count="2">
          <reference field="4294967294" count="1" selected="0">
            <x v="0"/>
          </reference>
          <reference field="14" count="1" selected="0">
            <x v="10"/>
          </reference>
        </references>
      </pivotArea>
    </chartFormat>
    <chartFormat chart="0" format="83">
      <pivotArea type="data" outline="0" fieldPosition="0">
        <references count="2">
          <reference field="4294967294" count="1" selected="0">
            <x v="0"/>
          </reference>
          <reference field="14" count="1" selected="0">
            <x v="11"/>
          </reference>
        </references>
      </pivotArea>
    </chartFormat>
    <chartFormat chart="0" format="84">
      <pivotArea type="data" outline="0" fieldPosition="0">
        <references count="2">
          <reference field="4294967294" count="1" selected="0">
            <x v="0"/>
          </reference>
          <reference field="14" count="1" selected="0">
            <x v="12"/>
          </reference>
        </references>
      </pivotArea>
    </chartFormat>
    <chartFormat chart="2" format="94" series="1">
      <pivotArea type="data" outline="0" fieldPosition="0">
        <references count="1">
          <reference field="4294967294" count="1" selected="0">
            <x v="0"/>
          </reference>
        </references>
      </pivotArea>
    </chartFormat>
    <chartFormat chart="2" format="95">
      <pivotArea type="data" outline="0" fieldPosition="0">
        <references count="2">
          <reference field="4294967294" count="1" selected="0">
            <x v="0"/>
          </reference>
          <reference field="14" count="1" selected="0">
            <x v="4"/>
          </reference>
        </references>
      </pivotArea>
    </chartFormat>
    <chartFormat chart="2" format="96">
      <pivotArea type="data" outline="0" fieldPosition="0">
        <references count="2">
          <reference field="4294967294" count="1" selected="0">
            <x v="0"/>
          </reference>
          <reference field="14" count="1" selected="0">
            <x v="5"/>
          </reference>
        </references>
      </pivotArea>
    </chartFormat>
    <chartFormat chart="2" format="97">
      <pivotArea type="data" outline="0" fieldPosition="0">
        <references count="2">
          <reference field="4294967294" count="1" selected="0">
            <x v="0"/>
          </reference>
          <reference field="14" count="1" selected="0">
            <x v="7"/>
          </reference>
        </references>
      </pivotArea>
    </chartFormat>
    <chartFormat chart="2" format="98">
      <pivotArea type="data" outline="0" fieldPosition="0">
        <references count="2">
          <reference field="4294967294" count="1" selected="0">
            <x v="0"/>
          </reference>
          <reference field="14" count="1" selected="0">
            <x v="8"/>
          </reference>
        </references>
      </pivotArea>
    </chartFormat>
    <chartFormat chart="2" format="99">
      <pivotArea type="data" outline="0" fieldPosition="0">
        <references count="2">
          <reference field="4294967294" count="1" selected="0">
            <x v="0"/>
          </reference>
          <reference field="14" count="1" selected="0">
            <x v="9"/>
          </reference>
        </references>
      </pivotArea>
    </chartFormat>
    <chartFormat chart="2" format="100">
      <pivotArea type="data" outline="0" fieldPosition="0">
        <references count="2">
          <reference field="4294967294" count="1" selected="0">
            <x v="0"/>
          </reference>
          <reference field="14" count="1" selected="0">
            <x v="10"/>
          </reference>
        </references>
      </pivotArea>
    </chartFormat>
    <chartFormat chart="2" format="101">
      <pivotArea type="data" outline="0" fieldPosition="0">
        <references count="2">
          <reference field="4294967294" count="1" selected="0">
            <x v="0"/>
          </reference>
          <reference field="14" count="1" selected="0">
            <x v="11"/>
          </reference>
        </references>
      </pivotArea>
    </chartFormat>
    <chartFormat chart="2" format="102">
      <pivotArea type="data" outline="0" fieldPosition="0">
        <references count="2">
          <reference field="4294967294" count="1" selected="0">
            <x v="0"/>
          </reference>
          <reference field="1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Tableau croisé dynamique2" cacheId="24"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16">
  <location ref="AB4:AC13" firstHeaderRow="1" firstDataRow="1" firstDataCol="1"/>
  <pivotFields count="1">
    <pivotField axis="axisRow" dataField="1" showAll="0">
      <items count="11">
        <item x="3"/>
        <item x="7"/>
        <item x="6"/>
        <item x="2"/>
        <item x="1"/>
        <item x="0"/>
        <item h="1" x="8"/>
        <item x="5"/>
        <item x="4"/>
        <item h="1" m="1" x="9"/>
        <item t="default"/>
      </items>
    </pivotField>
  </pivotFields>
  <rowFields count="1">
    <field x="0"/>
  </rowFields>
  <rowItems count="9">
    <i>
      <x/>
    </i>
    <i>
      <x v="1"/>
    </i>
    <i>
      <x v="2"/>
    </i>
    <i>
      <x v="3"/>
    </i>
    <i>
      <x v="4"/>
    </i>
    <i>
      <x v="5"/>
    </i>
    <i>
      <x v="7"/>
    </i>
    <i>
      <x v="8"/>
    </i>
    <i t="grand">
      <x/>
    </i>
  </rowItems>
  <colItems count="1">
    <i/>
  </colItems>
  <dataFields count="1">
    <dataField name="Nombre de LISTE ROUGE NORMANDE" fld="0" subtotal="count" baseField="0" baseItem="0"/>
  </dataFields>
  <chartFormats count="76">
    <chartFormat chart="1" format="9"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0" count="1" selected="0">
            <x v="3"/>
          </reference>
        </references>
      </pivotArea>
    </chartFormat>
    <chartFormat chart="1" format="14">
      <pivotArea type="data" outline="0" fieldPosition="0">
        <references count="2">
          <reference field="4294967294" count="1" selected="0">
            <x v="0"/>
          </reference>
          <reference field="0" count="1" selected="0">
            <x v="4"/>
          </reference>
        </references>
      </pivotArea>
    </chartFormat>
    <chartFormat chart="1" format="15">
      <pivotArea type="data" outline="0" fieldPosition="0">
        <references count="2">
          <reference field="4294967294" count="1" selected="0">
            <x v="0"/>
          </reference>
          <reference field="0" count="1" selected="0">
            <x v="5"/>
          </reference>
        </references>
      </pivotArea>
    </chartFormat>
    <chartFormat chart="1" format="17">
      <pivotArea type="data" outline="0" fieldPosition="0">
        <references count="2">
          <reference field="4294967294" count="1" selected="0">
            <x v="0"/>
          </reference>
          <reference field="0" count="1" selected="0">
            <x v="8"/>
          </reference>
        </references>
      </pivotArea>
    </chartFormat>
    <chartFormat chart="5" format="38" series="1">
      <pivotArea type="data" outline="0" fieldPosition="0">
        <references count="1">
          <reference field="4294967294" count="1" selected="0">
            <x v="0"/>
          </reference>
        </references>
      </pivotArea>
    </chartFormat>
    <chartFormat chart="5" format="42">
      <pivotArea type="data" outline="0" fieldPosition="0">
        <references count="2">
          <reference field="4294967294" count="1" selected="0">
            <x v="0"/>
          </reference>
          <reference field="0" count="1" selected="0">
            <x v="3"/>
          </reference>
        </references>
      </pivotArea>
    </chartFormat>
    <chartFormat chart="5" format="43">
      <pivotArea type="data" outline="0" fieldPosition="0">
        <references count="2">
          <reference field="4294967294" count="1" selected="0">
            <x v="0"/>
          </reference>
          <reference field="0" count="1" selected="0">
            <x v="4"/>
          </reference>
        </references>
      </pivotArea>
    </chartFormat>
    <chartFormat chart="5" format="44">
      <pivotArea type="data" outline="0" fieldPosition="0">
        <references count="2">
          <reference field="4294967294" count="1" selected="0">
            <x v="0"/>
          </reference>
          <reference field="0" count="1" selected="0">
            <x v="5"/>
          </reference>
        </references>
      </pivotArea>
    </chartFormat>
    <chartFormat chart="5" format="46">
      <pivotArea type="data" outline="0" fieldPosition="0">
        <references count="2">
          <reference field="4294967294" count="1" selected="0">
            <x v="0"/>
          </reference>
          <reference field="0" count="1" selected="0">
            <x v="8"/>
          </reference>
        </references>
      </pivotArea>
    </chartFormat>
    <chartFormat chart="3" format="29"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0" count="1" selected="0">
            <x v="3"/>
          </reference>
        </references>
      </pivotArea>
    </chartFormat>
    <chartFormat chart="7" format="5">
      <pivotArea type="data" outline="0" fieldPosition="0">
        <references count="2">
          <reference field="4294967294" count="1" selected="0">
            <x v="0"/>
          </reference>
          <reference field="0" count="1" selected="0">
            <x v="4"/>
          </reference>
        </references>
      </pivotArea>
    </chartFormat>
    <chartFormat chart="7" format="6">
      <pivotArea type="data" outline="0" fieldPosition="0">
        <references count="2">
          <reference field="4294967294" count="1" selected="0">
            <x v="0"/>
          </reference>
          <reference field="0" count="1" selected="0">
            <x v="5"/>
          </reference>
        </references>
      </pivotArea>
    </chartFormat>
    <chartFormat chart="7" format="8">
      <pivotArea type="data" outline="0" fieldPosition="0">
        <references count="2">
          <reference field="4294967294" count="1" selected="0">
            <x v="0"/>
          </reference>
          <reference field="0" count="1" selected="0">
            <x v="8"/>
          </reference>
        </references>
      </pivotArea>
    </chartFormat>
    <chartFormat chart="8" format="18"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0" count="1" selected="0">
            <x v="3"/>
          </reference>
        </references>
      </pivotArea>
    </chartFormat>
    <chartFormat chart="8" format="20">
      <pivotArea type="data" outline="0" fieldPosition="0">
        <references count="2">
          <reference field="4294967294" count="1" selected="0">
            <x v="0"/>
          </reference>
          <reference field="0" count="1" selected="0">
            <x v="4"/>
          </reference>
        </references>
      </pivotArea>
    </chartFormat>
    <chartFormat chart="8" format="21">
      <pivotArea type="data" outline="0" fieldPosition="0">
        <references count="2">
          <reference field="4294967294" count="1" selected="0">
            <x v="0"/>
          </reference>
          <reference field="0" count="1" selected="0">
            <x v="5"/>
          </reference>
        </references>
      </pivotArea>
    </chartFormat>
    <chartFormat chart="8" format="22">
      <pivotArea type="data" outline="0" fieldPosition="0">
        <references count="2">
          <reference field="4294967294" count="1" selected="0">
            <x v="0"/>
          </reference>
          <reference field="0" count="1" selected="0">
            <x v="8"/>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3"/>
          </reference>
        </references>
      </pivotArea>
    </chartFormat>
    <chartFormat chart="9" format="11">
      <pivotArea type="data" outline="0" fieldPosition="0">
        <references count="2">
          <reference field="4294967294" count="1" selected="0">
            <x v="0"/>
          </reference>
          <reference field="0" count="1" selected="0">
            <x v="4"/>
          </reference>
        </references>
      </pivotArea>
    </chartFormat>
    <chartFormat chart="9" format="12">
      <pivotArea type="data" outline="0" fieldPosition="0">
        <references count="2">
          <reference field="4294967294" count="1" selected="0">
            <x v="0"/>
          </reference>
          <reference field="0" count="1" selected="0">
            <x v="5"/>
          </reference>
        </references>
      </pivotArea>
    </chartFormat>
    <chartFormat chart="9" format="13">
      <pivotArea type="data" outline="0" fieldPosition="0">
        <references count="2">
          <reference field="4294967294" count="1" selected="0">
            <x v="0"/>
          </reference>
          <reference field="0" count="1" selected="0">
            <x v="8"/>
          </reference>
        </references>
      </pivotArea>
    </chartFormat>
    <chartFormat chart="9" format="14">
      <pivotArea type="data" outline="0" fieldPosition="0">
        <references count="2">
          <reference field="4294967294" count="1" selected="0">
            <x v="0"/>
          </reference>
          <reference field="0" count="1" selected="0">
            <x v="7"/>
          </reference>
        </references>
      </pivotArea>
    </chartFormat>
    <chartFormat chart="8" format="23">
      <pivotArea type="data" outline="0" fieldPosition="0">
        <references count="2">
          <reference field="4294967294" count="1" selected="0">
            <x v="0"/>
          </reference>
          <reference field="0" count="1" selected="0">
            <x v="7"/>
          </reference>
        </references>
      </pivotArea>
    </chartFormat>
    <chartFormat chart="8" format="24">
      <pivotArea type="data" outline="0" fieldPosition="0">
        <references count="2">
          <reference field="4294967294" count="1" selected="0">
            <x v="0"/>
          </reference>
          <reference field="0" count="1" selected="0">
            <x v="0"/>
          </reference>
        </references>
      </pivotArea>
    </chartFormat>
    <chartFormat chart="9" format="15">
      <pivotArea type="data" outline="0" fieldPosition="0">
        <references count="2">
          <reference field="4294967294" count="1" selected="0">
            <x v="0"/>
          </reference>
          <reference field="0" count="1" selected="0">
            <x v="0"/>
          </reference>
        </references>
      </pivotArea>
    </chartFormat>
    <chartFormat chart="10" format="27" series="1">
      <pivotArea type="data" outline="0" fieldPosition="0">
        <references count="1">
          <reference field="4294967294" count="1" selected="0">
            <x v="0"/>
          </reference>
        </references>
      </pivotArea>
    </chartFormat>
    <chartFormat chart="10" format="28">
      <pivotArea type="data" outline="0" fieldPosition="0">
        <references count="2">
          <reference field="4294967294" count="1" selected="0">
            <x v="0"/>
          </reference>
          <reference field="0" count="1" selected="0">
            <x v="0"/>
          </reference>
        </references>
      </pivotArea>
    </chartFormat>
    <chartFormat chart="10" format="31">
      <pivotArea type="data" outline="0" fieldPosition="0">
        <references count="2">
          <reference field="4294967294" count="1" selected="0">
            <x v="0"/>
          </reference>
          <reference field="0" count="1" selected="0">
            <x v="3"/>
          </reference>
        </references>
      </pivotArea>
    </chartFormat>
    <chartFormat chart="10" format="32">
      <pivotArea type="data" outline="0" fieldPosition="0">
        <references count="2">
          <reference field="4294967294" count="1" selected="0">
            <x v="0"/>
          </reference>
          <reference field="0" count="1" selected="0">
            <x v="4"/>
          </reference>
        </references>
      </pivotArea>
    </chartFormat>
    <chartFormat chart="10" format="33">
      <pivotArea type="data" outline="0" fieldPosition="0">
        <references count="2">
          <reference field="4294967294" count="1" selected="0">
            <x v="0"/>
          </reference>
          <reference field="0" count="1" selected="0">
            <x v="5"/>
          </reference>
        </references>
      </pivotArea>
    </chartFormat>
    <chartFormat chart="10" format="34">
      <pivotArea type="data" outline="0" fieldPosition="0">
        <references count="2">
          <reference field="4294967294" count="1" selected="0">
            <x v="0"/>
          </reference>
          <reference field="0" count="1" selected="0">
            <x v="7"/>
          </reference>
        </references>
      </pivotArea>
    </chartFormat>
    <chartFormat chart="10" format="35">
      <pivotArea type="data" outline="0" fieldPosition="0">
        <references count="2">
          <reference field="4294967294" count="1" selected="0">
            <x v="0"/>
          </reference>
          <reference field="0" count="1" selected="0">
            <x v="8"/>
          </reference>
        </references>
      </pivotArea>
    </chartFormat>
    <chartFormat chart="11" format="18" series="1">
      <pivotArea type="data" outline="0" fieldPosition="0">
        <references count="1">
          <reference field="4294967294" count="1" selected="0">
            <x v="0"/>
          </reference>
        </references>
      </pivotArea>
    </chartFormat>
    <chartFormat chart="11" format="19">
      <pivotArea type="data" outline="0" fieldPosition="0">
        <references count="2">
          <reference field="4294967294" count="1" selected="0">
            <x v="0"/>
          </reference>
          <reference field="0" count="1" selected="0">
            <x v="0"/>
          </reference>
        </references>
      </pivotArea>
    </chartFormat>
    <chartFormat chart="11" format="22">
      <pivotArea type="data" outline="0" fieldPosition="0">
        <references count="2">
          <reference field="4294967294" count="1" selected="0">
            <x v="0"/>
          </reference>
          <reference field="0" count="1" selected="0">
            <x v="3"/>
          </reference>
        </references>
      </pivotArea>
    </chartFormat>
    <chartFormat chart="11" format="23">
      <pivotArea type="data" outline="0" fieldPosition="0">
        <references count="2">
          <reference field="4294967294" count="1" selected="0">
            <x v="0"/>
          </reference>
          <reference field="0" count="1" selected="0">
            <x v="4"/>
          </reference>
        </references>
      </pivotArea>
    </chartFormat>
    <chartFormat chart="11" format="24">
      <pivotArea type="data" outline="0" fieldPosition="0">
        <references count="2">
          <reference field="4294967294" count="1" selected="0">
            <x v="0"/>
          </reference>
          <reference field="0" count="1" selected="0">
            <x v="5"/>
          </reference>
        </references>
      </pivotArea>
    </chartFormat>
    <chartFormat chart="11" format="25">
      <pivotArea type="data" outline="0" fieldPosition="0">
        <references count="2">
          <reference field="4294967294" count="1" selected="0">
            <x v="0"/>
          </reference>
          <reference field="0" count="1" selected="0">
            <x v="7"/>
          </reference>
        </references>
      </pivotArea>
    </chartFormat>
    <chartFormat chart="11" format="26">
      <pivotArea type="data" outline="0" fieldPosition="0">
        <references count="2">
          <reference field="4294967294" count="1" selected="0">
            <x v="0"/>
          </reference>
          <reference field="0" count="1" selected="0">
            <x v="8"/>
          </reference>
        </references>
      </pivotArea>
    </chartFormat>
    <chartFormat chart="12" format="36" series="1">
      <pivotArea type="data" outline="0" fieldPosition="0">
        <references count="1">
          <reference field="4294967294" count="1" selected="0">
            <x v="0"/>
          </reference>
        </references>
      </pivotArea>
    </chartFormat>
    <chartFormat chart="12" format="37">
      <pivotArea type="data" outline="0" fieldPosition="0">
        <references count="2">
          <reference field="4294967294" count="1" selected="0">
            <x v="0"/>
          </reference>
          <reference field="0" count="1" selected="0">
            <x v="0"/>
          </reference>
        </references>
      </pivotArea>
    </chartFormat>
    <chartFormat chart="12" format="40">
      <pivotArea type="data" outline="0" fieldPosition="0">
        <references count="2">
          <reference field="4294967294" count="1" selected="0">
            <x v="0"/>
          </reference>
          <reference field="0" count="1" selected="0">
            <x v="3"/>
          </reference>
        </references>
      </pivotArea>
    </chartFormat>
    <chartFormat chart="12" format="41">
      <pivotArea type="data" outline="0" fieldPosition="0">
        <references count="2">
          <reference field="4294967294" count="1" selected="0">
            <x v="0"/>
          </reference>
          <reference field="0" count="1" selected="0">
            <x v="4"/>
          </reference>
        </references>
      </pivotArea>
    </chartFormat>
    <chartFormat chart="12" format="42">
      <pivotArea type="data" outline="0" fieldPosition="0">
        <references count="2">
          <reference field="4294967294" count="1" selected="0">
            <x v="0"/>
          </reference>
          <reference field="0" count="1" selected="0">
            <x v="5"/>
          </reference>
        </references>
      </pivotArea>
    </chartFormat>
    <chartFormat chart="12" format="43">
      <pivotArea type="data" outline="0" fieldPosition="0">
        <references count="2">
          <reference field="4294967294" count="1" selected="0">
            <x v="0"/>
          </reference>
          <reference field="0" count="1" selected="0">
            <x v="7"/>
          </reference>
        </references>
      </pivotArea>
    </chartFormat>
    <chartFormat chart="12" format="44">
      <pivotArea type="data" outline="0" fieldPosition="0">
        <references count="2">
          <reference field="4294967294" count="1" selected="0">
            <x v="0"/>
          </reference>
          <reference field="0" count="1" selected="0">
            <x v="8"/>
          </reference>
        </references>
      </pivotArea>
    </chartFormat>
    <chartFormat chart="13" format="27" series="1">
      <pivotArea type="data" outline="0" fieldPosition="0">
        <references count="1">
          <reference field="4294967294" count="1" selected="0">
            <x v="0"/>
          </reference>
        </references>
      </pivotArea>
    </chartFormat>
    <chartFormat chart="13" format="28">
      <pivotArea type="data" outline="0" fieldPosition="0">
        <references count="2">
          <reference field="4294967294" count="1" selected="0">
            <x v="0"/>
          </reference>
          <reference field="0" count="1" selected="0">
            <x v="0"/>
          </reference>
        </references>
      </pivotArea>
    </chartFormat>
    <chartFormat chart="13" format="31">
      <pivotArea type="data" outline="0" fieldPosition="0">
        <references count="2">
          <reference field="4294967294" count="1" selected="0">
            <x v="0"/>
          </reference>
          <reference field="0" count="1" selected="0">
            <x v="3"/>
          </reference>
        </references>
      </pivotArea>
    </chartFormat>
    <chartFormat chart="13" format="32">
      <pivotArea type="data" outline="0" fieldPosition="0">
        <references count="2">
          <reference field="4294967294" count="1" selected="0">
            <x v="0"/>
          </reference>
          <reference field="0" count="1" selected="0">
            <x v="4"/>
          </reference>
        </references>
      </pivotArea>
    </chartFormat>
    <chartFormat chart="13" format="33">
      <pivotArea type="data" outline="0" fieldPosition="0">
        <references count="2">
          <reference field="4294967294" count="1" selected="0">
            <x v="0"/>
          </reference>
          <reference field="0" count="1" selected="0">
            <x v="5"/>
          </reference>
        </references>
      </pivotArea>
    </chartFormat>
    <chartFormat chart="13" format="34">
      <pivotArea type="data" outline="0" fieldPosition="0">
        <references count="2">
          <reference field="4294967294" count="1" selected="0">
            <x v="0"/>
          </reference>
          <reference field="0" count="1" selected="0">
            <x v="7"/>
          </reference>
        </references>
      </pivotArea>
    </chartFormat>
    <chartFormat chart="13" format="35">
      <pivotArea type="data" outline="0" fieldPosition="0">
        <references count="2">
          <reference field="4294967294" count="1" selected="0">
            <x v="0"/>
          </reference>
          <reference field="0" count="1" selected="0">
            <x v="8"/>
          </reference>
        </references>
      </pivotArea>
    </chartFormat>
    <chartFormat chart="14" format="54" series="1">
      <pivotArea type="data" outline="0" fieldPosition="0">
        <references count="1">
          <reference field="4294967294" count="1" selected="0">
            <x v="0"/>
          </reference>
        </references>
      </pivotArea>
    </chartFormat>
    <chartFormat chart="14" format="55">
      <pivotArea type="data" outline="0" fieldPosition="0">
        <references count="2">
          <reference field="4294967294" count="1" selected="0">
            <x v="0"/>
          </reference>
          <reference field="0" count="1" selected="0">
            <x v="0"/>
          </reference>
        </references>
      </pivotArea>
    </chartFormat>
    <chartFormat chart="14" format="56">
      <pivotArea type="data" outline="0" fieldPosition="0">
        <references count="2">
          <reference field="4294967294" count="1" selected="0">
            <x v="0"/>
          </reference>
          <reference field="0" count="1" selected="0">
            <x v="1"/>
          </reference>
        </references>
      </pivotArea>
    </chartFormat>
    <chartFormat chart="14" format="57">
      <pivotArea type="data" outline="0" fieldPosition="0">
        <references count="2">
          <reference field="4294967294" count="1" selected="0">
            <x v="0"/>
          </reference>
          <reference field="0" count="1" selected="0">
            <x v="2"/>
          </reference>
        </references>
      </pivotArea>
    </chartFormat>
    <chartFormat chart="14" format="58">
      <pivotArea type="data" outline="0" fieldPosition="0">
        <references count="2">
          <reference field="4294967294" count="1" selected="0">
            <x v="0"/>
          </reference>
          <reference field="0" count="1" selected="0">
            <x v="3"/>
          </reference>
        </references>
      </pivotArea>
    </chartFormat>
    <chartFormat chart="14" format="59">
      <pivotArea type="data" outline="0" fieldPosition="0">
        <references count="2">
          <reference field="4294967294" count="1" selected="0">
            <x v="0"/>
          </reference>
          <reference field="0" count="1" selected="0">
            <x v="4"/>
          </reference>
        </references>
      </pivotArea>
    </chartFormat>
    <chartFormat chart="14" format="60">
      <pivotArea type="data" outline="0" fieldPosition="0">
        <references count="2">
          <reference field="4294967294" count="1" selected="0">
            <x v="0"/>
          </reference>
          <reference field="0" count="1" selected="0">
            <x v="5"/>
          </reference>
        </references>
      </pivotArea>
    </chartFormat>
    <chartFormat chart="14" format="61">
      <pivotArea type="data" outline="0" fieldPosition="0">
        <references count="2">
          <reference field="4294967294" count="1" selected="0">
            <x v="0"/>
          </reference>
          <reference field="0" count="1" selected="0">
            <x v="7"/>
          </reference>
        </references>
      </pivotArea>
    </chartFormat>
    <chartFormat chart="14" format="62">
      <pivotArea type="data" outline="0" fieldPosition="0">
        <references count="2">
          <reference field="4294967294" count="1" selected="0">
            <x v="0"/>
          </reference>
          <reference field="0" count="1" selected="0">
            <x v="8"/>
          </reference>
        </references>
      </pivotArea>
    </chartFormat>
    <chartFormat chart="15" format="45" series="1">
      <pivotArea type="data" outline="0" fieldPosition="0">
        <references count="1">
          <reference field="4294967294" count="1" selected="0">
            <x v="0"/>
          </reference>
        </references>
      </pivotArea>
    </chartFormat>
    <chartFormat chart="15" format="46">
      <pivotArea type="data" outline="0" fieldPosition="0">
        <references count="2">
          <reference field="4294967294" count="1" selected="0">
            <x v="0"/>
          </reference>
          <reference field="0" count="1" selected="0">
            <x v="0"/>
          </reference>
        </references>
      </pivotArea>
    </chartFormat>
    <chartFormat chart="15" format="47">
      <pivotArea type="data" outline="0" fieldPosition="0">
        <references count="2">
          <reference field="4294967294" count="1" selected="0">
            <x v="0"/>
          </reference>
          <reference field="0" count="1" selected="0">
            <x v="1"/>
          </reference>
        </references>
      </pivotArea>
    </chartFormat>
    <chartFormat chart="15" format="48">
      <pivotArea type="data" outline="0" fieldPosition="0">
        <references count="2">
          <reference field="4294967294" count="1" selected="0">
            <x v="0"/>
          </reference>
          <reference field="0" count="1" selected="0">
            <x v="2"/>
          </reference>
        </references>
      </pivotArea>
    </chartFormat>
    <chartFormat chart="15" format="49">
      <pivotArea type="data" outline="0" fieldPosition="0">
        <references count="2">
          <reference field="4294967294" count="1" selected="0">
            <x v="0"/>
          </reference>
          <reference field="0" count="1" selected="0">
            <x v="3"/>
          </reference>
        </references>
      </pivotArea>
    </chartFormat>
    <chartFormat chart="15" format="50">
      <pivotArea type="data" outline="0" fieldPosition="0">
        <references count="2">
          <reference field="4294967294" count="1" selected="0">
            <x v="0"/>
          </reference>
          <reference field="0" count="1" selected="0">
            <x v="4"/>
          </reference>
        </references>
      </pivotArea>
    </chartFormat>
    <chartFormat chart="15" format="51">
      <pivotArea type="data" outline="0" fieldPosition="0">
        <references count="2">
          <reference field="4294967294" count="1" selected="0">
            <x v="0"/>
          </reference>
          <reference field="0" count="1" selected="0">
            <x v="5"/>
          </reference>
        </references>
      </pivotArea>
    </chartFormat>
    <chartFormat chart="15" format="52">
      <pivotArea type="data" outline="0" fieldPosition="0">
        <references count="2">
          <reference field="4294967294" count="1" selected="0">
            <x v="0"/>
          </reference>
          <reference field="0" count="1" selected="0">
            <x v="7"/>
          </reference>
        </references>
      </pivotArea>
    </chartFormat>
    <chartFormat chart="15" format="53">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TDC_76_steno" cacheId="33"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33">
  <location ref="AG4:AH15" firstHeaderRow="1" firstDataRow="1" firstDataCol="1"/>
  <pivotFields count="1">
    <pivotField axis="axisRow" dataField="1" showAll="0">
      <items count="13">
        <item h="1" x="11"/>
        <item h="1" x="10"/>
        <item x="8"/>
        <item x="3"/>
        <item x="5"/>
        <item x="6"/>
        <item x="1"/>
        <item x="4"/>
        <item x="9"/>
        <item x="2"/>
        <item x="0"/>
        <item x="7"/>
        <item t="default"/>
      </items>
    </pivotField>
  </pivotFields>
  <rowFields count="1">
    <field x="0"/>
  </rowFields>
  <rowItems count="11">
    <i>
      <x v="2"/>
    </i>
    <i>
      <x v="3"/>
    </i>
    <i>
      <x v="4"/>
    </i>
    <i>
      <x v="5"/>
    </i>
    <i>
      <x v="6"/>
    </i>
    <i>
      <x v="7"/>
    </i>
    <i>
      <x v="8"/>
    </i>
    <i>
      <x v="9"/>
    </i>
    <i>
      <x v="10"/>
    </i>
    <i>
      <x v="11"/>
    </i>
    <i t="grand">
      <x/>
    </i>
  </rowItems>
  <colItems count="1">
    <i/>
  </colItems>
  <dataFields count="1">
    <dataField name="Nombre de communauté écologique" fld="0" subtotal="count" baseField="0" baseItem="0"/>
  </dataFields>
  <chartFormats count="37">
    <chartFormat chart="2"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0" format="18" series="1">
      <pivotArea type="data" outline="0" fieldPosition="0">
        <references count="1">
          <reference field="4294967294" count="1" selected="0">
            <x v="0"/>
          </reference>
        </references>
      </pivotArea>
    </chartFormat>
    <chartFormat chart="21" format="18" series="1">
      <pivotArea type="data" outline="0" fieldPosition="0">
        <references count="1">
          <reference field="4294967294" count="1" selected="0">
            <x v="0"/>
          </reference>
        </references>
      </pivotArea>
    </chartFormat>
    <chartFormat chart="22" format="27" series="1">
      <pivotArea type="data" outline="0" fieldPosition="0">
        <references count="1">
          <reference field="4294967294" count="1" selected="0">
            <x v="0"/>
          </reference>
        </references>
      </pivotArea>
    </chartFormat>
    <chartFormat chart="23" format="27" series="1">
      <pivotArea type="data" outline="0" fieldPosition="0">
        <references count="1">
          <reference field="4294967294" count="1" selected="0">
            <x v="0"/>
          </reference>
        </references>
      </pivotArea>
    </chartFormat>
    <chartFormat chart="27" format="58" series="1">
      <pivotArea type="data" outline="0" fieldPosition="0">
        <references count="1">
          <reference field="4294967294" count="1" selected="0">
            <x v="0"/>
          </reference>
        </references>
      </pivotArea>
    </chartFormat>
    <chartFormat chart="24" format="67" series="1">
      <pivotArea type="data" outline="0" fieldPosition="0">
        <references count="1">
          <reference field="4294967294" count="1" selected="0">
            <x v="0"/>
          </reference>
        </references>
      </pivotArea>
    </chartFormat>
    <chartFormat chart="24" format="74">
      <pivotArea type="data" outline="0" fieldPosition="0">
        <references count="2">
          <reference field="4294967294" count="1" selected="0">
            <x v="0"/>
          </reference>
          <reference field="0" count="1" selected="0">
            <x v="2"/>
          </reference>
        </references>
      </pivotArea>
    </chartFormat>
    <chartFormat chart="25" format="40" series="1">
      <pivotArea type="data" outline="0" fieldPosition="0">
        <references count="1">
          <reference field="4294967294" count="1" selected="0">
            <x v="0"/>
          </reference>
        </references>
      </pivotArea>
    </chartFormat>
    <chartFormat chart="25" format="47">
      <pivotArea type="data" outline="0" fieldPosition="0">
        <references count="2">
          <reference field="4294967294" count="1" selected="0">
            <x v="0"/>
          </reference>
          <reference field="0" count="1" selected="0">
            <x v="2"/>
          </reference>
        </references>
      </pivotArea>
    </chartFormat>
    <chartFormat chart="29" format="59" series="1">
      <pivotArea type="data" outline="0" fieldPosition="0">
        <references count="1">
          <reference field="4294967294" count="1" selected="0">
            <x v="0"/>
          </reference>
        </references>
      </pivotArea>
    </chartFormat>
    <chartFormat chart="29" format="60">
      <pivotArea type="data" outline="0" fieldPosition="0">
        <references count="2">
          <reference field="4294967294" count="1" selected="0">
            <x v="0"/>
          </reference>
          <reference field="0" count="1" selected="0">
            <x v="6"/>
          </reference>
        </references>
      </pivotArea>
    </chartFormat>
    <chartFormat chart="29" format="61">
      <pivotArea type="data" outline="0" fieldPosition="0">
        <references count="2">
          <reference field="4294967294" count="1" selected="0">
            <x v="0"/>
          </reference>
          <reference field="0" count="1" selected="0">
            <x v="5"/>
          </reference>
        </references>
      </pivotArea>
    </chartFormat>
    <chartFormat chart="29" format="62">
      <pivotArea type="data" outline="0" fieldPosition="0">
        <references count="2">
          <reference field="4294967294" count="1" selected="0">
            <x v="0"/>
          </reference>
          <reference field="0" count="1" selected="0">
            <x v="4"/>
          </reference>
        </references>
      </pivotArea>
    </chartFormat>
    <chartFormat chart="29" format="63">
      <pivotArea type="data" outline="0" fieldPosition="0">
        <references count="2">
          <reference field="4294967294" count="1" selected="0">
            <x v="0"/>
          </reference>
          <reference field="0" count="1" selected="0">
            <x v="3"/>
          </reference>
        </references>
      </pivotArea>
    </chartFormat>
    <chartFormat chart="29" format="64">
      <pivotArea type="data" outline="0" fieldPosition="0">
        <references count="2">
          <reference field="4294967294" count="1" selected="0">
            <x v="0"/>
          </reference>
          <reference field="0" count="1" selected="0">
            <x v="11"/>
          </reference>
        </references>
      </pivotArea>
    </chartFormat>
    <chartFormat chart="29" format="65">
      <pivotArea type="data" outline="0" fieldPosition="0">
        <references count="2">
          <reference field="4294967294" count="1" selected="0">
            <x v="0"/>
          </reference>
          <reference field="0" count="1" selected="0">
            <x v="10"/>
          </reference>
        </references>
      </pivotArea>
    </chartFormat>
    <chartFormat chart="29" format="66">
      <pivotArea type="data" outline="0" fieldPosition="0">
        <references count="2">
          <reference field="4294967294" count="1" selected="0">
            <x v="0"/>
          </reference>
          <reference field="0" count="1" selected="0">
            <x v="9"/>
          </reference>
        </references>
      </pivotArea>
    </chartFormat>
    <chartFormat chart="29" format="68">
      <pivotArea type="data" outline="0" fieldPosition="0">
        <references count="2">
          <reference field="4294967294" count="1" selected="0">
            <x v="0"/>
          </reference>
          <reference field="0" count="1" selected="0">
            <x v="8"/>
          </reference>
        </references>
      </pivotArea>
    </chartFormat>
    <chartFormat chart="29" format="69">
      <pivotArea type="data" outline="0" fieldPosition="0">
        <references count="2">
          <reference field="4294967294" count="1" selected="0">
            <x v="0"/>
          </reference>
          <reference field="0" count="1" selected="0">
            <x v="7"/>
          </reference>
        </references>
      </pivotArea>
    </chartFormat>
    <chartFormat chart="29" format="70">
      <pivotArea type="data" outline="0" fieldPosition="0">
        <references count="2">
          <reference field="4294967294" count="1" selected="0">
            <x v="0"/>
          </reference>
          <reference field="0" count="1" selected="0">
            <x v="2"/>
          </reference>
        </references>
      </pivotArea>
    </chartFormat>
    <chartFormat chart="28" format="82" series="1">
      <pivotArea type="data" outline="0" fieldPosition="0">
        <references count="1">
          <reference field="4294967294" count="1" selected="0">
            <x v="0"/>
          </reference>
        </references>
      </pivotArea>
    </chartFormat>
    <chartFormat chart="28" format="83">
      <pivotArea type="data" outline="0" fieldPosition="0">
        <references count="2">
          <reference field="4294967294" count="1" selected="0">
            <x v="0"/>
          </reference>
          <reference field="0" count="1" selected="0">
            <x v="2"/>
          </reference>
        </references>
      </pivotArea>
    </chartFormat>
    <chartFormat chart="28" format="84">
      <pivotArea type="data" outline="0" fieldPosition="0">
        <references count="2">
          <reference field="4294967294" count="1" selected="0">
            <x v="0"/>
          </reference>
          <reference field="0" count="1" selected="0">
            <x v="3"/>
          </reference>
        </references>
      </pivotArea>
    </chartFormat>
    <chartFormat chart="28" format="85">
      <pivotArea type="data" outline="0" fieldPosition="0">
        <references count="2">
          <reference field="4294967294" count="1" selected="0">
            <x v="0"/>
          </reference>
          <reference field="0" count="1" selected="0">
            <x v="4"/>
          </reference>
        </references>
      </pivotArea>
    </chartFormat>
    <chartFormat chart="28" format="86">
      <pivotArea type="data" outline="0" fieldPosition="0">
        <references count="2">
          <reference field="4294967294" count="1" selected="0">
            <x v="0"/>
          </reference>
          <reference field="0" count="1" selected="0">
            <x v="5"/>
          </reference>
        </references>
      </pivotArea>
    </chartFormat>
    <chartFormat chart="28" format="87">
      <pivotArea type="data" outline="0" fieldPosition="0">
        <references count="2">
          <reference field="4294967294" count="1" selected="0">
            <x v="0"/>
          </reference>
          <reference field="0" count="1" selected="0">
            <x v="6"/>
          </reference>
        </references>
      </pivotArea>
    </chartFormat>
    <chartFormat chart="28" format="88">
      <pivotArea type="data" outline="0" fieldPosition="0">
        <references count="2">
          <reference field="4294967294" count="1" selected="0">
            <x v="0"/>
          </reference>
          <reference field="0" count="1" selected="0">
            <x v="7"/>
          </reference>
        </references>
      </pivotArea>
    </chartFormat>
    <chartFormat chart="28" format="89">
      <pivotArea type="data" outline="0" fieldPosition="0">
        <references count="2">
          <reference field="4294967294" count="1" selected="0">
            <x v="0"/>
          </reference>
          <reference field="0" count="1" selected="0">
            <x v="8"/>
          </reference>
        </references>
      </pivotArea>
    </chartFormat>
    <chartFormat chart="28" format="90">
      <pivotArea type="data" outline="0" fieldPosition="0">
        <references count="2">
          <reference field="4294967294" count="1" selected="0">
            <x v="0"/>
          </reference>
          <reference field="0" count="1" selected="0">
            <x v="9"/>
          </reference>
        </references>
      </pivotArea>
    </chartFormat>
    <chartFormat chart="28" format="91">
      <pivotArea type="data" outline="0" fieldPosition="0">
        <references count="2">
          <reference field="4294967294" count="1" selected="0">
            <x v="0"/>
          </reference>
          <reference field="0" count="1" selected="0">
            <x v="10"/>
          </reference>
        </references>
      </pivotArea>
    </chartFormat>
    <chartFormat chart="28" format="92">
      <pivotArea type="data" outline="0" fieldPosition="0">
        <references count="2">
          <reference field="4294967294" count="1" selected="0">
            <x v="0"/>
          </reference>
          <reference field="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ableau croisé dynamique9" cacheId="28"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3">
  <location ref="AJ4:AK13"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1">
        <item x="3"/>
        <item x="1"/>
        <item x="4"/>
        <item x="7"/>
        <item x="2"/>
        <item x="0"/>
        <item h="1" x="8"/>
        <item x="5"/>
        <item h="1" x="9"/>
        <item x="6"/>
        <item t="default"/>
      </items>
    </pivotField>
    <pivotField showAll="0"/>
    <pivotField showAll="0"/>
    <pivotField showAll="0"/>
    <pivotField showAll="0"/>
  </pivotFields>
  <rowFields count="1">
    <field x="14"/>
  </rowFields>
  <rowItems count="9">
    <i>
      <x/>
    </i>
    <i>
      <x v="1"/>
    </i>
    <i>
      <x v="2"/>
    </i>
    <i>
      <x v="3"/>
    </i>
    <i>
      <x v="4"/>
    </i>
    <i>
      <x v="5"/>
    </i>
    <i>
      <x v="7"/>
    </i>
    <i>
      <x v="9"/>
    </i>
    <i t="grand">
      <x/>
    </i>
  </rowItems>
  <colItems count="1">
    <i/>
  </colItems>
  <dataFields count="1">
    <dataField name="Nombre de communauté écologique2" fld="14" subtotal="count" baseField="0" baseItem="0"/>
  </dataFields>
  <chartFormats count="27">
    <chartFormat chart="1" format="85" series="1">
      <pivotArea type="data" outline="0" fieldPosition="0">
        <references count="1">
          <reference field="4294967294" count="1" selected="0">
            <x v="0"/>
          </reference>
        </references>
      </pivotArea>
    </chartFormat>
    <chartFormat chart="1" format="86">
      <pivotArea type="data" outline="0" fieldPosition="0">
        <references count="2">
          <reference field="4294967294" count="1" selected="0">
            <x v="0"/>
          </reference>
          <reference field="14" count="1" selected="0">
            <x v="0"/>
          </reference>
        </references>
      </pivotArea>
    </chartFormat>
    <chartFormat chart="1" format="87">
      <pivotArea type="data" outline="0" fieldPosition="0">
        <references count="2">
          <reference field="4294967294" count="1" selected="0">
            <x v="0"/>
          </reference>
          <reference field="14" count="1" selected="0">
            <x v="1"/>
          </reference>
        </references>
      </pivotArea>
    </chartFormat>
    <chartFormat chart="1" format="88">
      <pivotArea type="data" outline="0" fieldPosition="0">
        <references count="2">
          <reference field="4294967294" count="1" selected="0">
            <x v="0"/>
          </reference>
          <reference field="14" count="1" selected="0">
            <x v="2"/>
          </reference>
        </references>
      </pivotArea>
    </chartFormat>
    <chartFormat chart="1" format="89">
      <pivotArea type="data" outline="0" fieldPosition="0">
        <references count="2">
          <reference field="4294967294" count="1" selected="0">
            <x v="0"/>
          </reference>
          <reference field="14" count="1" selected="0">
            <x v="3"/>
          </reference>
        </references>
      </pivotArea>
    </chartFormat>
    <chartFormat chart="1" format="90">
      <pivotArea type="data" outline="0" fieldPosition="0">
        <references count="2">
          <reference field="4294967294" count="1" selected="0">
            <x v="0"/>
          </reference>
          <reference field="14" count="1" selected="0">
            <x v="4"/>
          </reference>
        </references>
      </pivotArea>
    </chartFormat>
    <chartFormat chart="1" format="91">
      <pivotArea type="data" outline="0" fieldPosition="0">
        <references count="2">
          <reference field="4294967294" count="1" selected="0">
            <x v="0"/>
          </reference>
          <reference field="14" count="1" selected="0">
            <x v="5"/>
          </reference>
        </references>
      </pivotArea>
    </chartFormat>
    <chartFormat chart="1" format="92">
      <pivotArea type="data" outline="0" fieldPosition="0">
        <references count="2">
          <reference field="4294967294" count="1" selected="0">
            <x v="0"/>
          </reference>
          <reference field="14" count="1" selected="0">
            <x v="7"/>
          </reference>
        </references>
      </pivotArea>
    </chartFormat>
    <chartFormat chart="1" format="93">
      <pivotArea type="data" outline="0" fieldPosition="0">
        <references count="2">
          <reference field="4294967294" count="1" selected="0">
            <x v="0"/>
          </reference>
          <reference field="14" count="1" selected="0">
            <x v="9"/>
          </reference>
        </references>
      </pivotArea>
    </chartFormat>
    <chartFormat chart="2" format="94" series="1">
      <pivotArea type="data" outline="0" fieldPosition="0">
        <references count="1">
          <reference field="4294967294" count="1" selected="0">
            <x v="0"/>
          </reference>
        </references>
      </pivotArea>
    </chartFormat>
    <chartFormat chart="2" format="95">
      <pivotArea type="data" outline="0" fieldPosition="0">
        <references count="2">
          <reference field="4294967294" count="1" selected="0">
            <x v="0"/>
          </reference>
          <reference field="14" count="1" selected="0">
            <x v="0"/>
          </reference>
        </references>
      </pivotArea>
    </chartFormat>
    <chartFormat chart="2" format="96">
      <pivotArea type="data" outline="0" fieldPosition="0">
        <references count="2">
          <reference field="4294967294" count="1" selected="0">
            <x v="0"/>
          </reference>
          <reference field="14" count="1" selected="0">
            <x v="1"/>
          </reference>
        </references>
      </pivotArea>
    </chartFormat>
    <chartFormat chart="2" format="97">
      <pivotArea type="data" outline="0" fieldPosition="0">
        <references count="2">
          <reference field="4294967294" count="1" selected="0">
            <x v="0"/>
          </reference>
          <reference field="14" count="1" selected="0">
            <x v="2"/>
          </reference>
        </references>
      </pivotArea>
    </chartFormat>
    <chartFormat chart="2" format="98">
      <pivotArea type="data" outline="0" fieldPosition="0">
        <references count="2">
          <reference field="4294967294" count="1" selected="0">
            <x v="0"/>
          </reference>
          <reference field="14" count="1" selected="0">
            <x v="3"/>
          </reference>
        </references>
      </pivotArea>
    </chartFormat>
    <chartFormat chart="2" format="99">
      <pivotArea type="data" outline="0" fieldPosition="0">
        <references count="2">
          <reference field="4294967294" count="1" selected="0">
            <x v="0"/>
          </reference>
          <reference field="14" count="1" selected="0">
            <x v="4"/>
          </reference>
        </references>
      </pivotArea>
    </chartFormat>
    <chartFormat chart="2" format="100">
      <pivotArea type="data" outline="0" fieldPosition="0">
        <references count="2">
          <reference field="4294967294" count="1" selected="0">
            <x v="0"/>
          </reference>
          <reference field="14" count="1" selected="0">
            <x v="5"/>
          </reference>
        </references>
      </pivotArea>
    </chartFormat>
    <chartFormat chart="2" format="101">
      <pivotArea type="data" outline="0" fieldPosition="0">
        <references count="2">
          <reference field="4294967294" count="1" selected="0">
            <x v="0"/>
          </reference>
          <reference field="14" count="1" selected="0">
            <x v="7"/>
          </reference>
        </references>
      </pivotArea>
    </chartFormat>
    <chartFormat chart="2" format="102">
      <pivotArea type="data" outline="0" fieldPosition="0">
        <references count="2">
          <reference field="4294967294" count="1" selected="0">
            <x v="0"/>
          </reference>
          <reference field="14" count="1" selected="0">
            <x v="9"/>
          </reference>
        </references>
      </pivotArea>
    </chartFormat>
    <chartFormat chart="0" format="49" series="1">
      <pivotArea type="data" outline="0" fieldPosition="0">
        <references count="1">
          <reference field="4294967294" count="1" selected="0">
            <x v="0"/>
          </reference>
        </references>
      </pivotArea>
    </chartFormat>
    <chartFormat chart="0" format="50">
      <pivotArea type="data" outline="0" fieldPosition="0">
        <references count="2">
          <reference field="4294967294" count="1" selected="0">
            <x v="0"/>
          </reference>
          <reference field="14" count="1" selected="0">
            <x v="0"/>
          </reference>
        </references>
      </pivotArea>
    </chartFormat>
    <chartFormat chart="0" format="51">
      <pivotArea type="data" outline="0" fieldPosition="0">
        <references count="2">
          <reference field="4294967294" count="1" selected="0">
            <x v="0"/>
          </reference>
          <reference field="14" count="1" selected="0">
            <x v="1"/>
          </reference>
        </references>
      </pivotArea>
    </chartFormat>
    <chartFormat chart="0" format="52">
      <pivotArea type="data" outline="0" fieldPosition="0">
        <references count="2">
          <reference field="4294967294" count="1" selected="0">
            <x v="0"/>
          </reference>
          <reference field="14" count="1" selected="0">
            <x v="2"/>
          </reference>
        </references>
      </pivotArea>
    </chartFormat>
    <chartFormat chart="0" format="53">
      <pivotArea type="data" outline="0" fieldPosition="0">
        <references count="2">
          <reference field="4294967294" count="1" selected="0">
            <x v="0"/>
          </reference>
          <reference field="14" count="1" selected="0">
            <x v="3"/>
          </reference>
        </references>
      </pivotArea>
    </chartFormat>
    <chartFormat chart="0" format="54">
      <pivotArea type="data" outline="0" fieldPosition="0">
        <references count="2">
          <reference field="4294967294" count="1" selected="0">
            <x v="0"/>
          </reference>
          <reference field="14" count="1" selected="0">
            <x v="4"/>
          </reference>
        </references>
      </pivotArea>
    </chartFormat>
    <chartFormat chart="0" format="55">
      <pivotArea type="data" outline="0" fieldPosition="0">
        <references count="2">
          <reference field="4294967294" count="1" selected="0">
            <x v="0"/>
          </reference>
          <reference field="14" count="1" selected="0">
            <x v="5"/>
          </reference>
        </references>
      </pivotArea>
    </chartFormat>
    <chartFormat chart="0" format="56">
      <pivotArea type="data" outline="0" fieldPosition="0">
        <references count="2">
          <reference field="4294967294" count="1" selected="0">
            <x v="0"/>
          </reference>
          <reference field="14" count="1" selected="0">
            <x v="7"/>
          </reference>
        </references>
      </pivotArea>
    </chartFormat>
    <chartFormat chart="0" format="57">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700-000002000000}" name="TDC_76_rarete" cacheId="3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9">
  <location ref="V4:W15" firstHeaderRow="1" firstDataRow="1" firstDataCol="1"/>
  <pivotFields count="1">
    <pivotField axis="axisRow" dataField="1" showAll="0">
      <items count="14">
        <item x="0"/>
        <item x="1"/>
        <item x="5"/>
        <item x="2"/>
        <item x="4"/>
        <item x="8"/>
        <item x="7"/>
        <item h="1" x="11"/>
        <item h="1" x="10"/>
        <item x="6"/>
        <item x="3"/>
        <item x="9"/>
        <item m="1" x="12"/>
        <item t="default"/>
      </items>
    </pivotField>
  </pivotFields>
  <rowFields count="1">
    <field x="0"/>
  </rowFields>
  <rowItems count="11">
    <i>
      <x/>
    </i>
    <i>
      <x v="1"/>
    </i>
    <i>
      <x v="2"/>
    </i>
    <i>
      <x v="3"/>
    </i>
    <i>
      <x v="4"/>
    </i>
    <i>
      <x v="5"/>
    </i>
    <i>
      <x v="6"/>
    </i>
    <i>
      <x v="9"/>
    </i>
    <i>
      <x v="10"/>
    </i>
    <i>
      <x v="11"/>
    </i>
    <i t="grand">
      <x/>
    </i>
  </rowItems>
  <colItems count="1">
    <i/>
  </colItems>
  <dataFields count="1">
    <dataField name="Nombre de rareté dép." fld="0" subtotal="count" baseField="0" baseItem="0"/>
  </dataFields>
  <chartFormats count="64">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2" format="0"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4"/>
          </reference>
        </references>
      </pivotArea>
    </chartFormat>
    <chartFormat chart="2" format="6">
      <pivotArea type="data" outline="0" fieldPosition="0">
        <references count="2">
          <reference field="4294967294" count="1" selected="0">
            <x v="0"/>
          </reference>
          <reference field="0" count="1" selected="0">
            <x v="5"/>
          </reference>
        </references>
      </pivotArea>
    </chartFormat>
    <chartFormat chart="2" format="7">
      <pivotArea type="data" outline="0" fieldPosition="0">
        <references count="2">
          <reference field="4294967294" count="1" selected="0">
            <x v="0"/>
          </reference>
          <reference field="0" count="1" selected="0">
            <x v="6"/>
          </reference>
        </references>
      </pivotArea>
    </chartFormat>
    <chartFormat chart="3" format="10"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 chart="3" format="15">
      <pivotArea type="data" outline="0" fieldPosition="0">
        <references count="2">
          <reference field="4294967294" count="1" selected="0">
            <x v="0"/>
          </reference>
          <reference field="0" count="1" selected="0">
            <x v="4"/>
          </reference>
        </references>
      </pivotArea>
    </chartFormat>
    <chartFormat chart="3" format="16">
      <pivotArea type="data" outline="0" fieldPosition="0">
        <references count="2">
          <reference field="4294967294" count="1" selected="0">
            <x v="0"/>
          </reference>
          <reference field="0" count="1" selected="0">
            <x v="5"/>
          </reference>
        </references>
      </pivotArea>
    </chartFormat>
    <chartFormat chart="3" format="17">
      <pivotArea type="data" outline="0" fieldPosition="0">
        <references count="2">
          <reference field="4294967294" count="1" selected="0">
            <x v="0"/>
          </reference>
          <reference field="0" count="1" selected="0">
            <x v="6"/>
          </reference>
        </references>
      </pivotArea>
    </chartFormat>
    <chartFormat chart="4" format="11"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1"/>
          </reference>
        </references>
      </pivotArea>
    </chartFormat>
    <chartFormat chart="4" format="14">
      <pivotArea type="data" outline="0" fieldPosition="0">
        <references count="2">
          <reference field="4294967294" count="1" selected="0">
            <x v="0"/>
          </reference>
          <reference field="0" count="1" selected="0">
            <x v="2"/>
          </reference>
        </references>
      </pivotArea>
    </chartFormat>
    <chartFormat chart="4" format="15">
      <pivotArea type="data" outline="0" fieldPosition="0">
        <references count="2">
          <reference field="4294967294" count="1" selected="0">
            <x v="0"/>
          </reference>
          <reference field="0" count="1" selected="0">
            <x v="3"/>
          </reference>
        </references>
      </pivotArea>
    </chartFormat>
    <chartFormat chart="4" format="16">
      <pivotArea type="data" outline="0" fieldPosition="0">
        <references count="2">
          <reference field="4294967294" count="1" selected="0">
            <x v="0"/>
          </reference>
          <reference field="0" count="1" selected="0">
            <x v="4"/>
          </reference>
        </references>
      </pivotArea>
    </chartFormat>
    <chartFormat chart="4" format="17">
      <pivotArea type="data" outline="0" fieldPosition="0">
        <references count="2">
          <reference field="4294967294" count="1" selected="0">
            <x v="0"/>
          </reference>
          <reference field="0" count="1" selected="0">
            <x v="5"/>
          </reference>
        </references>
      </pivotArea>
    </chartFormat>
    <chartFormat chart="4" format="18">
      <pivotArea type="data" outline="0" fieldPosition="0">
        <references count="2">
          <reference field="4294967294" count="1" selected="0">
            <x v="0"/>
          </reference>
          <reference field="0" count="1" selected="0">
            <x v="6"/>
          </reference>
        </references>
      </pivotArea>
    </chartFormat>
    <chartFormat chart="5" format="20" series="1">
      <pivotArea type="data" outline="0" fieldPosition="0">
        <references count="1">
          <reference field="4294967294" count="1" selected="0">
            <x v="0"/>
          </reference>
        </references>
      </pivotArea>
    </chartFormat>
    <chartFormat chart="5" format="22">
      <pivotArea type="data" outline="0" fieldPosition="0">
        <references count="2">
          <reference field="4294967294" count="1" selected="0">
            <x v="0"/>
          </reference>
          <reference field="0" count="1" selected="0">
            <x v="1"/>
          </reference>
        </references>
      </pivotArea>
    </chartFormat>
    <chartFormat chart="5" format="23">
      <pivotArea type="data" outline="0" fieldPosition="0">
        <references count="2">
          <reference field="4294967294" count="1" selected="0">
            <x v="0"/>
          </reference>
          <reference field="0" count="1" selected="0">
            <x v="2"/>
          </reference>
        </references>
      </pivotArea>
    </chartFormat>
    <chartFormat chart="5" format="24">
      <pivotArea type="data" outline="0" fieldPosition="0">
        <references count="2">
          <reference field="4294967294" count="1" selected="0">
            <x v="0"/>
          </reference>
          <reference field="0" count="1" selected="0">
            <x v="3"/>
          </reference>
        </references>
      </pivotArea>
    </chartFormat>
    <chartFormat chart="5" format="25">
      <pivotArea type="data" outline="0" fieldPosition="0">
        <references count="2">
          <reference field="4294967294" count="1" selected="0">
            <x v="0"/>
          </reference>
          <reference field="0" count="1" selected="0">
            <x v="4"/>
          </reference>
        </references>
      </pivotArea>
    </chartFormat>
    <chartFormat chart="5" format="26">
      <pivotArea type="data" outline="0" fieldPosition="0">
        <references count="2">
          <reference field="4294967294" count="1" selected="0">
            <x v="0"/>
          </reference>
          <reference field="0" count="1" selected="0">
            <x v="5"/>
          </reference>
        </references>
      </pivotArea>
    </chartFormat>
    <chartFormat chart="5" format="27">
      <pivotArea type="data" outline="0" fieldPosition="0">
        <references count="2">
          <reference field="4294967294" count="1" selected="0">
            <x v="0"/>
          </reference>
          <reference field="0" count="1" selected="0">
            <x v="6"/>
          </reference>
        </references>
      </pivotArea>
    </chartFormat>
    <chartFormat chart="6" format="22" series="1">
      <pivotArea type="data" outline="0" fieldPosition="0">
        <references count="1">
          <reference field="4294967294" count="1" selected="0">
            <x v="0"/>
          </reference>
        </references>
      </pivotArea>
    </chartFormat>
    <chartFormat chart="6" format="24">
      <pivotArea type="data" outline="0" fieldPosition="0">
        <references count="2">
          <reference field="4294967294" count="1" selected="0">
            <x v="0"/>
          </reference>
          <reference field="0" count="1" selected="0">
            <x v="1"/>
          </reference>
        </references>
      </pivotArea>
    </chartFormat>
    <chartFormat chart="6" format="25">
      <pivotArea type="data" outline="0" fieldPosition="0">
        <references count="2">
          <reference field="4294967294" count="1" selected="0">
            <x v="0"/>
          </reference>
          <reference field="0" count="1" selected="0">
            <x v="2"/>
          </reference>
        </references>
      </pivotArea>
    </chartFormat>
    <chartFormat chart="6" format="26">
      <pivotArea type="data" outline="0" fieldPosition="0">
        <references count="2">
          <reference field="4294967294" count="1" selected="0">
            <x v="0"/>
          </reference>
          <reference field="0" count="1" selected="0">
            <x v="3"/>
          </reference>
        </references>
      </pivotArea>
    </chartFormat>
    <chartFormat chart="6" format="27">
      <pivotArea type="data" outline="0" fieldPosition="0">
        <references count="2">
          <reference field="4294967294" count="1" selected="0">
            <x v="0"/>
          </reference>
          <reference field="0" count="1" selected="0">
            <x v="4"/>
          </reference>
        </references>
      </pivotArea>
    </chartFormat>
    <chartFormat chart="6" format="28">
      <pivotArea type="data" outline="0" fieldPosition="0">
        <references count="2">
          <reference field="4294967294" count="1" selected="0">
            <x v="0"/>
          </reference>
          <reference field="0" count="1" selected="0">
            <x v="5"/>
          </reference>
        </references>
      </pivotArea>
    </chartFormat>
    <chartFormat chart="6" format="29">
      <pivotArea type="data" outline="0" fieldPosition="0">
        <references count="2">
          <reference field="4294967294" count="1" selected="0">
            <x v="0"/>
          </reference>
          <reference field="0" count="1" selected="0">
            <x v="6"/>
          </reference>
        </references>
      </pivotArea>
    </chartFormat>
    <chartFormat chart="8" format="33" series="1">
      <pivotArea type="data" outline="0" fieldPosition="0">
        <references count="1">
          <reference field="4294967294" count="1" selected="0">
            <x v="0"/>
          </reference>
        </references>
      </pivotArea>
    </chartFormat>
    <chartFormat chart="8" format="34">
      <pivotArea type="data" outline="0" fieldPosition="0">
        <references count="2">
          <reference field="4294967294" count="1" selected="0">
            <x v="0"/>
          </reference>
          <reference field="0" count="1" selected="0">
            <x v="0"/>
          </reference>
        </references>
      </pivotArea>
    </chartFormat>
    <chartFormat chart="8" format="35">
      <pivotArea type="data" outline="0" fieldPosition="0">
        <references count="2">
          <reference field="4294967294" count="1" selected="0">
            <x v="0"/>
          </reference>
          <reference field="0" count="1" selected="0">
            <x v="1"/>
          </reference>
        </references>
      </pivotArea>
    </chartFormat>
    <chartFormat chart="8" format="36">
      <pivotArea type="data" outline="0" fieldPosition="0">
        <references count="2">
          <reference field="4294967294" count="1" selected="0">
            <x v="0"/>
          </reference>
          <reference field="0" count="1" selected="0">
            <x v="2"/>
          </reference>
        </references>
      </pivotArea>
    </chartFormat>
    <chartFormat chart="8" format="37">
      <pivotArea type="data" outline="0" fieldPosition="0">
        <references count="2">
          <reference field="4294967294" count="1" selected="0">
            <x v="0"/>
          </reference>
          <reference field="0" count="1" selected="0">
            <x v="3"/>
          </reference>
        </references>
      </pivotArea>
    </chartFormat>
    <chartFormat chart="8" format="38">
      <pivotArea type="data" outline="0" fieldPosition="0">
        <references count="2">
          <reference field="4294967294" count="1" selected="0">
            <x v="0"/>
          </reference>
          <reference field="0" count="1" selected="0">
            <x v="4"/>
          </reference>
        </references>
      </pivotArea>
    </chartFormat>
    <chartFormat chart="8" format="39">
      <pivotArea type="data" outline="0" fieldPosition="0">
        <references count="2">
          <reference field="4294967294" count="1" selected="0">
            <x v="0"/>
          </reference>
          <reference field="0" count="1" selected="0">
            <x v="5"/>
          </reference>
        </references>
      </pivotArea>
    </chartFormat>
    <chartFormat chart="8" format="40">
      <pivotArea type="data" outline="0" fieldPosition="0">
        <references count="2">
          <reference field="4294967294" count="1" selected="0">
            <x v="0"/>
          </reference>
          <reference field="0" count="1" selected="0">
            <x v="6"/>
          </reference>
        </references>
      </pivotArea>
    </chartFormat>
    <chartFormat chart="8" format="41">
      <pivotArea type="data" outline="0" fieldPosition="0">
        <references count="2">
          <reference field="4294967294" count="1" selected="0">
            <x v="0"/>
          </reference>
          <reference field="0" count="1" selected="0">
            <x v="9"/>
          </reference>
        </references>
      </pivotArea>
    </chartFormat>
    <chartFormat chart="8" format="42">
      <pivotArea type="data" outline="0" fieldPosition="0">
        <references count="2">
          <reference field="4294967294" count="1" selected="0">
            <x v="0"/>
          </reference>
          <reference field="0" count="1" selected="0">
            <x v="10"/>
          </reference>
        </references>
      </pivotArea>
    </chartFormat>
    <chartFormat chart="8" format="43">
      <pivotArea type="data" outline="0" fieldPosition="0">
        <references count="2">
          <reference field="4294967294" count="1" selected="0">
            <x v="0"/>
          </reference>
          <reference field="0" count="1" selected="0">
            <x v="11"/>
          </reference>
        </references>
      </pivotArea>
    </chartFormat>
    <chartFormat chart="7" format="42" series="1">
      <pivotArea type="data" outline="0" fieldPosition="0">
        <references count="1">
          <reference field="4294967294" count="1" selected="0">
            <x v="0"/>
          </reference>
        </references>
      </pivotArea>
    </chartFormat>
    <chartFormat chart="7" format="43">
      <pivotArea type="data" outline="0" fieldPosition="0">
        <references count="2">
          <reference field="4294967294" count="1" selected="0">
            <x v="0"/>
          </reference>
          <reference field="0" count="1" selected="0">
            <x v="0"/>
          </reference>
        </references>
      </pivotArea>
    </chartFormat>
    <chartFormat chart="7" format="44">
      <pivotArea type="data" outline="0" fieldPosition="0">
        <references count="2">
          <reference field="4294967294" count="1" selected="0">
            <x v="0"/>
          </reference>
          <reference field="0" count="1" selected="0">
            <x v="1"/>
          </reference>
        </references>
      </pivotArea>
    </chartFormat>
    <chartFormat chart="7" format="45">
      <pivotArea type="data" outline="0" fieldPosition="0">
        <references count="2">
          <reference field="4294967294" count="1" selected="0">
            <x v="0"/>
          </reference>
          <reference field="0" count="1" selected="0">
            <x v="2"/>
          </reference>
        </references>
      </pivotArea>
    </chartFormat>
    <chartFormat chart="7" format="46">
      <pivotArea type="data" outline="0" fieldPosition="0">
        <references count="2">
          <reference field="4294967294" count="1" selected="0">
            <x v="0"/>
          </reference>
          <reference field="0" count="1" selected="0">
            <x v="3"/>
          </reference>
        </references>
      </pivotArea>
    </chartFormat>
    <chartFormat chart="7" format="47">
      <pivotArea type="data" outline="0" fieldPosition="0">
        <references count="2">
          <reference field="4294967294" count="1" selected="0">
            <x v="0"/>
          </reference>
          <reference field="0" count="1" selected="0">
            <x v="4"/>
          </reference>
        </references>
      </pivotArea>
    </chartFormat>
    <chartFormat chart="7" format="48">
      <pivotArea type="data" outline="0" fieldPosition="0">
        <references count="2">
          <reference field="4294967294" count="1" selected="0">
            <x v="0"/>
          </reference>
          <reference field="0" count="1" selected="0">
            <x v="5"/>
          </reference>
        </references>
      </pivotArea>
    </chartFormat>
    <chartFormat chart="7" format="49">
      <pivotArea type="data" outline="0" fieldPosition="0">
        <references count="2">
          <reference field="4294967294" count="1" selected="0">
            <x v="0"/>
          </reference>
          <reference field="0" count="1" selected="0">
            <x v="6"/>
          </reference>
        </references>
      </pivotArea>
    </chartFormat>
    <chartFormat chart="7" format="50">
      <pivotArea type="data" outline="0" fieldPosition="0">
        <references count="2">
          <reference field="4294967294" count="1" selected="0">
            <x v="0"/>
          </reference>
          <reference field="0" count="1" selected="0">
            <x v="9"/>
          </reference>
        </references>
      </pivotArea>
    </chartFormat>
    <chartFormat chart="7" format="51">
      <pivotArea type="data" outline="0" fieldPosition="0">
        <references count="2">
          <reference field="4294967294" count="1" selected="0">
            <x v="0"/>
          </reference>
          <reference field="0" count="1" selected="0">
            <x v="10"/>
          </reference>
        </references>
      </pivotArea>
    </chartFormat>
    <chartFormat chart="7" format="52">
      <pivotArea type="data" outline="0" fieldPosition="0">
        <references count="2">
          <reference field="4294967294" count="1" selected="0">
            <x v="0"/>
          </reference>
          <reference field="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TDC_76_LR" cacheId="31"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18">
  <location ref="AB4:AC13" firstHeaderRow="1" firstDataRow="1" firstDataCol="1"/>
  <pivotFields count="1">
    <pivotField axis="axisRow" dataField="1" showAll="0">
      <items count="11">
        <item x="3"/>
        <item x="7"/>
        <item x="6"/>
        <item x="2"/>
        <item x="1"/>
        <item x="0"/>
        <item h="1" x="9"/>
        <item h="1" x="8"/>
        <item x="5"/>
        <item x="4"/>
        <item t="default"/>
      </items>
    </pivotField>
  </pivotFields>
  <rowFields count="1">
    <field x="0"/>
  </rowFields>
  <rowItems count="9">
    <i>
      <x/>
    </i>
    <i>
      <x v="1"/>
    </i>
    <i>
      <x v="2"/>
    </i>
    <i>
      <x v="3"/>
    </i>
    <i>
      <x v="4"/>
    </i>
    <i>
      <x v="5"/>
    </i>
    <i>
      <x v="8"/>
    </i>
    <i>
      <x v="9"/>
    </i>
    <i t="grand">
      <x/>
    </i>
  </rowItems>
  <colItems count="1">
    <i/>
  </colItems>
  <dataFields count="1">
    <dataField name="Nombre de LISTE ROUGE NORMANDE" fld="0" subtotal="count" baseField="0" baseItem="0"/>
  </dataFields>
  <chartFormats count="71">
    <chartFormat chart="1" format="9"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0" count="1" selected="0">
            <x v="3"/>
          </reference>
        </references>
      </pivotArea>
    </chartFormat>
    <chartFormat chart="1" format="14">
      <pivotArea type="data" outline="0" fieldPosition="0">
        <references count="2">
          <reference field="4294967294" count="1" selected="0">
            <x v="0"/>
          </reference>
          <reference field="0" count="1" selected="0">
            <x v="4"/>
          </reference>
        </references>
      </pivotArea>
    </chartFormat>
    <chartFormat chart="1" format="15">
      <pivotArea type="data" outline="0" fieldPosition="0">
        <references count="2">
          <reference field="4294967294" count="1" selected="0">
            <x v="0"/>
          </reference>
          <reference field="0" count="1" selected="0">
            <x v="5"/>
          </reference>
        </references>
      </pivotArea>
    </chartFormat>
    <chartFormat chart="5" format="38" series="1">
      <pivotArea type="data" outline="0" fieldPosition="0">
        <references count="1">
          <reference field="4294967294" count="1" selected="0">
            <x v="0"/>
          </reference>
        </references>
      </pivotArea>
    </chartFormat>
    <chartFormat chart="5" format="42">
      <pivotArea type="data" outline="0" fieldPosition="0">
        <references count="2">
          <reference field="4294967294" count="1" selected="0">
            <x v="0"/>
          </reference>
          <reference field="0" count="1" selected="0">
            <x v="3"/>
          </reference>
        </references>
      </pivotArea>
    </chartFormat>
    <chartFormat chart="5" format="43">
      <pivotArea type="data" outline="0" fieldPosition="0">
        <references count="2">
          <reference field="4294967294" count="1" selected="0">
            <x v="0"/>
          </reference>
          <reference field="0" count="1" selected="0">
            <x v="4"/>
          </reference>
        </references>
      </pivotArea>
    </chartFormat>
    <chartFormat chart="5" format="44">
      <pivotArea type="data" outline="0" fieldPosition="0">
        <references count="2">
          <reference field="4294967294" count="1" selected="0">
            <x v="0"/>
          </reference>
          <reference field="0" count="1" selected="0">
            <x v="5"/>
          </reference>
        </references>
      </pivotArea>
    </chartFormat>
    <chartFormat chart="3" format="29"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0" count="1" selected="0">
            <x v="3"/>
          </reference>
        </references>
      </pivotArea>
    </chartFormat>
    <chartFormat chart="7" format="5">
      <pivotArea type="data" outline="0" fieldPosition="0">
        <references count="2">
          <reference field="4294967294" count="1" selected="0">
            <x v="0"/>
          </reference>
          <reference field="0" count="1" selected="0">
            <x v="4"/>
          </reference>
        </references>
      </pivotArea>
    </chartFormat>
    <chartFormat chart="7" format="6">
      <pivotArea type="data" outline="0" fieldPosition="0">
        <references count="2">
          <reference field="4294967294" count="1" selected="0">
            <x v="0"/>
          </reference>
          <reference field="0" count="1" selected="0">
            <x v="5"/>
          </reference>
        </references>
      </pivotArea>
    </chartFormat>
    <chartFormat chart="8" format="18"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0" count="1" selected="0">
            <x v="3"/>
          </reference>
        </references>
      </pivotArea>
    </chartFormat>
    <chartFormat chart="8" format="20">
      <pivotArea type="data" outline="0" fieldPosition="0">
        <references count="2">
          <reference field="4294967294" count="1" selected="0">
            <x v="0"/>
          </reference>
          <reference field="0" count="1" selected="0">
            <x v="4"/>
          </reference>
        </references>
      </pivotArea>
    </chartFormat>
    <chartFormat chart="8" format="21">
      <pivotArea type="data" outline="0" fieldPosition="0">
        <references count="2">
          <reference field="4294967294" count="1" selected="0">
            <x v="0"/>
          </reference>
          <reference field="0" count="1" selected="0">
            <x v="5"/>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3"/>
          </reference>
        </references>
      </pivotArea>
    </chartFormat>
    <chartFormat chart="9" format="11">
      <pivotArea type="data" outline="0" fieldPosition="0">
        <references count="2">
          <reference field="4294967294" count="1" selected="0">
            <x v="0"/>
          </reference>
          <reference field="0" count="1" selected="0">
            <x v="4"/>
          </reference>
        </references>
      </pivotArea>
    </chartFormat>
    <chartFormat chart="9" format="12">
      <pivotArea type="data" outline="0" fieldPosition="0">
        <references count="2">
          <reference field="4294967294" count="1" selected="0">
            <x v="0"/>
          </reference>
          <reference field="0" count="1" selected="0">
            <x v="5"/>
          </reference>
        </references>
      </pivotArea>
    </chartFormat>
    <chartFormat chart="8" format="26">
      <pivotArea type="data" outline="0" fieldPosition="0">
        <references count="2">
          <reference field="4294967294" count="1" selected="0">
            <x v="0"/>
          </reference>
          <reference field="0" count="1" selected="0">
            <x v="2"/>
          </reference>
        </references>
      </pivotArea>
    </chartFormat>
    <chartFormat chart="9" format="17">
      <pivotArea type="data" outline="0" fieldPosition="0">
        <references count="2">
          <reference field="4294967294" count="1" selected="0">
            <x v="0"/>
          </reference>
          <reference field="0" count="1" selected="0">
            <x v="2"/>
          </reference>
        </references>
      </pivotArea>
    </chartFormat>
    <chartFormat chart="10" format="27" series="1">
      <pivotArea type="data" outline="0" fieldPosition="0">
        <references count="1">
          <reference field="4294967294" count="1" selected="0">
            <x v="0"/>
          </reference>
        </references>
      </pivotArea>
    </chartFormat>
    <chartFormat chart="10" format="30">
      <pivotArea type="data" outline="0" fieldPosition="0">
        <references count="2">
          <reference field="4294967294" count="1" selected="0">
            <x v="0"/>
          </reference>
          <reference field="0" count="1" selected="0">
            <x v="2"/>
          </reference>
        </references>
      </pivotArea>
    </chartFormat>
    <chartFormat chart="10" format="31">
      <pivotArea type="data" outline="0" fieldPosition="0">
        <references count="2">
          <reference field="4294967294" count="1" selected="0">
            <x v="0"/>
          </reference>
          <reference field="0" count="1" selected="0">
            <x v="3"/>
          </reference>
        </references>
      </pivotArea>
    </chartFormat>
    <chartFormat chart="10" format="32">
      <pivotArea type="data" outline="0" fieldPosition="0">
        <references count="2">
          <reference field="4294967294" count="1" selected="0">
            <x v="0"/>
          </reference>
          <reference field="0" count="1" selected="0">
            <x v="4"/>
          </reference>
        </references>
      </pivotArea>
    </chartFormat>
    <chartFormat chart="10" format="33">
      <pivotArea type="data" outline="0" fieldPosition="0">
        <references count="2">
          <reference field="4294967294" count="1" selected="0">
            <x v="0"/>
          </reference>
          <reference field="0" count="1" selected="0">
            <x v="5"/>
          </reference>
        </references>
      </pivotArea>
    </chartFormat>
    <chartFormat chart="11" format="18" series="1">
      <pivotArea type="data" outline="0" fieldPosition="0">
        <references count="1">
          <reference field="4294967294" count="1" selected="0">
            <x v="0"/>
          </reference>
        </references>
      </pivotArea>
    </chartFormat>
    <chartFormat chart="11" format="21">
      <pivotArea type="data" outline="0" fieldPosition="0">
        <references count="2">
          <reference field="4294967294" count="1" selected="0">
            <x v="0"/>
          </reference>
          <reference field="0" count="1" selected="0">
            <x v="2"/>
          </reference>
        </references>
      </pivotArea>
    </chartFormat>
    <chartFormat chart="11" format="22">
      <pivotArea type="data" outline="0" fieldPosition="0">
        <references count="2">
          <reference field="4294967294" count="1" selected="0">
            <x v="0"/>
          </reference>
          <reference field="0" count="1" selected="0">
            <x v="3"/>
          </reference>
        </references>
      </pivotArea>
    </chartFormat>
    <chartFormat chart="11" format="23">
      <pivotArea type="data" outline="0" fieldPosition="0">
        <references count="2">
          <reference field="4294967294" count="1" selected="0">
            <x v="0"/>
          </reference>
          <reference field="0" count="1" selected="0">
            <x v="4"/>
          </reference>
        </references>
      </pivotArea>
    </chartFormat>
    <chartFormat chart="11" format="24">
      <pivotArea type="data" outline="0" fieldPosition="0">
        <references count="2">
          <reference field="4294967294" count="1" selected="0">
            <x v="0"/>
          </reference>
          <reference field="0" count="1" selected="0">
            <x v="5"/>
          </reference>
        </references>
      </pivotArea>
    </chartFormat>
    <chartFormat chart="12" format="36" series="1">
      <pivotArea type="data" outline="0" fieldPosition="0">
        <references count="1">
          <reference field="4294967294" count="1" selected="0">
            <x v="0"/>
          </reference>
        </references>
      </pivotArea>
    </chartFormat>
    <chartFormat chart="12" format="39">
      <pivotArea type="data" outline="0" fieldPosition="0">
        <references count="2">
          <reference field="4294967294" count="1" selected="0">
            <x v="0"/>
          </reference>
          <reference field="0" count="1" selected="0">
            <x v="2"/>
          </reference>
        </references>
      </pivotArea>
    </chartFormat>
    <chartFormat chart="12" format="40">
      <pivotArea type="data" outline="0" fieldPosition="0">
        <references count="2">
          <reference field="4294967294" count="1" selected="0">
            <x v="0"/>
          </reference>
          <reference field="0" count="1" selected="0">
            <x v="3"/>
          </reference>
        </references>
      </pivotArea>
    </chartFormat>
    <chartFormat chart="12" format="41">
      <pivotArea type="data" outline="0" fieldPosition="0">
        <references count="2">
          <reference field="4294967294" count="1" selected="0">
            <x v="0"/>
          </reference>
          <reference field="0" count="1" selected="0">
            <x v="4"/>
          </reference>
        </references>
      </pivotArea>
    </chartFormat>
    <chartFormat chart="12" format="42">
      <pivotArea type="data" outline="0" fieldPosition="0">
        <references count="2">
          <reference field="4294967294" count="1" selected="0">
            <x v="0"/>
          </reference>
          <reference field="0" count="1" selected="0">
            <x v="5"/>
          </reference>
        </references>
      </pivotArea>
    </chartFormat>
    <chartFormat chart="13" format="27" series="1">
      <pivotArea type="data" outline="0" fieldPosition="0">
        <references count="1">
          <reference field="4294967294" count="1" selected="0">
            <x v="0"/>
          </reference>
        </references>
      </pivotArea>
    </chartFormat>
    <chartFormat chart="13" format="30">
      <pivotArea type="data" outline="0" fieldPosition="0">
        <references count="2">
          <reference field="4294967294" count="1" selected="0">
            <x v="0"/>
          </reference>
          <reference field="0" count="1" selected="0">
            <x v="2"/>
          </reference>
        </references>
      </pivotArea>
    </chartFormat>
    <chartFormat chart="13" format="31">
      <pivotArea type="data" outline="0" fieldPosition="0">
        <references count="2">
          <reference field="4294967294" count="1" selected="0">
            <x v="0"/>
          </reference>
          <reference field="0" count="1" selected="0">
            <x v="3"/>
          </reference>
        </references>
      </pivotArea>
    </chartFormat>
    <chartFormat chart="13" format="32">
      <pivotArea type="data" outline="0" fieldPosition="0">
        <references count="2">
          <reference field="4294967294" count="1" selected="0">
            <x v="0"/>
          </reference>
          <reference field="0" count="1" selected="0">
            <x v="4"/>
          </reference>
        </references>
      </pivotArea>
    </chartFormat>
    <chartFormat chart="13" format="33">
      <pivotArea type="data" outline="0" fieldPosition="0">
        <references count="2">
          <reference field="4294967294" count="1" selected="0">
            <x v="0"/>
          </reference>
          <reference field="0" count="1" selected="0">
            <x v="5"/>
          </reference>
        </references>
      </pivotArea>
    </chartFormat>
    <chartFormat chart="14" format="45" series="1">
      <pivotArea type="data" outline="0" fieldPosition="0">
        <references count="1">
          <reference field="4294967294" count="1" selected="0">
            <x v="0"/>
          </reference>
        </references>
      </pivotArea>
    </chartFormat>
    <chartFormat chart="14" format="48">
      <pivotArea type="data" outline="0" fieldPosition="0">
        <references count="2">
          <reference field="4294967294" count="1" selected="0">
            <x v="0"/>
          </reference>
          <reference field="0" count="1" selected="0">
            <x v="2"/>
          </reference>
        </references>
      </pivotArea>
    </chartFormat>
    <chartFormat chart="14" format="49">
      <pivotArea type="data" outline="0" fieldPosition="0">
        <references count="2">
          <reference field="4294967294" count="1" selected="0">
            <x v="0"/>
          </reference>
          <reference field="0" count="1" selected="0">
            <x v="3"/>
          </reference>
        </references>
      </pivotArea>
    </chartFormat>
    <chartFormat chart="14" format="50">
      <pivotArea type="data" outline="0" fieldPosition="0">
        <references count="2">
          <reference field="4294967294" count="1" selected="0">
            <x v="0"/>
          </reference>
          <reference field="0" count="1" selected="0">
            <x v="4"/>
          </reference>
        </references>
      </pivotArea>
    </chartFormat>
    <chartFormat chart="14" format="51">
      <pivotArea type="data" outline="0" fieldPosition="0">
        <references count="2">
          <reference field="4294967294" count="1" selected="0">
            <x v="0"/>
          </reference>
          <reference field="0" count="1" selected="0">
            <x v="5"/>
          </reference>
        </references>
      </pivotArea>
    </chartFormat>
    <chartFormat chart="15" format="36" series="1">
      <pivotArea type="data" outline="0" fieldPosition="0">
        <references count="1">
          <reference field="4294967294" count="1" selected="0">
            <x v="0"/>
          </reference>
        </references>
      </pivotArea>
    </chartFormat>
    <chartFormat chart="15" format="39">
      <pivotArea type="data" outline="0" fieldPosition="0">
        <references count="2">
          <reference field="4294967294" count="1" selected="0">
            <x v="0"/>
          </reference>
          <reference field="0" count="1" selected="0">
            <x v="2"/>
          </reference>
        </references>
      </pivotArea>
    </chartFormat>
    <chartFormat chart="15" format="40">
      <pivotArea type="data" outline="0" fieldPosition="0">
        <references count="2">
          <reference field="4294967294" count="1" selected="0">
            <x v="0"/>
          </reference>
          <reference field="0" count="1" selected="0">
            <x v="3"/>
          </reference>
        </references>
      </pivotArea>
    </chartFormat>
    <chartFormat chart="15" format="41">
      <pivotArea type="data" outline="0" fieldPosition="0">
        <references count="2">
          <reference field="4294967294" count="1" selected="0">
            <x v="0"/>
          </reference>
          <reference field="0" count="1" selected="0">
            <x v="4"/>
          </reference>
        </references>
      </pivotArea>
    </chartFormat>
    <chartFormat chart="15" format="42">
      <pivotArea type="data" outline="0" fieldPosition="0">
        <references count="2">
          <reference field="4294967294" count="1" selected="0">
            <x v="0"/>
          </reference>
          <reference field="0" count="1" selected="0">
            <x v="5"/>
          </reference>
        </references>
      </pivotArea>
    </chartFormat>
    <chartFormat chart="17" format="45" series="1">
      <pivotArea type="data" outline="0" fieldPosition="0">
        <references count="1">
          <reference field="4294967294" count="1" selected="0">
            <x v="0"/>
          </reference>
        </references>
      </pivotArea>
    </chartFormat>
    <chartFormat chart="17" format="46">
      <pivotArea type="data" outline="0" fieldPosition="0">
        <references count="2">
          <reference field="4294967294" count="1" selected="0">
            <x v="0"/>
          </reference>
          <reference field="0" count="1" selected="0">
            <x v="0"/>
          </reference>
        </references>
      </pivotArea>
    </chartFormat>
    <chartFormat chart="17" format="47">
      <pivotArea type="data" outline="0" fieldPosition="0">
        <references count="2">
          <reference field="4294967294" count="1" selected="0">
            <x v="0"/>
          </reference>
          <reference field="0" count="1" selected="0">
            <x v="1"/>
          </reference>
        </references>
      </pivotArea>
    </chartFormat>
    <chartFormat chart="17" format="48">
      <pivotArea type="data" outline="0" fieldPosition="0">
        <references count="2">
          <reference field="4294967294" count="1" selected="0">
            <x v="0"/>
          </reference>
          <reference field="0" count="1" selected="0">
            <x v="2"/>
          </reference>
        </references>
      </pivotArea>
    </chartFormat>
    <chartFormat chart="17" format="49">
      <pivotArea type="data" outline="0" fieldPosition="0">
        <references count="2">
          <reference field="4294967294" count="1" selected="0">
            <x v="0"/>
          </reference>
          <reference field="0" count="1" selected="0">
            <x v="3"/>
          </reference>
        </references>
      </pivotArea>
    </chartFormat>
    <chartFormat chart="17" format="50">
      <pivotArea type="data" outline="0" fieldPosition="0">
        <references count="2">
          <reference field="4294967294" count="1" selected="0">
            <x v="0"/>
          </reference>
          <reference field="0" count="1" selected="0">
            <x v="4"/>
          </reference>
        </references>
      </pivotArea>
    </chartFormat>
    <chartFormat chart="17" format="51">
      <pivotArea type="data" outline="0" fieldPosition="0">
        <references count="2">
          <reference field="4294967294" count="1" selected="0">
            <x v="0"/>
          </reference>
          <reference field="0" count="1" selected="0">
            <x v="5"/>
          </reference>
        </references>
      </pivotArea>
    </chartFormat>
    <chartFormat chart="17" format="52">
      <pivotArea type="data" outline="0" fieldPosition="0">
        <references count="2">
          <reference field="4294967294" count="1" selected="0">
            <x v="0"/>
          </reference>
          <reference field="0" count="1" selected="0">
            <x v="8"/>
          </reference>
        </references>
      </pivotArea>
    </chartFormat>
    <chartFormat chart="17" format="53">
      <pivotArea type="data" outline="0" fieldPosition="0">
        <references count="2">
          <reference field="4294967294" count="1" selected="0">
            <x v="0"/>
          </reference>
          <reference field="0" count="1" selected="0">
            <x v="9"/>
          </reference>
        </references>
      </pivotArea>
    </chartFormat>
    <chartFormat chart="16" format="63" series="1">
      <pivotArea type="data" outline="0" fieldPosition="0">
        <references count="1">
          <reference field="4294967294" count="1" selected="0">
            <x v="0"/>
          </reference>
        </references>
      </pivotArea>
    </chartFormat>
    <chartFormat chart="16" format="64">
      <pivotArea type="data" outline="0" fieldPosition="0">
        <references count="2">
          <reference field="4294967294" count="1" selected="0">
            <x v="0"/>
          </reference>
          <reference field="0" count="1" selected="0">
            <x v="0"/>
          </reference>
        </references>
      </pivotArea>
    </chartFormat>
    <chartFormat chart="16" format="65">
      <pivotArea type="data" outline="0" fieldPosition="0">
        <references count="2">
          <reference field="4294967294" count="1" selected="0">
            <x v="0"/>
          </reference>
          <reference field="0" count="1" selected="0">
            <x v="1"/>
          </reference>
        </references>
      </pivotArea>
    </chartFormat>
    <chartFormat chart="16" format="66">
      <pivotArea type="data" outline="0" fieldPosition="0">
        <references count="2">
          <reference field="4294967294" count="1" selected="0">
            <x v="0"/>
          </reference>
          <reference field="0" count="1" selected="0">
            <x v="2"/>
          </reference>
        </references>
      </pivotArea>
    </chartFormat>
    <chartFormat chart="16" format="67">
      <pivotArea type="data" outline="0" fieldPosition="0">
        <references count="2">
          <reference field="4294967294" count="1" selected="0">
            <x v="0"/>
          </reference>
          <reference field="0" count="1" selected="0">
            <x v="3"/>
          </reference>
        </references>
      </pivotArea>
    </chartFormat>
    <chartFormat chart="16" format="68">
      <pivotArea type="data" outline="0" fieldPosition="0">
        <references count="2">
          <reference field="4294967294" count="1" selected="0">
            <x v="0"/>
          </reference>
          <reference field="0" count="1" selected="0">
            <x v="4"/>
          </reference>
        </references>
      </pivotArea>
    </chartFormat>
    <chartFormat chart="16" format="69">
      <pivotArea type="data" outline="0" fieldPosition="0">
        <references count="2">
          <reference field="4294967294" count="1" selected="0">
            <x v="0"/>
          </reference>
          <reference field="0" count="1" selected="0">
            <x v="5"/>
          </reference>
        </references>
      </pivotArea>
    </chartFormat>
    <chartFormat chart="16" format="70">
      <pivotArea type="data" outline="0" fieldPosition="0">
        <references count="2">
          <reference field="4294967294" count="1" selected="0">
            <x v="0"/>
          </reference>
          <reference field="0" count="1" selected="0">
            <x v="8"/>
          </reference>
        </references>
      </pivotArea>
    </chartFormat>
    <chartFormat chart="16" format="7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hyperlink" Target="https://www.researchgate.net/publication/222096076_Climate_Risk_Atlas_of_European_Butterflies" TargetMode="External"/><Relationship Id="rId2" Type="http://schemas.openxmlformats.org/officeDocument/2006/relationships/hyperlink" Target="https://inpn.mnhn.fr/reglementation/protection/listeProtections/national" TargetMode="External"/><Relationship Id="rId1" Type="http://schemas.openxmlformats.org/officeDocument/2006/relationships/hyperlink" Target="https://www.anbdd.fr/biodiversite/connaissance/listes-despeces-et-listes-rouges/"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Faun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rinterSettings" Target="../printerSettings/printerSettings4.bin"/><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4.xml"/><Relationship Id="rId5" Type="http://schemas.openxmlformats.org/officeDocument/2006/relationships/printerSettings" Target="../printerSettings/printerSettings5.bin"/><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5.xml"/><Relationship Id="rId5" Type="http://schemas.openxmlformats.org/officeDocument/2006/relationships/printerSettings" Target="../printerSettings/printerSettings6.bin"/><Relationship Id="rId4"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6.xml"/><Relationship Id="rId5" Type="http://schemas.openxmlformats.org/officeDocument/2006/relationships/printerSettings" Target="../printerSettings/printerSettings7.bin"/><Relationship Id="rId4" Type="http://schemas.openxmlformats.org/officeDocument/2006/relationships/pivotTable" Target="../pivotTables/pivotTable1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9.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drawing" Target="../drawings/drawing7.xml"/><Relationship Id="rId5" Type="http://schemas.openxmlformats.org/officeDocument/2006/relationships/printerSettings" Target="../printerSettings/printerSettings8.bin"/><Relationship Id="rId4" Type="http://schemas.openxmlformats.org/officeDocument/2006/relationships/pivotTable" Target="../pivotTables/pivot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65"/>
  <sheetViews>
    <sheetView workbookViewId="0">
      <selection activeCell="A34" sqref="A34"/>
    </sheetView>
  </sheetViews>
  <sheetFormatPr baseColWidth="10" defaultRowHeight="15" x14ac:dyDescent="0.25"/>
  <cols>
    <col min="1" max="1" width="44.5703125" bestFit="1" customWidth="1"/>
    <col min="2" max="2" width="46.140625" customWidth="1"/>
  </cols>
  <sheetData>
    <row r="2" spans="1:2" x14ac:dyDescent="0.25">
      <c r="A2" t="s">
        <v>2958</v>
      </c>
    </row>
    <row r="3" spans="1:2" x14ac:dyDescent="0.25">
      <c r="A3" s="23" t="s">
        <v>2971</v>
      </c>
    </row>
    <row r="9" spans="1:2" x14ac:dyDescent="0.25">
      <c r="A9" t="s">
        <v>2959</v>
      </c>
    </row>
    <row r="12" spans="1:2" ht="15.75" thickBot="1" x14ac:dyDescent="0.3">
      <c r="A12" s="76"/>
    </row>
    <row r="13" spans="1:2" ht="15.75" thickBot="1" x14ac:dyDescent="0.3">
      <c r="A13" s="105" t="s">
        <v>4799</v>
      </c>
      <c r="B13" t="s">
        <v>4800</v>
      </c>
    </row>
    <row r="14" spans="1:2" x14ac:dyDescent="0.25">
      <c r="B14" s="76" t="s">
        <v>2960</v>
      </c>
    </row>
    <row r="15" spans="1:2" ht="15.75" thickBot="1" x14ac:dyDescent="0.3">
      <c r="B15" s="76"/>
    </row>
    <row r="16" spans="1:2" ht="15.75" thickBot="1" x14ac:dyDescent="0.3">
      <c r="A16" s="105" t="s">
        <v>4798</v>
      </c>
      <c r="B16" t="s">
        <v>2961</v>
      </c>
    </row>
    <row r="17" spans="1:7" x14ac:dyDescent="0.25">
      <c r="A17" s="106"/>
      <c r="B17" t="s">
        <v>4802</v>
      </c>
    </row>
    <row r="18" spans="1:7" x14ac:dyDescent="0.25">
      <c r="A18" s="106"/>
      <c r="B18" s="76" t="s">
        <v>4801</v>
      </c>
      <c r="G18" s="107" t="s">
        <v>4803</v>
      </c>
    </row>
    <row r="19" spans="1:7" ht="15.75" thickBot="1" x14ac:dyDescent="0.3"/>
    <row r="20" spans="1:7" ht="15.75" thickBot="1" x14ac:dyDescent="0.3">
      <c r="A20" s="105" t="s">
        <v>2962</v>
      </c>
      <c r="B20" t="s">
        <v>2972</v>
      </c>
    </row>
    <row r="21" spans="1:7" x14ac:dyDescent="0.25">
      <c r="B21" s="76" t="s">
        <v>2963</v>
      </c>
    </row>
    <row r="22" spans="1:7" ht="15.75" thickBot="1" x14ac:dyDescent="0.3">
      <c r="B22" s="76"/>
    </row>
    <row r="23" spans="1:7" ht="15.75" thickBot="1" x14ac:dyDescent="0.3">
      <c r="A23" s="105" t="s">
        <v>2964</v>
      </c>
      <c r="B23" t="s">
        <v>4804</v>
      </c>
    </row>
    <row r="24" spans="1:7" ht="15.75" thickBot="1" x14ac:dyDescent="0.3"/>
    <row r="25" spans="1:7" ht="15.75" thickBot="1" x14ac:dyDescent="0.3">
      <c r="A25" s="105" t="s">
        <v>2965</v>
      </c>
      <c r="B25" t="s">
        <v>2973</v>
      </c>
    </row>
    <row r="26" spans="1:7" x14ac:dyDescent="0.25">
      <c r="B26" s="76" t="s">
        <v>2966</v>
      </c>
    </row>
    <row r="28" spans="1:7" x14ac:dyDescent="0.25">
      <c r="B28" t="s">
        <v>2974</v>
      </c>
    </row>
    <row r="29" spans="1:7" x14ac:dyDescent="0.25">
      <c r="B29" s="37" t="s">
        <v>454</v>
      </c>
      <c r="C29" t="s">
        <v>4776</v>
      </c>
    </row>
    <row r="30" spans="1:7" x14ac:dyDescent="0.25">
      <c r="B30" s="37" t="s">
        <v>453</v>
      </c>
      <c r="C30" t="s">
        <v>4777</v>
      </c>
    </row>
    <row r="31" spans="1:7" x14ac:dyDescent="0.25">
      <c r="B31" s="37" t="s">
        <v>445</v>
      </c>
      <c r="C31" t="s">
        <v>4778</v>
      </c>
    </row>
    <row r="32" spans="1:7" x14ac:dyDescent="0.25">
      <c r="B32" s="37" t="s">
        <v>402</v>
      </c>
      <c r="C32" t="s">
        <v>4779</v>
      </c>
    </row>
    <row r="33" spans="1:3" x14ac:dyDescent="0.25">
      <c r="B33" s="37" t="s">
        <v>446</v>
      </c>
      <c r="C33" t="s">
        <v>4780</v>
      </c>
    </row>
    <row r="34" spans="1:3" x14ac:dyDescent="0.25">
      <c r="B34" s="37" t="s">
        <v>444</v>
      </c>
      <c r="C34" t="s">
        <v>4781</v>
      </c>
    </row>
    <row r="36" spans="1:3" ht="15.75" thickBot="1" x14ac:dyDescent="0.3"/>
    <row r="37" spans="1:3" ht="15.75" thickBot="1" x14ac:dyDescent="0.3">
      <c r="A37" s="105" t="s">
        <v>2967</v>
      </c>
      <c r="B37" t="s">
        <v>4782</v>
      </c>
    </row>
    <row r="38" spans="1:3" ht="15.75" thickBot="1" x14ac:dyDescent="0.3">
      <c r="A38" s="105" t="s">
        <v>2968</v>
      </c>
      <c r="B38" t="s">
        <v>4791</v>
      </c>
    </row>
    <row r="40" spans="1:3" x14ac:dyDescent="0.25">
      <c r="B40" s="104" t="s">
        <v>3566</v>
      </c>
    </row>
    <row r="41" spans="1:3" x14ac:dyDescent="0.25">
      <c r="A41" t="s">
        <v>4789</v>
      </c>
      <c r="B41" s="104" t="s">
        <v>3565</v>
      </c>
    </row>
    <row r="42" spans="1:3" x14ac:dyDescent="0.25">
      <c r="A42" t="s">
        <v>4792</v>
      </c>
      <c r="B42" s="104" t="s">
        <v>2095</v>
      </c>
    </row>
    <row r="43" spans="1:3" x14ac:dyDescent="0.25">
      <c r="A43" s="23" t="s">
        <v>4790</v>
      </c>
      <c r="B43" s="101" t="s">
        <v>4783</v>
      </c>
    </row>
    <row r="44" spans="1:3" x14ac:dyDescent="0.25">
      <c r="B44" s="101" t="s">
        <v>4787</v>
      </c>
    </row>
    <row r="45" spans="1:3" x14ac:dyDescent="0.25">
      <c r="B45" s="101" t="s">
        <v>4786</v>
      </c>
    </row>
    <row r="46" spans="1:3" x14ac:dyDescent="0.25">
      <c r="B46" s="104" t="s">
        <v>2093</v>
      </c>
    </row>
    <row r="47" spans="1:3" x14ac:dyDescent="0.25">
      <c r="B47" s="104" t="s">
        <v>2094</v>
      </c>
    </row>
    <row r="48" spans="1:3" x14ac:dyDescent="0.25">
      <c r="B48" s="101" t="s">
        <v>4785</v>
      </c>
    </row>
    <row r="49" spans="1:2" x14ac:dyDescent="0.25">
      <c r="B49" s="101" t="s">
        <v>4784</v>
      </c>
    </row>
    <row r="50" spans="1:2" ht="15.75" thickBot="1" x14ac:dyDescent="0.3">
      <c r="B50" s="101"/>
    </row>
    <row r="51" spans="1:2" ht="15.75" thickBot="1" x14ac:dyDescent="0.3">
      <c r="A51" s="105" t="s">
        <v>3567</v>
      </c>
      <c r="B51" t="s">
        <v>4797</v>
      </c>
    </row>
    <row r="52" spans="1:2" x14ac:dyDescent="0.25">
      <c r="A52" s="106"/>
      <c r="B52" t="s">
        <v>4805</v>
      </c>
    </row>
    <row r="54" spans="1:2" x14ac:dyDescent="0.25">
      <c r="A54" t="s">
        <v>4793</v>
      </c>
      <c r="B54" s="45" t="s">
        <v>4788</v>
      </c>
    </row>
    <row r="55" spans="1:2" x14ac:dyDescent="0.25">
      <c r="B55" s="101" t="s">
        <v>4783</v>
      </c>
    </row>
    <row r="56" spans="1:2" x14ac:dyDescent="0.25">
      <c r="A56" t="s">
        <v>4794</v>
      </c>
      <c r="B56" s="101" t="s">
        <v>4787</v>
      </c>
    </row>
    <row r="57" spans="1:2" x14ac:dyDescent="0.25">
      <c r="A57" t="s">
        <v>4795</v>
      </c>
      <c r="B57" s="101" t="s">
        <v>4786</v>
      </c>
    </row>
    <row r="58" spans="1:2" x14ac:dyDescent="0.25">
      <c r="B58" s="101" t="s">
        <v>3577</v>
      </c>
    </row>
    <row r="59" spans="1:2" x14ac:dyDescent="0.25">
      <c r="A59" t="s">
        <v>4796</v>
      </c>
      <c r="B59" s="101" t="s">
        <v>4785</v>
      </c>
    </row>
    <row r="60" spans="1:2" x14ac:dyDescent="0.25">
      <c r="B60" s="101" t="s">
        <v>4784</v>
      </c>
    </row>
    <row r="62" spans="1:2" ht="15.75" thickBot="1" x14ac:dyDescent="0.3"/>
    <row r="63" spans="1:2" ht="15.75" thickBot="1" x14ac:dyDescent="0.3">
      <c r="A63" s="105" t="s">
        <v>2969</v>
      </c>
      <c r="B63" t="s">
        <v>2970</v>
      </c>
    </row>
    <row r="64" spans="1:2" x14ac:dyDescent="0.25">
      <c r="B64" t="s">
        <v>4806</v>
      </c>
    </row>
    <row r="65" spans="2:2" x14ac:dyDescent="0.25">
      <c r="B65" t="s">
        <v>3573</v>
      </c>
    </row>
  </sheetData>
  <conditionalFormatting sqref="B29:B34">
    <cfRule type="containsText" dxfId="2357" priority="79" operator="containsText" text="DD">
      <formula>NOT(ISERROR(SEARCH("DD",B29)))</formula>
    </cfRule>
    <cfRule type="containsText" dxfId="2356" priority="80" operator="containsText" text="LC">
      <formula>NOT(ISERROR(SEARCH("LC",B29)))</formula>
    </cfRule>
    <cfRule type="containsText" dxfId="2355" priority="81" operator="containsText" text="NT">
      <formula>NOT(ISERROR(SEARCH("NT",B29)))</formula>
    </cfRule>
    <cfRule type="containsText" dxfId="2354" priority="82" operator="containsText" text="VU">
      <formula>NOT(ISERROR(SEARCH("VU",B29)))</formula>
    </cfRule>
    <cfRule type="containsText" dxfId="2353" priority="83" operator="containsText" text="EN">
      <formula>NOT(ISERROR(SEARCH("EN",B29)))</formula>
    </cfRule>
    <cfRule type="containsText" dxfId="2352" priority="84" operator="containsText" text="CR">
      <formula>NOT(ISERROR(SEARCH("CR",B29)))</formula>
    </cfRule>
  </conditionalFormatting>
  <conditionalFormatting sqref="B29:B34">
    <cfRule type="containsText" dxfId="2351" priority="85" operator="containsText" text="RE">
      <formula>NOT(ISERROR(SEARCH("RE",B29)))</formula>
    </cfRule>
  </conditionalFormatting>
  <conditionalFormatting sqref="B29:B34">
    <cfRule type="containsText" dxfId="2350" priority="73" operator="containsText" text="PR">
      <formula>NOT(ISERROR(SEARCH("PR",B29)))</formula>
    </cfRule>
    <cfRule type="containsText" dxfId="2349" priority="74" operator="containsText" text="LR">
      <formula>NOT(ISERROR(SEARCH("LR",B29)))</formula>
    </cfRule>
    <cfRule type="containsText" dxfId="2348" priority="76" operator="containsText" text="HHR">
      <formula>NOT(ISERROR(SEARCH("HHR",B29)))</formula>
    </cfRule>
    <cfRule type="containsText" dxfId="2347" priority="77" operator="containsText" text="HR">
      <formula>NOT(ISERROR(SEARCH("HR",B29)))</formula>
    </cfRule>
    <cfRule type="containsText" dxfId="2346" priority="78" operator="containsText" text="R">
      <formula>NOT(ISERROR(SEARCH("R",B29)))</formula>
    </cfRule>
  </conditionalFormatting>
  <conditionalFormatting sqref="B40:B50">
    <cfRule type="containsText" dxfId="2345" priority="66" operator="containsText" text="espèce ubiquiste">
      <formula>NOT(ISERROR(SEARCH("espèce ubiquiste",B40)))</formula>
    </cfRule>
    <cfRule type="containsText" dxfId="2344" priority="67" operator="containsText" text="espèce des landes">
      <formula>NOT(ISERROR(SEARCH("espèce des landes",B40)))</formula>
    </cfRule>
    <cfRule type="containsText" dxfId="2343" priority="68" operator="containsText" text="Espèce migratrice">
      <formula>NOT(ISERROR(SEARCH("Espèce migratrice",B40)))</formula>
    </cfRule>
    <cfRule type="containsText" dxfId="2342" priority="69" operator="containsText" text="espèce des pelouses rases">
      <formula>NOT(ISERROR(SEARCH("espèce des pelouses rases",B40)))</formula>
    </cfRule>
    <cfRule type="containsText" dxfId="2341" priority="70" operator="containsText" text="Espèce des prairies mésophiles">
      <formula>NOT(ISERROR(SEARCH("Espèce des prairies mésophiles",B40)))</formula>
    </cfRule>
    <cfRule type="containsText" dxfId="2340" priority="71" operator="containsText" text="Espèce des lisières et boisements">
      <formula>NOT(ISERROR(SEARCH("Espèce des lisières et boisements",B40)))</formula>
    </cfRule>
    <cfRule type="containsText" dxfId="2339" priority="72" operator="containsText" text="espèce des zones humides">
      <formula>NOT(ISERROR(SEARCH("espèce des zones humides",B40)))</formula>
    </cfRule>
  </conditionalFormatting>
  <conditionalFormatting sqref="B40:B50">
    <cfRule type="containsText" dxfId="2338" priority="64" operator="containsText" text="Espèce des ourlets">
      <formula>NOT(ISERROR(SEARCH("Espèce des ourlets",B40)))</formula>
    </cfRule>
    <cfRule type="containsText" dxfId="2337" priority="65" operator="containsText" text="espèce des prairies sèches">
      <formula>NOT(ISERROR(SEARCH("espèce des prairies sèches",B40)))</formula>
    </cfRule>
  </conditionalFormatting>
  <conditionalFormatting sqref="B50 B46">
    <cfRule type="containsText" dxfId="2336" priority="30" operator="containsText" text="espèce ubiquiste">
      <formula>NOT(ISERROR(SEARCH("espèce ubiquiste",B46)))</formula>
    </cfRule>
    <cfRule type="containsText" dxfId="2335" priority="31" operator="containsText" text="espèce des landes">
      <formula>NOT(ISERROR(SEARCH("espèce des landes",B46)))</formula>
    </cfRule>
    <cfRule type="containsText" dxfId="2334" priority="32" operator="containsText" text="Espèce migratrice">
      <formula>NOT(ISERROR(SEARCH("Espèce migratrice",B46)))</formula>
    </cfRule>
    <cfRule type="containsText" dxfId="2333" priority="33" operator="containsText" text="espèce des pelouses rases">
      <formula>NOT(ISERROR(SEARCH("espèce des pelouses rases",B46)))</formula>
    </cfRule>
    <cfRule type="containsText" dxfId="2332" priority="34" operator="containsText" text="Espèce des prairies mésophiles">
      <formula>NOT(ISERROR(SEARCH("Espèce des prairies mésophiles",B46)))</formula>
    </cfRule>
    <cfRule type="containsText" dxfId="2331" priority="35" operator="containsText" text="Espèce des lisières et boisements mésophiles">
      <formula>NOT(ISERROR(SEARCH("Espèce des lisières et boisements mésophiles",B46)))</formula>
    </cfRule>
    <cfRule type="containsText" dxfId="2330" priority="36" operator="containsText" text="espèce des zones humides">
      <formula>NOT(ISERROR(SEARCH("espèce des zones humides",B46)))</formula>
    </cfRule>
  </conditionalFormatting>
  <conditionalFormatting sqref="B50 B46">
    <cfRule type="containsText" dxfId="2329" priority="27" operator="containsText" text="Espèce des lisières et boisements hygrophiles">
      <formula>NOT(ISERROR(SEARCH("Espèce des lisières et boisements hygrophiles",B46)))</formula>
    </cfRule>
  </conditionalFormatting>
  <conditionalFormatting sqref="B55:B57">
    <cfRule type="containsText" dxfId="2328" priority="20" operator="containsText" text="espèce ubiquiste">
      <formula>NOT(ISERROR(SEARCH("espèce ubiquiste",B55)))</formula>
    </cfRule>
    <cfRule type="containsText" dxfId="2327" priority="21" operator="containsText" text="espèce des landes">
      <formula>NOT(ISERROR(SEARCH("espèce des landes",B55)))</formula>
    </cfRule>
    <cfRule type="containsText" dxfId="2326" priority="22" operator="containsText" text="Espèce migratrice">
      <formula>NOT(ISERROR(SEARCH("Espèce migratrice",B55)))</formula>
    </cfRule>
    <cfRule type="containsText" dxfId="2325" priority="23" operator="containsText" text="espèce des pelouses rases">
      <formula>NOT(ISERROR(SEARCH("espèce des pelouses rases",B55)))</formula>
    </cfRule>
    <cfRule type="containsText" dxfId="2324" priority="24" operator="containsText" text="Espèce des prairies mésophiles">
      <formula>NOT(ISERROR(SEARCH("Espèce des prairies mésophiles",B55)))</formula>
    </cfRule>
    <cfRule type="containsText" dxfId="2323" priority="25" operator="containsText" text="Espèce des lisières et boisements">
      <formula>NOT(ISERROR(SEARCH("Espèce des lisières et boisements",B55)))</formula>
    </cfRule>
    <cfRule type="containsText" dxfId="2322" priority="26" operator="containsText" text="espèce des zones humides">
      <formula>NOT(ISERROR(SEARCH("espèce des zones humides",B55)))</formula>
    </cfRule>
  </conditionalFormatting>
  <conditionalFormatting sqref="B55:B57">
    <cfRule type="containsText" dxfId="2321" priority="18" operator="containsText" text="Espèce des ourlets">
      <formula>NOT(ISERROR(SEARCH("Espèce des ourlets",B55)))</formula>
    </cfRule>
    <cfRule type="containsText" dxfId="2320" priority="19" operator="containsText" text="espèce des prairies sèches">
      <formula>NOT(ISERROR(SEARCH("espèce des prairies sèches",B55)))</formula>
    </cfRule>
  </conditionalFormatting>
  <conditionalFormatting sqref="B58:B60">
    <cfRule type="containsText" dxfId="2319" priority="11" operator="containsText" text="espèce ubiquiste">
      <formula>NOT(ISERROR(SEARCH("espèce ubiquiste",B58)))</formula>
    </cfRule>
    <cfRule type="containsText" dxfId="2318" priority="12" operator="containsText" text="espèce des landes">
      <formula>NOT(ISERROR(SEARCH("espèce des landes",B58)))</formula>
    </cfRule>
    <cfRule type="containsText" dxfId="2317" priority="13" operator="containsText" text="Espèce migratrice">
      <formula>NOT(ISERROR(SEARCH("Espèce migratrice",B58)))</formula>
    </cfRule>
    <cfRule type="containsText" dxfId="2316" priority="14" operator="containsText" text="espèce des pelouses rases">
      <formula>NOT(ISERROR(SEARCH("espèce des pelouses rases",B58)))</formula>
    </cfRule>
    <cfRule type="containsText" dxfId="2315" priority="15" operator="containsText" text="Espèce des prairies mésophiles">
      <formula>NOT(ISERROR(SEARCH("Espèce des prairies mésophiles",B58)))</formula>
    </cfRule>
    <cfRule type="containsText" dxfId="2314" priority="16" operator="containsText" text="Espèce des lisières et boisements">
      <formula>NOT(ISERROR(SEARCH("Espèce des lisières et boisements",B58)))</formula>
    </cfRule>
    <cfRule type="containsText" dxfId="2313" priority="17" operator="containsText" text="espèce des zones humides">
      <formula>NOT(ISERROR(SEARCH("espèce des zones humides",B58)))</formula>
    </cfRule>
  </conditionalFormatting>
  <conditionalFormatting sqref="B58:B60">
    <cfRule type="containsText" dxfId="2312" priority="9" operator="containsText" text="Espèce des ourlets">
      <formula>NOT(ISERROR(SEARCH("Espèce des ourlets",B58)))</formula>
    </cfRule>
    <cfRule type="containsText" dxfId="2311" priority="10" operator="containsText" text="espèce des prairies sèches">
      <formula>NOT(ISERROR(SEARCH("espèce des prairies sèches",B58)))</formula>
    </cfRule>
  </conditionalFormatting>
  <conditionalFormatting sqref="B54">
    <cfRule type="containsText" dxfId="2310" priority="2" operator="containsText" text="Espèce ubiquiste">
      <formula>NOT(ISERROR(SEARCH("Espèce ubiquiste",B54)))</formula>
    </cfRule>
    <cfRule type="containsText" dxfId="2309" priority="3" operator="containsText" text="Espèce des landes">
      <formula>NOT(ISERROR(SEARCH("Espèce des landes",B54)))</formula>
    </cfRule>
    <cfRule type="containsText" dxfId="2308" priority="4" operator="containsText" text="Espèce migratrice">
      <formula>NOT(ISERROR(SEARCH("Espèce migratrice",B54)))</formula>
    </cfRule>
    <cfRule type="containsText" dxfId="2307" priority="5" operator="containsText" text="Espèce des milieux chauds et secs">
      <formula>NOT(ISERROR(SEARCH("Espèce des milieux chauds et secs",B54)))</formula>
    </cfRule>
    <cfRule type="containsText" dxfId="2306" priority="6" operator="containsText" text="espèce des prairies mésophiles">
      <formula>NOT(ISERROR(SEARCH("espèce des prairies mésophiles",B54)))</formula>
    </cfRule>
    <cfRule type="containsText" dxfId="2305" priority="7" operator="containsText" text="Espèce des lisières et boisements">
      <formula>NOT(ISERROR(SEARCH("Espèce des lisières et boisements",B54)))</formula>
    </cfRule>
    <cfRule type="containsText" dxfId="2304" priority="8" operator="containsText" text="Espèce des zones humides">
      <formula>NOT(ISERROR(SEARCH("Espèce des zones humides",B54)))</formula>
    </cfRule>
  </conditionalFormatting>
  <conditionalFormatting sqref="B54">
    <cfRule type="containsText" dxfId="2303" priority="1" operator="containsText" text="Non renseignée">
      <formula>NOT(ISERROR(SEARCH("Non renseignée",B54)))</formula>
    </cfRule>
  </conditionalFormatting>
  <hyperlinks>
    <hyperlink ref="B14" r:id="rId1" xr:uid="{00000000-0004-0000-0000-000000000000}"/>
    <hyperlink ref="B21" r:id="rId2" xr:uid="{00000000-0004-0000-0000-000001000000}"/>
    <hyperlink ref="B26" r:id="rId3" xr:uid="{00000000-0004-0000-0000-000002000000}"/>
    <hyperlink ref="B18" r:id="rId4" xr:uid="{00000000-0004-0000-0000-000003000000}"/>
  </hyperlinks>
  <pageMargins left="0.7" right="0.7" top="0.75" bottom="0.75" header="0.3" footer="0.3"/>
  <pageSetup paperSize="9" orientation="portrait" verticalDpi="0" r:id="rId5"/>
  <drawing r:id="rId6"/>
  <extLst>
    <ext xmlns:x14="http://schemas.microsoft.com/office/spreadsheetml/2009/9/main" uri="{78C0D931-6437-407d-A8EE-F0AAD7539E65}">
      <x14:conditionalFormattings>
        <x14:conditionalFormatting xmlns:xm="http://schemas.microsoft.com/office/excel/2006/main">
          <x14:cfRule type="containsText" priority="75" operator="containsText" id="{FC97346B-9D40-448C-A1DE-5C755A1A6DC0}">
            <xm:f>NOT(ISERROR(SEARCH("HHHR",B29)))</xm:f>
            <xm:f>"HHHR"</xm:f>
            <x14:dxf>
              <fill>
                <patternFill>
                  <bgColor rgb="FFC00000"/>
                </patternFill>
              </fill>
            </x14:dxf>
          </x14:cfRule>
          <xm:sqref>B29:B34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EFF97-BAC8-406E-90D3-0103052A61E8}">
  <dimension ref="A2:B14"/>
  <sheetViews>
    <sheetView workbookViewId="0">
      <selection activeCell="B6" sqref="B6"/>
    </sheetView>
  </sheetViews>
  <sheetFormatPr baseColWidth="10" defaultRowHeight="15" x14ac:dyDescent="0.25"/>
  <cols>
    <col min="1" max="1" width="23.140625" bestFit="1" customWidth="1"/>
    <col min="2" max="2" width="166.28515625" bestFit="1" customWidth="1"/>
  </cols>
  <sheetData>
    <row r="2" spans="1:2" x14ac:dyDescent="0.25">
      <c r="A2" t="s">
        <v>4809</v>
      </c>
      <c r="B2" t="s">
        <v>4810</v>
      </c>
    </row>
    <row r="4" spans="1:2" x14ac:dyDescent="0.25">
      <c r="A4" t="s">
        <v>4808</v>
      </c>
      <c r="B4" t="s">
        <v>4807</v>
      </c>
    </row>
    <row r="6" spans="1:2" x14ac:dyDescent="0.25">
      <c r="A6" t="s">
        <v>4813</v>
      </c>
      <c r="B6" t="s">
        <v>4811</v>
      </c>
    </row>
    <row r="8" spans="1:2" x14ac:dyDescent="0.25">
      <c r="A8" t="s">
        <v>4814</v>
      </c>
      <c r="B8" t="s">
        <v>4812</v>
      </c>
    </row>
    <row r="10" spans="1:2" x14ac:dyDescent="0.25">
      <c r="A10" t="s">
        <v>425</v>
      </c>
      <c r="B10" t="s">
        <v>4815</v>
      </c>
    </row>
    <row r="12" spans="1:2" x14ac:dyDescent="0.25">
      <c r="A12" t="s">
        <v>4817</v>
      </c>
      <c r="B12" t="s">
        <v>4816</v>
      </c>
    </row>
    <row r="14" spans="1:2" x14ac:dyDescent="0.25">
      <c r="A14" t="s">
        <v>424</v>
      </c>
      <c r="B14" t="s">
        <v>4818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775"/>
  <sheetViews>
    <sheetView tabSelected="1" zoomScale="80" zoomScaleNormal="80" workbookViewId="0">
      <pane ySplit="1" topLeftCell="A334" activePane="bottomLeft" state="frozen"/>
      <selection pane="bottomLeft" activeCell="D350" sqref="D350"/>
    </sheetView>
  </sheetViews>
  <sheetFormatPr baseColWidth="10" defaultRowHeight="15" x14ac:dyDescent="0.25"/>
  <cols>
    <col min="1" max="1" width="42.85546875" style="44" customWidth="1"/>
    <col min="2" max="2" width="15.7109375" customWidth="1"/>
    <col min="3" max="3" width="17.5703125" customWidth="1"/>
    <col min="4" max="4" width="13.7109375" bestFit="1" customWidth="1"/>
    <col min="5" max="5" width="49.5703125" style="44" customWidth="1"/>
    <col min="6" max="6" width="24.7109375" style="52" customWidth="1"/>
    <col min="7" max="7" width="22.7109375" customWidth="1"/>
    <col min="8" max="8" width="10.28515625" bestFit="1" customWidth="1"/>
    <col min="9" max="9" width="12" bestFit="1" customWidth="1"/>
    <col min="10" max="10" width="6.7109375" style="38" customWidth="1"/>
    <col min="11" max="11" width="5.7109375" style="38" customWidth="1"/>
    <col min="12" max="12" width="12.7109375" style="78" customWidth="1"/>
    <col min="13" max="13" width="5.7109375" style="38" customWidth="1"/>
    <col min="14" max="15" width="7.85546875" style="1" customWidth="1"/>
    <col min="16" max="16" width="12.28515625" style="1" customWidth="1"/>
    <col min="18" max="18" width="37.28515625" style="102" bestFit="1" customWidth="1"/>
    <col min="19" max="19" width="34.42578125" style="102" bestFit="1" customWidth="1"/>
    <col min="20" max="20" width="34.42578125" style="44" bestFit="1" customWidth="1"/>
  </cols>
  <sheetData>
    <row r="1" spans="1:25" x14ac:dyDescent="0.25">
      <c r="A1" s="44" t="s">
        <v>232</v>
      </c>
      <c r="B1" t="s">
        <v>233</v>
      </c>
      <c r="C1" t="s">
        <v>764</v>
      </c>
      <c r="D1" t="s">
        <v>234</v>
      </c>
      <c r="E1" s="44" t="s">
        <v>235</v>
      </c>
      <c r="F1" s="52" t="s">
        <v>236</v>
      </c>
      <c r="G1" t="s">
        <v>237</v>
      </c>
      <c r="H1" t="s">
        <v>238</v>
      </c>
      <c r="I1" t="s">
        <v>239</v>
      </c>
      <c r="J1" t="s">
        <v>399</v>
      </c>
      <c r="K1" t="s">
        <v>240</v>
      </c>
      <c r="L1" s="77" t="s">
        <v>242</v>
      </c>
      <c r="M1" s="38" t="s">
        <v>398</v>
      </c>
      <c r="N1" s="1" t="s">
        <v>457</v>
      </c>
      <c r="O1" s="1" t="s">
        <v>768</v>
      </c>
      <c r="P1" s="1" t="s">
        <v>455</v>
      </c>
      <c r="Q1" t="s">
        <v>2925</v>
      </c>
      <c r="R1" s="100" t="s">
        <v>2922</v>
      </c>
      <c r="S1" s="100" t="s">
        <v>421</v>
      </c>
      <c r="T1" s="43" t="s">
        <v>3567</v>
      </c>
      <c r="U1" s="43">
        <v>14</v>
      </c>
      <c r="V1" s="43">
        <v>27</v>
      </c>
      <c r="W1" s="43">
        <v>50</v>
      </c>
      <c r="X1" s="43">
        <v>61</v>
      </c>
      <c r="Y1" s="43">
        <v>76</v>
      </c>
    </row>
    <row r="2" spans="1:25" x14ac:dyDescent="0.25">
      <c r="A2" s="52" t="s">
        <v>701</v>
      </c>
      <c r="B2" s="42" t="s">
        <v>676</v>
      </c>
      <c r="C2" s="42"/>
      <c r="D2" t="s">
        <v>700</v>
      </c>
      <c r="E2" s="52" t="s">
        <v>3578</v>
      </c>
      <c r="F2" s="52" t="s">
        <v>701</v>
      </c>
      <c r="G2" t="s">
        <v>702</v>
      </c>
      <c r="H2" s="41">
        <v>197</v>
      </c>
      <c r="I2" s="41">
        <v>197</v>
      </c>
      <c r="J2" s="38" t="s">
        <v>29</v>
      </c>
      <c r="K2" s="38" t="s">
        <v>26</v>
      </c>
      <c r="L2" s="78" t="s">
        <v>26</v>
      </c>
      <c r="M2" s="38" t="s">
        <v>16</v>
      </c>
      <c r="O2" s="1" t="s">
        <v>456</v>
      </c>
      <c r="R2" s="1"/>
      <c r="S2" s="1"/>
      <c r="T2" s="1"/>
      <c r="V2" t="s">
        <v>407</v>
      </c>
      <c r="Y2" t="s">
        <v>407</v>
      </c>
    </row>
    <row r="3" spans="1:25" x14ac:dyDescent="0.25">
      <c r="A3" s="52" t="s">
        <v>2989</v>
      </c>
      <c r="B3" s="42" t="s">
        <v>676</v>
      </c>
      <c r="C3" s="42"/>
      <c r="D3" t="s">
        <v>700</v>
      </c>
      <c r="E3" s="52" t="s">
        <v>3578</v>
      </c>
      <c r="F3" s="52" t="s">
        <v>701</v>
      </c>
      <c r="G3" t="s">
        <v>702</v>
      </c>
      <c r="H3" s="41">
        <v>197</v>
      </c>
      <c r="I3" s="41">
        <v>197</v>
      </c>
      <c r="J3" s="38" t="s">
        <v>29</v>
      </c>
      <c r="K3" s="38" t="s">
        <v>26</v>
      </c>
      <c r="L3" s="78" t="s">
        <v>26</v>
      </c>
      <c r="M3" s="38" t="s">
        <v>16</v>
      </c>
      <c r="O3" s="1" t="s">
        <v>456</v>
      </c>
      <c r="R3" s="1"/>
      <c r="S3" s="1"/>
      <c r="T3" s="1"/>
      <c r="V3" t="s">
        <v>407</v>
      </c>
      <c r="Y3" t="s">
        <v>407</v>
      </c>
    </row>
    <row r="4" spans="1:25" x14ac:dyDescent="0.25">
      <c r="A4" s="52" t="s">
        <v>681</v>
      </c>
      <c r="B4" s="42" t="s">
        <v>676</v>
      </c>
      <c r="C4" s="42"/>
      <c r="D4" t="s">
        <v>680</v>
      </c>
      <c r="E4" s="52" t="s">
        <v>3579</v>
      </c>
      <c r="F4" s="52" t="s">
        <v>681</v>
      </c>
      <c r="G4" t="s">
        <v>682</v>
      </c>
      <c r="H4" s="41">
        <v>212</v>
      </c>
      <c r="I4" s="41">
        <v>212</v>
      </c>
      <c r="J4" s="38" t="s">
        <v>14</v>
      </c>
      <c r="K4" s="38" t="s">
        <v>33</v>
      </c>
      <c r="L4" s="78" t="s">
        <v>33</v>
      </c>
      <c r="M4" s="38" t="s">
        <v>26</v>
      </c>
      <c r="O4" s="1" t="s">
        <v>456</v>
      </c>
      <c r="R4" s="1"/>
      <c r="S4" s="1"/>
      <c r="T4" s="1"/>
      <c r="V4" t="s">
        <v>408</v>
      </c>
      <c r="Y4" t="s">
        <v>408</v>
      </c>
    </row>
    <row r="5" spans="1:25" x14ac:dyDescent="0.25">
      <c r="A5" s="52" t="s">
        <v>2990</v>
      </c>
      <c r="B5" s="42" t="s">
        <v>676</v>
      </c>
      <c r="C5" s="42"/>
      <c r="D5" t="s">
        <v>680</v>
      </c>
      <c r="E5" s="52" t="s">
        <v>3579</v>
      </c>
      <c r="F5" s="52" t="s">
        <v>681</v>
      </c>
      <c r="G5" t="s">
        <v>682</v>
      </c>
      <c r="H5" s="41">
        <v>212</v>
      </c>
      <c r="I5" s="41">
        <v>212</v>
      </c>
      <c r="J5" s="38" t="s">
        <v>14</v>
      </c>
      <c r="K5" s="38" t="s">
        <v>33</v>
      </c>
      <c r="L5" s="78" t="s">
        <v>33</v>
      </c>
      <c r="M5" s="38" t="s">
        <v>26</v>
      </c>
      <c r="O5" s="1" t="s">
        <v>456</v>
      </c>
      <c r="R5" s="1"/>
      <c r="S5" s="1"/>
      <c r="T5" s="1"/>
      <c r="V5" t="s">
        <v>408</v>
      </c>
      <c r="Y5" t="s">
        <v>408</v>
      </c>
    </row>
    <row r="6" spans="1:25" x14ac:dyDescent="0.25">
      <c r="A6" s="52" t="s">
        <v>717</v>
      </c>
      <c r="B6" s="42" t="s">
        <v>676</v>
      </c>
      <c r="C6" s="42"/>
      <c r="D6" t="s">
        <v>697</v>
      </c>
      <c r="E6" s="52" t="s">
        <v>3580</v>
      </c>
      <c r="F6" s="52" t="s">
        <v>717</v>
      </c>
      <c r="G6" t="s">
        <v>718</v>
      </c>
      <c r="H6" s="41">
        <v>259</v>
      </c>
      <c r="I6" s="41">
        <v>259</v>
      </c>
      <c r="J6" s="38" t="s">
        <v>16</v>
      </c>
      <c r="K6" s="38" t="s">
        <v>16</v>
      </c>
      <c r="L6" s="78" t="s">
        <v>38</v>
      </c>
      <c r="M6" s="38" t="s">
        <v>6</v>
      </c>
      <c r="O6" s="1" t="s">
        <v>456</v>
      </c>
      <c r="R6" s="1"/>
      <c r="S6" s="1"/>
      <c r="T6" s="1"/>
      <c r="V6" t="s">
        <v>405</v>
      </c>
      <c r="Y6" t="s">
        <v>405</v>
      </c>
    </row>
    <row r="7" spans="1:25" x14ac:dyDescent="0.25">
      <c r="A7" s="52" t="s">
        <v>2991</v>
      </c>
      <c r="B7" s="42" t="s">
        <v>676</v>
      </c>
      <c r="C7" s="42"/>
      <c r="D7" t="s">
        <v>697</v>
      </c>
      <c r="E7" s="52" t="s">
        <v>3580</v>
      </c>
      <c r="F7" s="52" t="s">
        <v>717</v>
      </c>
      <c r="G7" t="s">
        <v>718</v>
      </c>
      <c r="H7" s="41">
        <v>259</v>
      </c>
      <c r="I7" s="41">
        <v>259</v>
      </c>
      <c r="J7" s="38" t="s">
        <v>16</v>
      </c>
      <c r="K7" s="38" t="s">
        <v>16</v>
      </c>
      <c r="L7" s="78" t="s">
        <v>38</v>
      </c>
      <c r="M7" s="38" t="s">
        <v>6</v>
      </c>
      <c r="O7" s="1" t="s">
        <v>456</v>
      </c>
      <c r="R7" s="1"/>
      <c r="S7" s="1"/>
      <c r="T7" s="1"/>
      <c r="V7" t="s">
        <v>405</v>
      </c>
      <c r="Y7" t="s">
        <v>405</v>
      </c>
    </row>
    <row r="8" spans="1:25" x14ac:dyDescent="0.25">
      <c r="A8" s="52" t="s">
        <v>719</v>
      </c>
      <c r="B8" s="42" t="s">
        <v>676</v>
      </c>
      <c r="C8" s="42"/>
      <c r="D8" t="s">
        <v>697</v>
      </c>
      <c r="E8" s="52" t="s">
        <v>3581</v>
      </c>
      <c r="F8" s="52" t="s">
        <v>719</v>
      </c>
      <c r="G8" t="s">
        <v>720</v>
      </c>
      <c r="H8" s="41">
        <v>774678</v>
      </c>
      <c r="I8" s="41">
        <v>774678</v>
      </c>
      <c r="J8" s="38" t="s">
        <v>6</v>
      </c>
      <c r="K8" s="38" t="s">
        <v>6</v>
      </c>
      <c r="L8" s="78" t="s">
        <v>38</v>
      </c>
      <c r="M8" s="38" t="s">
        <v>6</v>
      </c>
      <c r="O8" s="1" t="s">
        <v>456</v>
      </c>
      <c r="R8" s="1"/>
      <c r="S8" s="1"/>
      <c r="T8" s="1"/>
      <c r="V8" t="s">
        <v>770</v>
      </c>
      <c r="Y8" t="s">
        <v>770</v>
      </c>
    </row>
    <row r="9" spans="1:25" x14ac:dyDescent="0.25">
      <c r="A9" s="52" t="s">
        <v>2992</v>
      </c>
      <c r="B9" s="42" t="s">
        <v>676</v>
      </c>
      <c r="C9" s="42"/>
      <c r="D9" t="s">
        <v>697</v>
      </c>
      <c r="E9" s="52" t="s">
        <v>3581</v>
      </c>
      <c r="F9" s="52" t="s">
        <v>719</v>
      </c>
      <c r="G9" t="s">
        <v>720</v>
      </c>
      <c r="H9" s="41">
        <v>774678</v>
      </c>
      <c r="I9" s="41">
        <v>774678</v>
      </c>
      <c r="J9" s="38" t="s">
        <v>6</v>
      </c>
      <c r="K9" s="38" t="s">
        <v>6</v>
      </c>
      <c r="L9" s="78" t="s">
        <v>38</v>
      </c>
      <c r="M9" s="38" t="s">
        <v>6</v>
      </c>
      <c r="O9" s="1" t="s">
        <v>456</v>
      </c>
      <c r="R9" s="1"/>
      <c r="S9" s="1"/>
      <c r="T9" s="1"/>
      <c r="V9" t="s">
        <v>770</v>
      </c>
      <c r="Y9" t="s">
        <v>770</v>
      </c>
    </row>
    <row r="10" spans="1:25" x14ac:dyDescent="0.25">
      <c r="A10" s="52" t="s">
        <v>698</v>
      </c>
      <c r="B10" s="42" t="s">
        <v>676</v>
      </c>
      <c r="C10" s="42"/>
      <c r="D10" t="s">
        <v>697</v>
      </c>
      <c r="E10" s="52" t="s">
        <v>3582</v>
      </c>
      <c r="F10" s="52" t="s">
        <v>698</v>
      </c>
      <c r="G10" t="s">
        <v>699</v>
      </c>
      <c r="H10" s="41">
        <v>459628</v>
      </c>
      <c r="I10" s="41">
        <v>459628</v>
      </c>
      <c r="J10" s="38" t="s">
        <v>29</v>
      </c>
      <c r="K10" s="38" t="s">
        <v>26</v>
      </c>
      <c r="L10" s="78" t="s">
        <v>26</v>
      </c>
      <c r="M10" s="38" t="s">
        <v>16</v>
      </c>
      <c r="O10" s="1" t="s">
        <v>456</v>
      </c>
      <c r="R10" s="1"/>
      <c r="S10" s="1"/>
      <c r="T10" s="1"/>
      <c r="V10" t="s">
        <v>408</v>
      </c>
      <c r="Y10" t="s">
        <v>408</v>
      </c>
    </row>
    <row r="11" spans="1:25" x14ac:dyDescent="0.25">
      <c r="A11" s="52" t="s">
        <v>2993</v>
      </c>
      <c r="B11" s="42" t="s">
        <v>676</v>
      </c>
      <c r="C11" s="42"/>
      <c r="D11" t="s">
        <v>697</v>
      </c>
      <c r="E11" s="52" t="s">
        <v>3582</v>
      </c>
      <c r="F11" s="52" t="s">
        <v>698</v>
      </c>
      <c r="G11" t="s">
        <v>699</v>
      </c>
      <c r="H11" s="41">
        <v>459628</v>
      </c>
      <c r="I11" s="41">
        <v>459628</v>
      </c>
      <c r="J11" s="38" t="s">
        <v>29</v>
      </c>
      <c r="K11" s="38" t="s">
        <v>26</v>
      </c>
      <c r="L11" s="78" t="s">
        <v>26</v>
      </c>
      <c r="M11" s="38" t="s">
        <v>16</v>
      </c>
      <c r="O11" s="1" t="s">
        <v>456</v>
      </c>
      <c r="R11" s="1"/>
      <c r="S11" s="1"/>
      <c r="T11" s="1"/>
      <c r="V11" t="s">
        <v>408</v>
      </c>
      <c r="Y11" t="s">
        <v>408</v>
      </c>
    </row>
    <row r="12" spans="1:25" x14ac:dyDescent="0.25">
      <c r="A12" s="52" t="s">
        <v>713</v>
      </c>
      <c r="B12" s="42" t="s">
        <v>676</v>
      </c>
      <c r="C12" s="42"/>
      <c r="D12" t="s">
        <v>712</v>
      </c>
      <c r="E12" s="52" t="s">
        <v>3583</v>
      </c>
      <c r="F12" s="52" t="s">
        <v>713</v>
      </c>
      <c r="G12" t="s">
        <v>714</v>
      </c>
      <c r="H12" s="41">
        <v>281</v>
      </c>
      <c r="I12" s="41">
        <v>281</v>
      </c>
      <c r="J12" s="38" t="s">
        <v>16</v>
      </c>
      <c r="K12" s="38" t="s">
        <v>49</v>
      </c>
      <c r="L12" s="78" t="s">
        <v>16</v>
      </c>
      <c r="M12" s="38" t="s">
        <v>29</v>
      </c>
      <c r="O12" s="1" t="s">
        <v>456</v>
      </c>
      <c r="R12" s="1"/>
      <c r="S12" s="1"/>
      <c r="T12" s="1"/>
      <c r="V12" t="s">
        <v>402</v>
      </c>
      <c r="Y12" t="s">
        <v>402</v>
      </c>
    </row>
    <row r="13" spans="1:25" x14ac:dyDescent="0.25">
      <c r="A13" s="52" t="s">
        <v>2994</v>
      </c>
      <c r="B13" s="42" t="s">
        <v>676</v>
      </c>
      <c r="C13" s="42"/>
      <c r="D13" t="s">
        <v>712</v>
      </c>
      <c r="E13" s="52" t="s">
        <v>3583</v>
      </c>
      <c r="F13" s="52" t="s">
        <v>713</v>
      </c>
      <c r="G13" t="s">
        <v>714</v>
      </c>
      <c r="H13" s="41">
        <v>281</v>
      </c>
      <c r="I13" s="41">
        <v>281</v>
      </c>
      <c r="J13" s="38" t="s">
        <v>16</v>
      </c>
      <c r="K13" s="38" t="s">
        <v>49</v>
      </c>
      <c r="L13" s="78" t="s">
        <v>16</v>
      </c>
      <c r="M13" s="38" t="s">
        <v>29</v>
      </c>
      <c r="O13" s="1" t="s">
        <v>456</v>
      </c>
      <c r="R13" s="1"/>
      <c r="S13" s="1"/>
      <c r="T13" s="1"/>
      <c r="V13" t="s">
        <v>402</v>
      </c>
      <c r="Y13" t="s">
        <v>402</v>
      </c>
    </row>
    <row r="14" spans="1:25" x14ac:dyDescent="0.25">
      <c r="A14" s="52" t="s">
        <v>690</v>
      </c>
      <c r="B14" s="42" t="s">
        <v>676</v>
      </c>
      <c r="C14" s="42"/>
      <c r="D14" t="s">
        <v>683</v>
      </c>
      <c r="E14" s="52" t="s">
        <v>3584</v>
      </c>
      <c r="F14" s="52" t="s">
        <v>690</v>
      </c>
      <c r="G14" t="s">
        <v>691</v>
      </c>
      <c r="H14" s="41">
        <v>444430</v>
      </c>
      <c r="I14" s="41">
        <v>444430</v>
      </c>
      <c r="J14" s="38" t="s">
        <v>29</v>
      </c>
      <c r="K14" s="38" t="s">
        <v>16</v>
      </c>
      <c r="L14" s="78" t="s">
        <v>26</v>
      </c>
      <c r="M14" s="38" t="s">
        <v>16</v>
      </c>
      <c r="O14" s="1" t="s">
        <v>456</v>
      </c>
      <c r="R14" s="1"/>
      <c r="S14" s="1"/>
      <c r="T14" s="1"/>
      <c r="V14" t="s">
        <v>405</v>
      </c>
      <c r="Y14" t="s">
        <v>405</v>
      </c>
    </row>
    <row r="15" spans="1:25" x14ac:dyDescent="0.25">
      <c r="A15" s="52" t="s">
        <v>2995</v>
      </c>
      <c r="B15" s="42" t="s">
        <v>676</v>
      </c>
      <c r="C15" s="42"/>
      <c r="D15" t="s">
        <v>683</v>
      </c>
      <c r="E15" s="52" t="s">
        <v>3584</v>
      </c>
      <c r="F15" s="52" t="s">
        <v>690</v>
      </c>
      <c r="G15" t="s">
        <v>691</v>
      </c>
      <c r="H15" s="41">
        <v>444430</v>
      </c>
      <c r="I15" s="41">
        <v>444430</v>
      </c>
      <c r="J15" s="38" t="s">
        <v>29</v>
      </c>
      <c r="K15" s="38" t="s">
        <v>16</v>
      </c>
      <c r="L15" s="78" t="s">
        <v>26</v>
      </c>
      <c r="M15" s="38" t="s">
        <v>16</v>
      </c>
      <c r="O15" s="1" t="s">
        <v>456</v>
      </c>
      <c r="R15" s="1"/>
      <c r="S15" s="1"/>
      <c r="T15" s="1"/>
      <c r="V15" t="s">
        <v>405</v>
      </c>
      <c r="Y15" t="s">
        <v>405</v>
      </c>
    </row>
    <row r="16" spans="1:25" x14ac:dyDescent="0.25">
      <c r="A16" s="52" t="s">
        <v>710</v>
      </c>
      <c r="B16" s="42" t="s">
        <v>676</v>
      </c>
      <c r="C16" s="42"/>
      <c r="D16" t="s">
        <v>683</v>
      </c>
      <c r="E16" s="52" t="s">
        <v>3585</v>
      </c>
      <c r="F16" s="52" t="s">
        <v>710</v>
      </c>
      <c r="G16" t="s">
        <v>711</v>
      </c>
      <c r="H16" s="41">
        <v>444432</v>
      </c>
      <c r="I16" s="41">
        <v>444432</v>
      </c>
      <c r="J16" s="38" t="s">
        <v>16</v>
      </c>
      <c r="K16" s="38" t="s">
        <v>16</v>
      </c>
      <c r="L16" s="78" t="s">
        <v>16</v>
      </c>
      <c r="M16" s="38" t="s">
        <v>16</v>
      </c>
      <c r="O16" s="1" t="s">
        <v>456</v>
      </c>
      <c r="R16" s="1"/>
      <c r="S16" s="1"/>
      <c r="T16" s="1"/>
      <c r="V16" t="s">
        <v>405</v>
      </c>
      <c r="Y16" t="s">
        <v>405</v>
      </c>
    </row>
    <row r="17" spans="1:25" x14ac:dyDescent="0.25">
      <c r="A17" s="52" t="s">
        <v>2996</v>
      </c>
      <c r="B17" s="42" t="s">
        <v>676</v>
      </c>
      <c r="C17" s="42"/>
      <c r="D17" t="s">
        <v>683</v>
      </c>
      <c r="E17" s="52" t="s">
        <v>3585</v>
      </c>
      <c r="F17" s="52" t="s">
        <v>710</v>
      </c>
      <c r="G17" t="s">
        <v>711</v>
      </c>
      <c r="H17" s="41">
        <v>444432</v>
      </c>
      <c r="I17" s="41">
        <v>444432</v>
      </c>
      <c r="J17" s="38" t="s">
        <v>16</v>
      </c>
      <c r="K17" s="38" t="s">
        <v>16</v>
      </c>
      <c r="L17" s="78" t="s">
        <v>16</v>
      </c>
      <c r="M17" s="38" t="s">
        <v>16</v>
      </c>
      <c r="O17" s="1" t="s">
        <v>456</v>
      </c>
      <c r="R17" s="1"/>
      <c r="S17" s="1"/>
      <c r="T17" s="1"/>
      <c r="V17" t="s">
        <v>405</v>
      </c>
      <c r="Y17" t="s">
        <v>405</v>
      </c>
    </row>
    <row r="18" spans="1:25" x14ac:dyDescent="0.25">
      <c r="A18" s="52" t="s">
        <v>684</v>
      </c>
      <c r="B18" s="42" t="s">
        <v>676</v>
      </c>
      <c r="C18" s="42"/>
      <c r="D18" t="s">
        <v>683</v>
      </c>
      <c r="E18" s="52" t="s">
        <v>3586</v>
      </c>
      <c r="F18" s="52" t="s">
        <v>684</v>
      </c>
      <c r="G18" t="s">
        <v>685</v>
      </c>
      <c r="H18" s="41">
        <v>444431</v>
      </c>
      <c r="I18" s="41">
        <v>444431</v>
      </c>
      <c r="J18" s="38" t="s">
        <v>49</v>
      </c>
      <c r="K18" s="38" t="s">
        <v>26</v>
      </c>
      <c r="L18" s="78" t="s">
        <v>49</v>
      </c>
      <c r="M18" s="38" t="s">
        <v>29</v>
      </c>
      <c r="O18" s="1" t="s">
        <v>456</v>
      </c>
      <c r="R18" s="1"/>
      <c r="S18" s="1"/>
      <c r="T18" s="1"/>
      <c r="V18" t="s">
        <v>406</v>
      </c>
      <c r="Y18" t="s">
        <v>406</v>
      </c>
    </row>
    <row r="19" spans="1:25" x14ac:dyDescent="0.25">
      <c r="A19" s="52" t="s">
        <v>2997</v>
      </c>
      <c r="B19" s="42" t="s">
        <v>676</v>
      </c>
      <c r="C19" s="42"/>
      <c r="D19" t="s">
        <v>683</v>
      </c>
      <c r="E19" s="52" t="s">
        <v>3586</v>
      </c>
      <c r="F19" s="52" t="s">
        <v>684</v>
      </c>
      <c r="G19" t="s">
        <v>685</v>
      </c>
      <c r="H19" s="41">
        <v>444431</v>
      </c>
      <c r="I19" s="41">
        <v>444431</v>
      </c>
      <c r="J19" s="38" t="s">
        <v>49</v>
      </c>
      <c r="K19" s="38" t="s">
        <v>26</v>
      </c>
      <c r="L19" s="78" t="s">
        <v>49</v>
      </c>
      <c r="M19" s="38" t="s">
        <v>29</v>
      </c>
      <c r="O19" s="1" t="s">
        <v>456</v>
      </c>
      <c r="R19" s="1"/>
      <c r="S19" s="1"/>
      <c r="T19" s="1"/>
      <c r="V19" t="s">
        <v>406</v>
      </c>
      <c r="Y19" t="s">
        <v>406</v>
      </c>
    </row>
    <row r="20" spans="1:25" x14ac:dyDescent="0.25">
      <c r="A20" s="52" t="s">
        <v>678</v>
      </c>
      <c r="B20" s="42" t="s">
        <v>676</v>
      </c>
      <c r="C20" s="42"/>
      <c r="D20" t="s">
        <v>677</v>
      </c>
      <c r="E20" s="52" t="s">
        <v>3587</v>
      </c>
      <c r="F20" s="52" t="s">
        <v>678</v>
      </c>
      <c r="G20" t="s">
        <v>679</v>
      </c>
      <c r="H20" s="41">
        <v>240</v>
      </c>
      <c r="I20" s="41">
        <v>240</v>
      </c>
      <c r="J20" s="38" t="s">
        <v>14</v>
      </c>
      <c r="K20" s="38" t="s">
        <v>14</v>
      </c>
      <c r="L20" s="78" t="s">
        <v>14</v>
      </c>
      <c r="M20" s="38" t="s">
        <v>49</v>
      </c>
      <c r="O20" s="1" t="s">
        <v>456</v>
      </c>
      <c r="R20" s="1"/>
      <c r="S20" s="1"/>
      <c r="T20" s="1"/>
      <c r="V20" t="s">
        <v>412</v>
      </c>
      <c r="Y20" t="s">
        <v>412</v>
      </c>
    </row>
    <row r="21" spans="1:25" x14ac:dyDescent="0.25">
      <c r="A21" s="52" t="s">
        <v>2998</v>
      </c>
      <c r="B21" s="42" t="s">
        <v>676</v>
      </c>
      <c r="C21" s="42"/>
      <c r="D21" t="s">
        <v>677</v>
      </c>
      <c r="E21" s="52" t="s">
        <v>3587</v>
      </c>
      <c r="F21" s="52" t="s">
        <v>678</v>
      </c>
      <c r="G21" t="s">
        <v>679</v>
      </c>
      <c r="H21" s="41">
        <v>240</v>
      </c>
      <c r="I21" s="41">
        <v>240</v>
      </c>
      <c r="J21" s="38" t="s">
        <v>14</v>
      </c>
      <c r="K21" s="38" t="s">
        <v>14</v>
      </c>
      <c r="L21" s="78" t="s">
        <v>14</v>
      </c>
      <c r="M21" s="38" t="s">
        <v>49</v>
      </c>
      <c r="O21" s="1" t="s">
        <v>456</v>
      </c>
      <c r="R21" s="1"/>
      <c r="S21" s="1"/>
      <c r="T21" s="1"/>
      <c r="V21" t="s">
        <v>412</v>
      </c>
      <c r="Y21" t="s">
        <v>412</v>
      </c>
    </row>
    <row r="22" spans="1:25" x14ac:dyDescent="0.25">
      <c r="A22" s="52" t="s">
        <v>695</v>
      </c>
      <c r="B22" s="42" t="s">
        <v>676</v>
      </c>
      <c r="C22" s="42"/>
      <c r="D22" t="s">
        <v>694</v>
      </c>
      <c r="E22" s="52" t="s">
        <v>3588</v>
      </c>
      <c r="F22" s="52" t="s">
        <v>695</v>
      </c>
      <c r="G22" t="s">
        <v>696</v>
      </c>
      <c r="H22" s="41">
        <v>252</v>
      </c>
      <c r="I22" s="41">
        <v>252</v>
      </c>
      <c r="J22" s="38" t="s">
        <v>26</v>
      </c>
      <c r="K22" s="38" t="s">
        <v>49</v>
      </c>
      <c r="L22" s="78" t="s">
        <v>26</v>
      </c>
      <c r="M22" s="38" t="s">
        <v>16</v>
      </c>
      <c r="O22" s="1" t="s">
        <v>456</v>
      </c>
      <c r="R22" s="1"/>
      <c r="S22" s="1"/>
      <c r="T22" s="1"/>
      <c r="V22" t="s">
        <v>402</v>
      </c>
      <c r="Y22" t="s">
        <v>402</v>
      </c>
    </row>
    <row r="23" spans="1:25" x14ac:dyDescent="0.25">
      <c r="A23" s="52" t="s">
        <v>2999</v>
      </c>
      <c r="B23" s="42" t="s">
        <v>676</v>
      </c>
      <c r="C23" s="42"/>
      <c r="D23" t="s">
        <v>694</v>
      </c>
      <c r="E23" s="52" t="s">
        <v>3588</v>
      </c>
      <c r="F23" s="52" t="s">
        <v>695</v>
      </c>
      <c r="G23" t="s">
        <v>696</v>
      </c>
      <c r="H23" s="41">
        <v>252</v>
      </c>
      <c r="I23" s="41">
        <v>252</v>
      </c>
      <c r="J23" s="38" t="s">
        <v>26</v>
      </c>
      <c r="K23" s="38" t="s">
        <v>49</v>
      </c>
      <c r="L23" s="78" t="s">
        <v>26</v>
      </c>
      <c r="M23" s="38" t="s">
        <v>16</v>
      </c>
      <c r="O23" s="1" t="s">
        <v>456</v>
      </c>
      <c r="R23" s="1"/>
      <c r="S23" s="1"/>
      <c r="T23" s="1"/>
      <c r="V23" t="s">
        <v>402</v>
      </c>
      <c r="Y23" t="s">
        <v>402</v>
      </c>
    </row>
    <row r="24" spans="1:25" x14ac:dyDescent="0.25">
      <c r="A24" s="52" t="s">
        <v>706</v>
      </c>
      <c r="B24" s="42" t="s">
        <v>676</v>
      </c>
      <c r="C24" s="42"/>
      <c r="D24" t="s">
        <v>703</v>
      </c>
      <c r="E24" s="52" t="s">
        <v>3589</v>
      </c>
      <c r="F24" s="52" t="s">
        <v>706</v>
      </c>
      <c r="G24" t="s">
        <v>707</v>
      </c>
      <c r="H24" s="41">
        <v>444440</v>
      </c>
      <c r="I24" s="41">
        <v>444440</v>
      </c>
      <c r="J24" s="38" t="s">
        <v>16</v>
      </c>
      <c r="K24" s="38" t="s">
        <v>16</v>
      </c>
      <c r="L24" s="78" t="s">
        <v>29</v>
      </c>
      <c r="M24" s="38" t="s">
        <v>29</v>
      </c>
      <c r="O24" s="1" t="s">
        <v>456</v>
      </c>
      <c r="R24" s="1"/>
      <c r="S24" s="1"/>
      <c r="T24" s="1"/>
      <c r="V24" t="s">
        <v>405</v>
      </c>
      <c r="Y24" t="s">
        <v>405</v>
      </c>
    </row>
    <row r="25" spans="1:25" x14ac:dyDescent="0.25">
      <c r="A25" s="52" t="s">
        <v>3000</v>
      </c>
      <c r="B25" s="42" t="s">
        <v>676</v>
      </c>
      <c r="C25" s="42"/>
      <c r="D25" t="s">
        <v>703</v>
      </c>
      <c r="E25" s="52" t="s">
        <v>3589</v>
      </c>
      <c r="F25" s="52" t="s">
        <v>706</v>
      </c>
      <c r="G25" t="s">
        <v>707</v>
      </c>
      <c r="H25" s="41">
        <v>444440</v>
      </c>
      <c r="I25" s="41">
        <v>444440</v>
      </c>
      <c r="J25" s="38" t="s">
        <v>16</v>
      </c>
      <c r="K25" s="38" t="s">
        <v>16</v>
      </c>
      <c r="L25" s="78" t="s">
        <v>29</v>
      </c>
      <c r="M25" s="38" t="s">
        <v>29</v>
      </c>
      <c r="O25" s="1" t="s">
        <v>456</v>
      </c>
      <c r="R25" s="1"/>
      <c r="S25" s="1"/>
      <c r="T25" s="1"/>
      <c r="V25" t="s">
        <v>405</v>
      </c>
      <c r="Y25" t="s">
        <v>405</v>
      </c>
    </row>
    <row r="26" spans="1:25" x14ac:dyDescent="0.25">
      <c r="A26" s="52" t="s">
        <v>708</v>
      </c>
      <c r="B26" s="42" t="s">
        <v>676</v>
      </c>
      <c r="C26" s="42"/>
      <c r="D26" t="s">
        <v>703</v>
      </c>
      <c r="E26" s="52" t="s">
        <v>3590</v>
      </c>
      <c r="F26" s="52" t="s">
        <v>708</v>
      </c>
      <c r="G26" t="s">
        <v>709</v>
      </c>
      <c r="H26" s="41">
        <v>444441</v>
      </c>
      <c r="I26" s="41">
        <v>444441</v>
      </c>
      <c r="J26" s="38" t="s">
        <v>38</v>
      </c>
      <c r="K26" s="38" t="s">
        <v>38</v>
      </c>
      <c r="L26" s="78" t="s">
        <v>29</v>
      </c>
      <c r="M26" s="38" t="s">
        <v>29</v>
      </c>
      <c r="O26" s="1" t="s">
        <v>456</v>
      </c>
      <c r="R26" s="1"/>
      <c r="S26" s="1"/>
      <c r="T26" s="1"/>
      <c r="V26" t="s">
        <v>402</v>
      </c>
      <c r="Y26" t="s">
        <v>402</v>
      </c>
    </row>
    <row r="27" spans="1:25" x14ac:dyDescent="0.25">
      <c r="A27" s="52" t="s">
        <v>3001</v>
      </c>
      <c r="B27" s="42" t="s">
        <v>676</v>
      </c>
      <c r="C27" s="42"/>
      <c r="D27" t="s">
        <v>703</v>
      </c>
      <c r="E27" s="52" t="s">
        <v>3590</v>
      </c>
      <c r="F27" s="52" t="s">
        <v>708</v>
      </c>
      <c r="G27" t="s">
        <v>709</v>
      </c>
      <c r="H27" s="41">
        <v>444441</v>
      </c>
      <c r="I27" s="41">
        <v>444441</v>
      </c>
      <c r="J27" s="38" t="s">
        <v>38</v>
      </c>
      <c r="K27" s="38" t="s">
        <v>38</v>
      </c>
      <c r="L27" s="78" t="s">
        <v>29</v>
      </c>
      <c r="M27" s="38" t="s">
        <v>29</v>
      </c>
      <c r="O27" s="1" t="s">
        <v>456</v>
      </c>
      <c r="R27" s="1"/>
      <c r="S27" s="1"/>
      <c r="T27" s="1"/>
      <c r="V27" t="s">
        <v>402</v>
      </c>
      <c r="Y27" t="s">
        <v>402</v>
      </c>
    </row>
    <row r="28" spans="1:25" x14ac:dyDescent="0.25">
      <c r="A28" s="52" t="s">
        <v>721</v>
      </c>
      <c r="B28" s="42" t="s">
        <v>676</v>
      </c>
      <c r="C28" s="42"/>
      <c r="D28" t="s">
        <v>703</v>
      </c>
      <c r="E28" s="52" t="s">
        <v>3591</v>
      </c>
      <c r="F28" s="52" t="s">
        <v>721</v>
      </c>
      <c r="G28" t="s">
        <v>722</v>
      </c>
      <c r="H28" s="41">
        <v>444443</v>
      </c>
      <c r="I28" s="41">
        <v>444443</v>
      </c>
      <c r="J28" s="38" t="s">
        <v>3</v>
      </c>
      <c r="K28" s="38" t="s">
        <v>3</v>
      </c>
      <c r="L28" s="78" t="s">
        <v>3</v>
      </c>
      <c r="M28" s="38" t="s">
        <v>16</v>
      </c>
      <c r="O28" s="1" t="s">
        <v>456</v>
      </c>
      <c r="R28" s="1"/>
      <c r="S28" s="1"/>
      <c r="T28" s="1"/>
      <c r="V28" t="s">
        <v>406</v>
      </c>
      <c r="Y28" t="s">
        <v>406</v>
      </c>
    </row>
    <row r="29" spans="1:25" x14ac:dyDescent="0.25">
      <c r="A29" s="52" t="s">
        <v>3002</v>
      </c>
      <c r="B29" s="42" t="s">
        <v>676</v>
      </c>
      <c r="C29" s="42"/>
      <c r="D29" t="s">
        <v>703</v>
      </c>
      <c r="E29" s="52" t="s">
        <v>3591</v>
      </c>
      <c r="F29" s="52" t="s">
        <v>721</v>
      </c>
      <c r="G29" t="s">
        <v>722</v>
      </c>
      <c r="H29" s="41">
        <v>444443</v>
      </c>
      <c r="I29" s="41">
        <v>444443</v>
      </c>
      <c r="J29" s="38" t="s">
        <v>3</v>
      </c>
      <c r="K29" s="38" t="s">
        <v>3</v>
      </c>
      <c r="L29" s="78" t="s">
        <v>3</v>
      </c>
      <c r="M29" s="38" t="s">
        <v>16</v>
      </c>
      <c r="O29" s="1" t="s">
        <v>456</v>
      </c>
      <c r="R29" s="1"/>
      <c r="S29" s="1"/>
      <c r="T29" s="1"/>
      <c r="V29" t="s">
        <v>406</v>
      </c>
      <c r="Y29" t="s">
        <v>406</v>
      </c>
    </row>
    <row r="30" spans="1:25" x14ac:dyDescent="0.25">
      <c r="A30" s="52" t="s">
        <v>715</v>
      </c>
      <c r="B30" s="42" t="s">
        <v>676</v>
      </c>
      <c r="C30" s="42"/>
      <c r="D30" t="s">
        <v>703</v>
      </c>
      <c r="E30" s="52" t="s">
        <v>3592</v>
      </c>
      <c r="F30" s="52" t="s">
        <v>715</v>
      </c>
      <c r="G30" t="s">
        <v>716</v>
      </c>
      <c r="H30" s="41">
        <v>310</v>
      </c>
      <c r="I30" s="41">
        <v>310</v>
      </c>
      <c r="J30" s="38" t="s">
        <v>16</v>
      </c>
      <c r="K30" s="38" t="s">
        <v>16</v>
      </c>
      <c r="L30" s="78" t="s">
        <v>16</v>
      </c>
      <c r="M30" s="38" t="s">
        <v>16</v>
      </c>
      <c r="O30" s="1" t="s">
        <v>456</v>
      </c>
      <c r="R30" s="1"/>
      <c r="S30" s="1"/>
      <c r="T30" s="1"/>
      <c r="V30" t="s">
        <v>406</v>
      </c>
      <c r="Y30" t="s">
        <v>406</v>
      </c>
    </row>
    <row r="31" spans="1:25" x14ac:dyDescent="0.25">
      <c r="A31" s="52" t="s">
        <v>3003</v>
      </c>
      <c r="B31" s="42" t="s">
        <v>676</v>
      </c>
      <c r="C31" s="42"/>
      <c r="D31" t="s">
        <v>703</v>
      </c>
      <c r="E31" s="52" t="s">
        <v>3592</v>
      </c>
      <c r="F31" s="52" t="s">
        <v>715</v>
      </c>
      <c r="G31" t="s">
        <v>716</v>
      </c>
      <c r="H31" s="41">
        <v>310</v>
      </c>
      <c r="I31" s="41">
        <v>310</v>
      </c>
      <c r="J31" s="38" t="s">
        <v>16</v>
      </c>
      <c r="K31" s="38" t="s">
        <v>16</v>
      </c>
      <c r="L31" s="78" t="s">
        <v>16</v>
      </c>
      <c r="M31" s="38" t="s">
        <v>16</v>
      </c>
      <c r="O31" s="1" t="s">
        <v>456</v>
      </c>
      <c r="R31" s="1"/>
      <c r="S31" s="1"/>
      <c r="T31" s="1"/>
      <c r="V31" t="s">
        <v>406</v>
      </c>
      <c r="Y31" t="s">
        <v>406</v>
      </c>
    </row>
    <row r="32" spans="1:25" x14ac:dyDescent="0.25">
      <c r="A32" s="52" t="s">
        <v>704</v>
      </c>
      <c r="B32" s="42" t="s">
        <v>676</v>
      </c>
      <c r="C32" s="42"/>
      <c r="D32" t="s">
        <v>703</v>
      </c>
      <c r="E32" s="52" t="s">
        <v>3593</v>
      </c>
      <c r="F32" s="52" t="s">
        <v>704</v>
      </c>
      <c r="G32" t="s">
        <v>705</v>
      </c>
      <c r="H32" s="41">
        <v>351</v>
      </c>
      <c r="I32" s="41">
        <v>351</v>
      </c>
      <c r="J32" s="38" t="s">
        <v>26</v>
      </c>
      <c r="K32" s="38" t="s">
        <v>29</v>
      </c>
      <c r="L32" s="78" t="s">
        <v>26</v>
      </c>
      <c r="M32" s="38" t="s">
        <v>16</v>
      </c>
      <c r="O32" s="1" t="s">
        <v>456</v>
      </c>
      <c r="R32" s="1"/>
      <c r="S32" s="1"/>
      <c r="T32" s="1"/>
      <c r="V32" t="s">
        <v>406</v>
      </c>
      <c r="Y32" t="s">
        <v>406</v>
      </c>
    </row>
    <row r="33" spans="1:25" x14ac:dyDescent="0.25">
      <c r="A33" s="52" t="s">
        <v>3004</v>
      </c>
      <c r="B33" s="42" t="s">
        <v>676</v>
      </c>
      <c r="C33" s="42"/>
      <c r="D33" t="s">
        <v>703</v>
      </c>
      <c r="E33" s="52" t="s">
        <v>3593</v>
      </c>
      <c r="F33" s="52" t="s">
        <v>704</v>
      </c>
      <c r="G33" t="s">
        <v>705</v>
      </c>
      <c r="H33" s="41">
        <v>351</v>
      </c>
      <c r="I33" s="41">
        <v>351</v>
      </c>
      <c r="J33" s="38" t="s">
        <v>26</v>
      </c>
      <c r="K33" s="38" t="s">
        <v>29</v>
      </c>
      <c r="L33" s="78" t="s">
        <v>26</v>
      </c>
      <c r="M33" s="38" t="s">
        <v>16</v>
      </c>
      <c r="O33" s="1" t="s">
        <v>456</v>
      </c>
      <c r="R33" s="1"/>
      <c r="S33" s="1"/>
      <c r="T33" s="1"/>
      <c r="V33" t="s">
        <v>406</v>
      </c>
      <c r="Y33" t="s">
        <v>406</v>
      </c>
    </row>
    <row r="34" spans="1:25" x14ac:dyDescent="0.25">
      <c r="A34" s="52" t="s">
        <v>692</v>
      </c>
      <c r="B34" s="42" t="s">
        <v>676</v>
      </c>
      <c r="C34" s="42"/>
      <c r="D34" t="s">
        <v>683</v>
      </c>
      <c r="E34" s="52" t="s">
        <v>3594</v>
      </c>
      <c r="F34" s="52" t="s">
        <v>692</v>
      </c>
      <c r="G34" t="s">
        <v>693</v>
      </c>
      <c r="H34" s="41">
        <v>92</v>
      </c>
      <c r="I34" s="41">
        <v>92</v>
      </c>
      <c r="J34" s="38" t="s">
        <v>16</v>
      </c>
      <c r="K34" s="38" t="s">
        <v>16</v>
      </c>
      <c r="L34" s="78" t="s">
        <v>26</v>
      </c>
      <c r="M34" s="38" t="s">
        <v>16</v>
      </c>
      <c r="O34" s="1" t="s">
        <v>456</v>
      </c>
      <c r="R34" s="1"/>
      <c r="S34" s="1"/>
      <c r="T34" s="1"/>
      <c r="V34" t="s">
        <v>405</v>
      </c>
      <c r="Y34" t="s">
        <v>405</v>
      </c>
    </row>
    <row r="35" spans="1:25" x14ac:dyDescent="0.25">
      <c r="A35" s="52" t="s">
        <v>3005</v>
      </c>
      <c r="B35" s="42" t="s">
        <v>676</v>
      </c>
      <c r="C35" s="42"/>
      <c r="D35" t="s">
        <v>683</v>
      </c>
      <c r="E35" s="52" t="s">
        <v>3594</v>
      </c>
      <c r="F35" s="52" t="s">
        <v>692</v>
      </c>
      <c r="G35" t="s">
        <v>693</v>
      </c>
      <c r="H35" s="41">
        <v>92</v>
      </c>
      <c r="I35" s="41">
        <v>92</v>
      </c>
      <c r="J35" s="38" t="s">
        <v>16</v>
      </c>
      <c r="K35" s="38" t="s">
        <v>16</v>
      </c>
      <c r="L35" s="78" t="s">
        <v>26</v>
      </c>
      <c r="M35" s="38" t="s">
        <v>16</v>
      </c>
      <c r="O35" s="1" t="s">
        <v>456</v>
      </c>
      <c r="R35" s="1"/>
      <c r="S35" s="1"/>
      <c r="T35" s="1"/>
      <c r="V35" t="s">
        <v>405</v>
      </c>
      <c r="Y35" t="s">
        <v>405</v>
      </c>
    </row>
    <row r="36" spans="1:25" x14ac:dyDescent="0.25">
      <c r="A36" s="52" t="s">
        <v>686</v>
      </c>
      <c r="B36" s="42" t="s">
        <v>676</v>
      </c>
      <c r="C36" s="42"/>
      <c r="D36" t="s">
        <v>683</v>
      </c>
      <c r="E36" s="52" t="s">
        <v>3595</v>
      </c>
      <c r="F36" s="52" t="s">
        <v>686</v>
      </c>
      <c r="G36" t="s">
        <v>687</v>
      </c>
      <c r="H36" s="41">
        <v>139</v>
      </c>
      <c r="I36" s="41">
        <v>139</v>
      </c>
      <c r="J36" s="38" t="s">
        <v>26</v>
      </c>
      <c r="K36" s="38" t="s">
        <v>49</v>
      </c>
      <c r="L36" s="78" t="s">
        <v>26</v>
      </c>
      <c r="M36" s="38" t="s">
        <v>29</v>
      </c>
      <c r="O36" s="1" t="s">
        <v>456</v>
      </c>
      <c r="R36" s="1"/>
      <c r="S36" s="1"/>
      <c r="T36" s="1"/>
      <c r="V36" t="s">
        <v>407</v>
      </c>
      <c r="Y36" t="s">
        <v>407</v>
      </c>
    </row>
    <row r="37" spans="1:25" x14ac:dyDescent="0.25">
      <c r="A37" s="52" t="s">
        <v>3006</v>
      </c>
      <c r="B37" s="42" t="s">
        <v>676</v>
      </c>
      <c r="C37" s="42"/>
      <c r="D37" t="s">
        <v>683</v>
      </c>
      <c r="E37" s="52" t="s">
        <v>3595</v>
      </c>
      <c r="F37" s="52" t="s">
        <v>686</v>
      </c>
      <c r="G37" t="s">
        <v>687</v>
      </c>
      <c r="H37" s="41">
        <v>139</v>
      </c>
      <c r="I37" s="41">
        <v>139</v>
      </c>
      <c r="J37" s="38" t="s">
        <v>26</v>
      </c>
      <c r="K37" s="38" t="s">
        <v>49</v>
      </c>
      <c r="L37" s="78" t="s">
        <v>26</v>
      </c>
      <c r="M37" s="38" t="s">
        <v>29</v>
      </c>
      <c r="O37" s="1" t="s">
        <v>456</v>
      </c>
      <c r="R37" s="1"/>
      <c r="S37" s="1"/>
      <c r="T37" s="1"/>
      <c r="V37" t="s">
        <v>407</v>
      </c>
      <c r="Y37" t="s">
        <v>407</v>
      </c>
    </row>
    <row r="38" spans="1:25" x14ac:dyDescent="0.25">
      <c r="A38" s="52" t="s">
        <v>688</v>
      </c>
      <c r="B38" s="42" t="s">
        <v>676</v>
      </c>
      <c r="C38" s="42"/>
      <c r="D38" t="s">
        <v>683</v>
      </c>
      <c r="E38" s="52" t="s">
        <v>3596</v>
      </c>
      <c r="F38" s="52" t="s">
        <v>688</v>
      </c>
      <c r="G38" t="s">
        <v>689</v>
      </c>
      <c r="H38" s="41">
        <v>163</v>
      </c>
      <c r="I38" s="41">
        <v>163</v>
      </c>
      <c r="J38" s="38" t="s">
        <v>26</v>
      </c>
      <c r="K38" s="38" t="s">
        <v>6</v>
      </c>
      <c r="L38" s="78" t="s">
        <v>26</v>
      </c>
      <c r="M38" s="38" t="s">
        <v>29</v>
      </c>
      <c r="O38" s="1" t="s">
        <v>456</v>
      </c>
      <c r="R38" s="1"/>
      <c r="S38" s="1"/>
      <c r="T38" s="1"/>
      <c r="V38" t="s">
        <v>413</v>
      </c>
      <c r="Y38" t="s">
        <v>413</v>
      </c>
    </row>
    <row r="39" spans="1:25" x14ac:dyDescent="0.25">
      <c r="A39" s="52" t="s">
        <v>3007</v>
      </c>
      <c r="B39" s="42" t="s">
        <v>676</v>
      </c>
      <c r="C39" s="42"/>
      <c r="D39" t="s">
        <v>683</v>
      </c>
      <c r="E39" s="52" t="s">
        <v>3596</v>
      </c>
      <c r="F39" s="52" t="s">
        <v>688</v>
      </c>
      <c r="G39" t="s">
        <v>689</v>
      </c>
      <c r="H39" s="41">
        <v>163</v>
      </c>
      <c r="I39" s="41">
        <v>163</v>
      </c>
      <c r="J39" s="38" t="s">
        <v>26</v>
      </c>
      <c r="K39" s="38" t="s">
        <v>6</v>
      </c>
      <c r="L39" s="78" t="s">
        <v>26</v>
      </c>
      <c r="M39" s="38" t="s">
        <v>29</v>
      </c>
      <c r="O39" s="1" t="s">
        <v>456</v>
      </c>
      <c r="R39" s="1"/>
      <c r="S39" s="1"/>
      <c r="T39" s="1"/>
      <c r="V39" t="s">
        <v>413</v>
      </c>
      <c r="Y39" t="s">
        <v>413</v>
      </c>
    </row>
    <row r="40" spans="1:25" x14ac:dyDescent="0.25">
      <c r="A40" s="52" t="s">
        <v>145</v>
      </c>
      <c r="B40" s="69" t="s">
        <v>910</v>
      </c>
      <c r="C40" s="6" t="s">
        <v>414</v>
      </c>
      <c r="D40" s="6" t="s">
        <v>134</v>
      </c>
      <c r="E40" s="54" t="s">
        <v>3597</v>
      </c>
      <c r="F40" s="52" t="s">
        <v>145</v>
      </c>
      <c r="G40" t="s">
        <v>313</v>
      </c>
      <c r="H40">
        <v>247064</v>
      </c>
      <c r="I40">
        <v>247064</v>
      </c>
      <c r="K40" s="38" t="s">
        <v>29</v>
      </c>
      <c r="L40" s="78" t="s">
        <v>29</v>
      </c>
      <c r="N40" s="3"/>
      <c r="O40" s="3"/>
      <c r="P40" s="3"/>
      <c r="R40" s="101" t="s">
        <v>3566</v>
      </c>
      <c r="S40" s="101" t="s">
        <v>3566</v>
      </c>
      <c r="T40" s="45" t="s">
        <v>4788</v>
      </c>
      <c r="U40" t="s">
        <v>409</v>
      </c>
      <c r="V40" t="s">
        <v>402</v>
      </c>
      <c r="W40" t="s">
        <v>413</v>
      </c>
      <c r="X40" t="s">
        <v>409</v>
      </c>
      <c r="Y40" t="s">
        <v>402</v>
      </c>
    </row>
    <row r="41" spans="1:25" x14ac:dyDescent="0.25">
      <c r="A41" s="52" t="s">
        <v>3008</v>
      </c>
      <c r="B41" s="69" t="s">
        <v>910</v>
      </c>
      <c r="C41" s="6" t="s">
        <v>414</v>
      </c>
      <c r="D41" s="6" t="s">
        <v>134</v>
      </c>
      <c r="E41" s="54" t="s">
        <v>3597</v>
      </c>
      <c r="F41" s="52" t="s">
        <v>145</v>
      </c>
      <c r="G41" t="s">
        <v>313</v>
      </c>
      <c r="H41">
        <v>247064</v>
      </c>
      <c r="I41">
        <v>247064</v>
      </c>
      <c r="K41" s="38" t="s">
        <v>29</v>
      </c>
      <c r="L41" s="78" t="s">
        <v>29</v>
      </c>
      <c r="N41" s="3"/>
      <c r="O41" s="3"/>
      <c r="P41" s="3"/>
      <c r="R41" s="101" t="s">
        <v>3566</v>
      </c>
      <c r="S41" s="101" t="s">
        <v>3566</v>
      </c>
      <c r="T41" s="45" t="s">
        <v>4788</v>
      </c>
      <c r="U41" t="s">
        <v>409</v>
      </c>
      <c r="V41" t="s">
        <v>402</v>
      </c>
      <c r="W41" t="s">
        <v>413</v>
      </c>
      <c r="X41" t="s">
        <v>409</v>
      </c>
      <c r="Y41" t="s">
        <v>402</v>
      </c>
    </row>
    <row r="42" spans="1:25" x14ac:dyDescent="0.25">
      <c r="A42" s="52" t="s">
        <v>155</v>
      </c>
      <c r="B42" s="69" t="s">
        <v>910</v>
      </c>
      <c r="C42" s="6" t="s">
        <v>414</v>
      </c>
      <c r="D42" s="6" t="s">
        <v>134</v>
      </c>
      <c r="E42" s="54" t="s">
        <v>3598</v>
      </c>
      <c r="F42" s="52" t="s">
        <v>155</v>
      </c>
      <c r="G42" t="s">
        <v>323</v>
      </c>
      <c r="H42">
        <v>247063</v>
      </c>
      <c r="I42">
        <v>247063</v>
      </c>
      <c r="K42" s="38" t="s">
        <v>16</v>
      </c>
      <c r="L42" s="78" t="s">
        <v>16</v>
      </c>
      <c r="N42" s="3" t="s">
        <v>458</v>
      </c>
      <c r="O42" s="3"/>
      <c r="P42" s="3"/>
      <c r="R42" s="101" t="s">
        <v>4783</v>
      </c>
      <c r="S42" s="101" t="s">
        <v>4783</v>
      </c>
      <c r="T42" s="45" t="s">
        <v>4783</v>
      </c>
      <c r="U42" t="s">
        <v>403</v>
      </c>
      <c r="V42" t="s">
        <v>402</v>
      </c>
      <c r="W42" t="s">
        <v>406</v>
      </c>
      <c r="X42" t="s">
        <v>405</v>
      </c>
      <c r="Y42" t="s">
        <v>402</v>
      </c>
    </row>
    <row r="43" spans="1:25" x14ac:dyDescent="0.25">
      <c r="A43" s="52" t="s">
        <v>3009</v>
      </c>
      <c r="B43" s="69" t="s">
        <v>910</v>
      </c>
      <c r="C43" s="6" t="s">
        <v>414</v>
      </c>
      <c r="D43" s="6" t="s">
        <v>134</v>
      </c>
      <c r="E43" s="54" t="s">
        <v>3598</v>
      </c>
      <c r="F43" s="52" t="s">
        <v>155</v>
      </c>
      <c r="G43" t="s">
        <v>323</v>
      </c>
      <c r="H43">
        <v>247063</v>
      </c>
      <c r="I43">
        <v>247063</v>
      </c>
      <c r="K43" s="38" t="s">
        <v>16</v>
      </c>
      <c r="L43" s="78" t="s">
        <v>16</v>
      </c>
      <c r="N43" s="3" t="s">
        <v>458</v>
      </c>
      <c r="O43" s="3"/>
      <c r="P43" s="3"/>
      <c r="R43" s="101" t="s">
        <v>4783</v>
      </c>
      <c r="S43" s="101" t="s">
        <v>4783</v>
      </c>
      <c r="T43" s="45" t="s">
        <v>4783</v>
      </c>
      <c r="U43" t="s">
        <v>403</v>
      </c>
      <c r="V43" t="s">
        <v>402</v>
      </c>
      <c r="W43" t="s">
        <v>406</v>
      </c>
      <c r="X43" t="s">
        <v>405</v>
      </c>
      <c r="Y43" t="s">
        <v>402</v>
      </c>
    </row>
    <row r="44" spans="1:25" x14ac:dyDescent="0.25">
      <c r="A44" s="52" t="s">
        <v>139</v>
      </c>
      <c r="B44" s="69" t="s">
        <v>910</v>
      </c>
      <c r="C44" s="6" t="s">
        <v>414</v>
      </c>
      <c r="D44" s="6" t="s">
        <v>134</v>
      </c>
      <c r="E44" s="54" t="s">
        <v>3010</v>
      </c>
      <c r="F44" s="52" t="s">
        <v>139</v>
      </c>
      <c r="G44" t="s">
        <v>309</v>
      </c>
      <c r="H44">
        <v>247071</v>
      </c>
      <c r="I44">
        <v>247071</v>
      </c>
      <c r="K44" s="38" t="s">
        <v>26</v>
      </c>
      <c r="L44" s="78" t="s">
        <v>26</v>
      </c>
      <c r="N44" s="3" t="s">
        <v>458</v>
      </c>
      <c r="O44" s="3"/>
      <c r="P44" s="3"/>
      <c r="R44" s="101" t="s">
        <v>3565</v>
      </c>
      <c r="S44" s="101" t="s">
        <v>3565</v>
      </c>
      <c r="T44" s="45" t="s">
        <v>4788</v>
      </c>
      <c r="U44" t="s">
        <v>409</v>
      </c>
      <c r="V44" t="s">
        <v>402</v>
      </c>
      <c r="W44" t="s">
        <v>413</v>
      </c>
      <c r="X44" t="s">
        <v>408</v>
      </c>
      <c r="Y44" t="s">
        <v>402</v>
      </c>
    </row>
    <row r="45" spans="1:25" x14ac:dyDescent="0.25">
      <c r="A45" s="52" t="s">
        <v>3010</v>
      </c>
      <c r="B45" s="69" t="s">
        <v>910</v>
      </c>
      <c r="C45" s="6" t="s">
        <v>414</v>
      </c>
      <c r="D45" s="6" t="s">
        <v>134</v>
      </c>
      <c r="E45" s="54" t="s">
        <v>3010</v>
      </c>
      <c r="F45" s="52" t="s">
        <v>139</v>
      </c>
      <c r="G45" t="s">
        <v>309</v>
      </c>
      <c r="H45">
        <v>247071</v>
      </c>
      <c r="I45">
        <v>247071</v>
      </c>
      <c r="K45" s="38" t="s">
        <v>26</v>
      </c>
      <c r="L45" s="78" t="s">
        <v>26</v>
      </c>
      <c r="N45" s="3" t="s">
        <v>458</v>
      </c>
      <c r="O45" s="3"/>
      <c r="P45" s="3"/>
      <c r="R45" s="101" t="s">
        <v>3565</v>
      </c>
      <c r="S45" s="101" t="s">
        <v>3565</v>
      </c>
      <c r="T45" s="45" t="s">
        <v>4788</v>
      </c>
      <c r="U45" t="s">
        <v>409</v>
      </c>
      <c r="V45" t="s">
        <v>402</v>
      </c>
      <c r="W45" t="s">
        <v>413</v>
      </c>
      <c r="X45" t="s">
        <v>408</v>
      </c>
      <c r="Y45" t="s">
        <v>402</v>
      </c>
    </row>
    <row r="46" spans="1:25" x14ac:dyDescent="0.25">
      <c r="A46" s="52" t="s">
        <v>142</v>
      </c>
      <c r="B46" s="69" t="s">
        <v>910</v>
      </c>
      <c r="C46" s="6" t="s">
        <v>414</v>
      </c>
      <c r="D46" s="6" t="s">
        <v>134</v>
      </c>
      <c r="E46" s="54" t="s">
        <v>3011</v>
      </c>
      <c r="F46" s="52" t="s">
        <v>142</v>
      </c>
      <c r="G46" t="s">
        <v>312</v>
      </c>
      <c r="H46">
        <v>247073</v>
      </c>
      <c r="I46">
        <v>247073</v>
      </c>
      <c r="K46" s="38" t="s">
        <v>38</v>
      </c>
      <c r="L46" s="78" t="s">
        <v>26</v>
      </c>
      <c r="N46" s="3"/>
      <c r="O46" s="3"/>
      <c r="P46" s="3"/>
      <c r="R46" s="101" t="s">
        <v>2095</v>
      </c>
      <c r="S46" s="101" t="s">
        <v>2095</v>
      </c>
      <c r="T46" s="45" t="s">
        <v>4788</v>
      </c>
      <c r="U46" t="s">
        <v>412</v>
      </c>
      <c r="V46" t="s">
        <v>409</v>
      </c>
      <c r="W46" t="s">
        <v>409</v>
      </c>
      <c r="X46" t="s">
        <v>408</v>
      </c>
      <c r="Y46" t="s">
        <v>412</v>
      </c>
    </row>
    <row r="47" spans="1:25" x14ac:dyDescent="0.25">
      <c r="A47" s="52" t="s">
        <v>3011</v>
      </c>
      <c r="B47" s="69" t="s">
        <v>910</v>
      </c>
      <c r="C47" s="6" t="s">
        <v>414</v>
      </c>
      <c r="D47" s="6" t="s">
        <v>134</v>
      </c>
      <c r="E47" s="54" t="s">
        <v>3011</v>
      </c>
      <c r="F47" s="52" t="s">
        <v>142</v>
      </c>
      <c r="G47" t="s">
        <v>312</v>
      </c>
      <c r="H47">
        <v>247073</v>
      </c>
      <c r="I47">
        <v>247073</v>
      </c>
      <c r="K47" s="38" t="s">
        <v>38</v>
      </c>
      <c r="L47" s="78" t="s">
        <v>26</v>
      </c>
      <c r="N47" s="3"/>
      <c r="O47" s="3"/>
      <c r="P47" s="3"/>
      <c r="R47" s="101" t="s">
        <v>2095</v>
      </c>
      <c r="S47" s="101" t="s">
        <v>2095</v>
      </c>
      <c r="T47" s="45" t="s">
        <v>4788</v>
      </c>
      <c r="U47" t="s">
        <v>412</v>
      </c>
      <c r="V47" t="s">
        <v>409</v>
      </c>
      <c r="W47" t="s">
        <v>409</v>
      </c>
      <c r="X47" t="s">
        <v>408</v>
      </c>
      <c r="Y47" t="s">
        <v>412</v>
      </c>
    </row>
    <row r="48" spans="1:25" x14ac:dyDescent="0.25">
      <c r="A48" s="52" t="s">
        <v>214</v>
      </c>
      <c r="B48" s="69" t="s">
        <v>910</v>
      </c>
      <c r="C48" s="6" t="s">
        <v>414</v>
      </c>
      <c r="D48" s="6" t="s">
        <v>134</v>
      </c>
      <c r="E48" s="54" t="s">
        <v>3599</v>
      </c>
      <c r="F48" s="52" t="s">
        <v>214</v>
      </c>
      <c r="G48" t="s">
        <v>380</v>
      </c>
      <c r="H48">
        <v>247045</v>
      </c>
      <c r="I48">
        <v>247045</v>
      </c>
      <c r="K48" s="38" t="s">
        <v>16</v>
      </c>
      <c r="L48" s="78" t="s">
        <v>16</v>
      </c>
      <c r="N48" s="3"/>
      <c r="O48" s="3"/>
      <c r="P48" s="3"/>
      <c r="R48" s="101" t="s">
        <v>3565</v>
      </c>
      <c r="S48" s="101" t="s">
        <v>3565</v>
      </c>
      <c r="T48" s="45" t="s">
        <v>4788</v>
      </c>
      <c r="U48" t="s">
        <v>403</v>
      </c>
      <c r="V48" t="s">
        <v>403</v>
      </c>
      <c r="W48" t="s">
        <v>409</v>
      </c>
      <c r="X48" t="s">
        <v>406</v>
      </c>
      <c r="Y48" t="s">
        <v>403</v>
      </c>
    </row>
    <row r="49" spans="1:25" x14ac:dyDescent="0.25">
      <c r="A49" s="52" t="s">
        <v>3012</v>
      </c>
      <c r="B49" s="69" t="s">
        <v>910</v>
      </c>
      <c r="C49" s="6" t="s">
        <v>414</v>
      </c>
      <c r="D49" s="6" t="s">
        <v>134</v>
      </c>
      <c r="E49" s="54" t="s">
        <v>3599</v>
      </c>
      <c r="F49" s="52" t="s">
        <v>214</v>
      </c>
      <c r="G49" t="s">
        <v>380</v>
      </c>
      <c r="H49">
        <v>247045</v>
      </c>
      <c r="I49">
        <v>247045</v>
      </c>
      <c r="K49" s="38" t="s">
        <v>16</v>
      </c>
      <c r="L49" s="78" t="s">
        <v>16</v>
      </c>
      <c r="N49" s="3"/>
      <c r="O49" s="3"/>
      <c r="P49" s="3"/>
      <c r="R49" s="101" t="s">
        <v>3565</v>
      </c>
      <c r="S49" s="101" t="s">
        <v>3565</v>
      </c>
      <c r="T49" s="45" t="s">
        <v>4788</v>
      </c>
      <c r="U49" t="s">
        <v>403</v>
      </c>
      <c r="V49" t="s">
        <v>403</v>
      </c>
      <c r="W49" t="s">
        <v>409</v>
      </c>
      <c r="X49" t="s">
        <v>406</v>
      </c>
      <c r="Y49" t="s">
        <v>403</v>
      </c>
    </row>
    <row r="50" spans="1:25" x14ac:dyDescent="0.25">
      <c r="A50" s="52" t="s">
        <v>215</v>
      </c>
      <c r="B50" s="69" t="s">
        <v>910</v>
      </c>
      <c r="C50" s="6" t="s">
        <v>414</v>
      </c>
      <c r="D50" s="6" t="s">
        <v>134</v>
      </c>
      <c r="E50" s="54" t="s">
        <v>3600</v>
      </c>
      <c r="F50" s="52" t="s">
        <v>215</v>
      </c>
      <c r="G50" t="s">
        <v>381</v>
      </c>
      <c r="H50">
        <v>247056</v>
      </c>
      <c r="I50">
        <v>247056</v>
      </c>
      <c r="K50" s="38" t="s">
        <v>26</v>
      </c>
      <c r="L50" s="78" t="s">
        <v>16</v>
      </c>
      <c r="N50" s="3" t="s">
        <v>458</v>
      </c>
      <c r="O50" s="3"/>
      <c r="P50" s="3"/>
      <c r="R50" s="101" t="s">
        <v>2095</v>
      </c>
      <c r="S50" s="101" t="s">
        <v>2095</v>
      </c>
      <c r="T50" s="45" t="s">
        <v>4788</v>
      </c>
      <c r="U50" t="s">
        <v>409</v>
      </c>
      <c r="V50" t="s">
        <v>408</v>
      </c>
      <c r="W50" t="s">
        <v>413</v>
      </c>
      <c r="X50" t="s">
        <v>412</v>
      </c>
      <c r="Y50" t="s">
        <v>408</v>
      </c>
    </row>
    <row r="51" spans="1:25" x14ac:dyDescent="0.25">
      <c r="A51" s="52" t="s">
        <v>3013</v>
      </c>
      <c r="B51" s="69" t="s">
        <v>910</v>
      </c>
      <c r="C51" s="6" t="s">
        <v>414</v>
      </c>
      <c r="D51" s="6" t="s">
        <v>134</v>
      </c>
      <c r="E51" s="54" t="s">
        <v>3600</v>
      </c>
      <c r="F51" s="52" t="s">
        <v>215</v>
      </c>
      <c r="G51" t="s">
        <v>381</v>
      </c>
      <c r="H51">
        <v>247056</v>
      </c>
      <c r="I51">
        <v>247056</v>
      </c>
      <c r="K51" s="38" t="s">
        <v>26</v>
      </c>
      <c r="L51" s="78" t="s">
        <v>16</v>
      </c>
      <c r="N51" s="3" t="s">
        <v>458</v>
      </c>
      <c r="O51" s="3"/>
      <c r="P51" s="3"/>
      <c r="R51" s="101" t="s">
        <v>2095</v>
      </c>
      <c r="S51" s="101" t="s">
        <v>2095</v>
      </c>
      <c r="T51" s="45" t="s">
        <v>4788</v>
      </c>
      <c r="U51" t="s">
        <v>409</v>
      </c>
      <c r="V51" t="s">
        <v>408</v>
      </c>
      <c r="W51" t="s">
        <v>413</v>
      </c>
      <c r="X51" t="s">
        <v>412</v>
      </c>
      <c r="Y51" t="s">
        <v>408</v>
      </c>
    </row>
    <row r="52" spans="1:25" x14ac:dyDescent="0.25">
      <c r="A52" s="52" t="s">
        <v>135</v>
      </c>
      <c r="B52" s="69" t="s">
        <v>910</v>
      </c>
      <c r="C52" s="6" t="s">
        <v>414</v>
      </c>
      <c r="D52" s="6" t="s">
        <v>134</v>
      </c>
      <c r="E52" s="54" t="s">
        <v>3601</v>
      </c>
      <c r="F52" s="52" t="s">
        <v>135</v>
      </c>
      <c r="G52" t="s">
        <v>305</v>
      </c>
      <c r="H52">
        <v>247044</v>
      </c>
      <c r="I52">
        <v>247044</v>
      </c>
      <c r="K52" s="38" t="s">
        <v>26</v>
      </c>
      <c r="L52" s="78" t="s">
        <v>49</v>
      </c>
      <c r="N52" s="3" t="s">
        <v>458</v>
      </c>
      <c r="O52" s="3"/>
      <c r="P52" s="3"/>
      <c r="R52" s="101" t="s">
        <v>3566</v>
      </c>
      <c r="S52" s="101" t="s">
        <v>3566</v>
      </c>
      <c r="T52" s="45" t="s">
        <v>4788</v>
      </c>
      <c r="U52" t="s">
        <v>409</v>
      </c>
      <c r="V52" t="s">
        <v>402</v>
      </c>
      <c r="W52" t="s">
        <v>413</v>
      </c>
      <c r="X52" t="s">
        <v>412</v>
      </c>
      <c r="Y52" t="s">
        <v>402</v>
      </c>
    </row>
    <row r="53" spans="1:25" x14ac:dyDescent="0.25">
      <c r="A53" s="52" t="s">
        <v>3014</v>
      </c>
      <c r="B53" s="69" t="s">
        <v>910</v>
      </c>
      <c r="C53" s="6" t="s">
        <v>414</v>
      </c>
      <c r="D53" s="6" t="s">
        <v>134</v>
      </c>
      <c r="E53" s="54" t="s">
        <v>3601</v>
      </c>
      <c r="F53" s="52" t="s">
        <v>135</v>
      </c>
      <c r="G53" t="s">
        <v>305</v>
      </c>
      <c r="H53">
        <v>247044</v>
      </c>
      <c r="I53">
        <v>247044</v>
      </c>
      <c r="K53" s="38" t="s">
        <v>26</v>
      </c>
      <c r="L53" s="78" t="s">
        <v>49</v>
      </c>
      <c r="N53" s="3" t="s">
        <v>458</v>
      </c>
      <c r="O53" s="3"/>
      <c r="P53" s="3"/>
      <c r="R53" s="101" t="s">
        <v>3566</v>
      </c>
      <c r="S53" s="101" t="s">
        <v>3566</v>
      </c>
      <c r="T53" s="45" t="s">
        <v>4788</v>
      </c>
      <c r="U53" t="s">
        <v>409</v>
      </c>
      <c r="V53" t="s">
        <v>402</v>
      </c>
      <c r="W53" t="s">
        <v>413</v>
      </c>
      <c r="X53" t="s">
        <v>412</v>
      </c>
      <c r="Y53" t="s">
        <v>402</v>
      </c>
    </row>
    <row r="54" spans="1:25" x14ac:dyDescent="0.25">
      <c r="A54" s="52" t="s">
        <v>216</v>
      </c>
      <c r="B54" s="69" t="s">
        <v>910</v>
      </c>
      <c r="C54" s="6" t="s">
        <v>414</v>
      </c>
      <c r="D54" s="6" t="s">
        <v>134</v>
      </c>
      <c r="E54" s="54" t="s">
        <v>3602</v>
      </c>
      <c r="F54" s="52" t="s">
        <v>216</v>
      </c>
      <c r="G54" t="s">
        <v>382</v>
      </c>
      <c r="H54">
        <v>247058</v>
      </c>
      <c r="I54">
        <v>247058</v>
      </c>
      <c r="K54" s="38" t="s">
        <v>16</v>
      </c>
      <c r="L54" s="78" t="s">
        <v>16</v>
      </c>
      <c r="N54" s="3"/>
      <c r="O54" s="3"/>
      <c r="P54" s="3"/>
      <c r="R54" s="101" t="s">
        <v>4783</v>
      </c>
      <c r="S54" s="101" t="s">
        <v>4783</v>
      </c>
      <c r="T54" s="45" t="s">
        <v>4783</v>
      </c>
      <c r="U54" t="s">
        <v>405</v>
      </c>
      <c r="V54" t="s">
        <v>406</v>
      </c>
      <c r="W54" t="s">
        <v>406</v>
      </c>
      <c r="X54" t="s">
        <v>405</v>
      </c>
      <c r="Y54" t="s">
        <v>406</v>
      </c>
    </row>
    <row r="55" spans="1:25" x14ac:dyDescent="0.25">
      <c r="A55" s="52" t="s">
        <v>3015</v>
      </c>
      <c r="B55" s="69" t="s">
        <v>910</v>
      </c>
      <c r="C55" s="6" t="s">
        <v>414</v>
      </c>
      <c r="D55" s="6" t="s">
        <v>134</v>
      </c>
      <c r="E55" s="54" t="s">
        <v>3602</v>
      </c>
      <c r="F55" s="52" t="s">
        <v>216</v>
      </c>
      <c r="G55" t="s">
        <v>382</v>
      </c>
      <c r="H55">
        <v>247058</v>
      </c>
      <c r="I55">
        <v>247058</v>
      </c>
      <c r="K55" s="38" t="s">
        <v>16</v>
      </c>
      <c r="L55" s="78" t="s">
        <v>16</v>
      </c>
      <c r="N55" s="3"/>
      <c r="O55" s="3"/>
      <c r="P55" s="3"/>
      <c r="R55" s="101" t="s">
        <v>4783</v>
      </c>
      <c r="S55" s="101" t="s">
        <v>4783</v>
      </c>
      <c r="T55" s="45" t="s">
        <v>4783</v>
      </c>
      <c r="U55" t="s">
        <v>405</v>
      </c>
      <c r="V55" t="s">
        <v>406</v>
      </c>
      <c r="W55" t="s">
        <v>406</v>
      </c>
      <c r="X55" t="s">
        <v>405</v>
      </c>
      <c r="Y55" t="s">
        <v>406</v>
      </c>
    </row>
    <row r="56" spans="1:25" x14ac:dyDescent="0.25">
      <c r="A56" s="52" t="s">
        <v>217</v>
      </c>
      <c r="B56" s="69" t="s">
        <v>910</v>
      </c>
      <c r="C56" s="6" t="s">
        <v>414</v>
      </c>
      <c r="D56" s="6" t="s">
        <v>134</v>
      </c>
      <c r="E56" s="54" t="s">
        <v>3603</v>
      </c>
      <c r="F56" s="52" t="s">
        <v>217</v>
      </c>
      <c r="G56" t="s">
        <v>383</v>
      </c>
      <c r="H56">
        <v>247047</v>
      </c>
      <c r="I56">
        <v>247047</v>
      </c>
      <c r="K56" s="38" t="s">
        <v>38</v>
      </c>
      <c r="L56" s="78" t="s">
        <v>16</v>
      </c>
      <c r="N56" s="3"/>
      <c r="O56" s="3"/>
      <c r="P56" s="3"/>
      <c r="R56" s="101" t="s">
        <v>3566</v>
      </c>
      <c r="S56" s="101" t="s">
        <v>3566</v>
      </c>
      <c r="T56" s="45" t="s">
        <v>4788</v>
      </c>
      <c r="U56" t="s">
        <v>402</v>
      </c>
      <c r="V56" t="s">
        <v>407</v>
      </c>
      <c r="W56" t="s">
        <v>413</v>
      </c>
      <c r="X56" t="s">
        <v>409</v>
      </c>
      <c r="Y56" t="s">
        <v>407</v>
      </c>
    </row>
    <row r="57" spans="1:25" x14ac:dyDescent="0.25">
      <c r="A57" s="52" t="s">
        <v>3016</v>
      </c>
      <c r="B57" s="69" t="s">
        <v>910</v>
      </c>
      <c r="C57" s="6" t="s">
        <v>414</v>
      </c>
      <c r="D57" s="6" t="s">
        <v>134</v>
      </c>
      <c r="E57" s="54" t="s">
        <v>3603</v>
      </c>
      <c r="F57" s="52" t="s">
        <v>217</v>
      </c>
      <c r="G57" t="s">
        <v>383</v>
      </c>
      <c r="H57">
        <v>247047</v>
      </c>
      <c r="I57">
        <v>247047</v>
      </c>
      <c r="K57" s="38" t="s">
        <v>38</v>
      </c>
      <c r="L57" s="78" t="s">
        <v>16</v>
      </c>
      <c r="N57" s="3"/>
      <c r="O57" s="3"/>
      <c r="P57" s="3"/>
      <c r="R57" s="101" t="s">
        <v>3566</v>
      </c>
      <c r="S57" s="101" t="s">
        <v>3566</v>
      </c>
      <c r="T57" s="45" t="s">
        <v>4788</v>
      </c>
      <c r="U57" t="s">
        <v>402</v>
      </c>
      <c r="V57" t="s">
        <v>407</v>
      </c>
      <c r="W57" t="s">
        <v>413</v>
      </c>
      <c r="X57" t="s">
        <v>409</v>
      </c>
      <c r="Y57" t="s">
        <v>407</v>
      </c>
    </row>
    <row r="58" spans="1:25" x14ac:dyDescent="0.25">
      <c r="A58" s="52" t="s">
        <v>218</v>
      </c>
      <c r="B58" s="69" t="s">
        <v>910</v>
      </c>
      <c r="C58" s="6" t="s">
        <v>414</v>
      </c>
      <c r="D58" s="6" t="s">
        <v>134</v>
      </c>
      <c r="E58" s="54" t="s">
        <v>3604</v>
      </c>
      <c r="F58" s="52" t="s">
        <v>218</v>
      </c>
      <c r="G58" t="s">
        <v>384</v>
      </c>
      <c r="H58">
        <v>247041</v>
      </c>
      <c r="I58">
        <v>247041</v>
      </c>
      <c r="K58" s="38" t="s">
        <v>26</v>
      </c>
      <c r="L58" s="78" t="s">
        <v>16</v>
      </c>
      <c r="N58" s="3"/>
      <c r="O58" s="3"/>
      <c r="P58" s="3"/>
      <c r="R58" s="101" t="s">
        <v>3566</v>
      </c>
      <c r="S58" s="101" t="s">
        <v>3566</v>
      </c>
      <c r="T58" s="45" t="s">
        <v>4788</v>
      </c>
      <c r="U58" t="s">
        <v>409</v>
      </c>
      <c r="V58" t="s">
        <v>403</v>
      </c>
      <c r="W58" t="s">
        <v>412</v>
      </c>
      <c r="X58" t="s">
        <v>412</v>
      </c>
      <c r="Y58" t="s">
        <v>403</v>
      </c>
    </row>
    <row r="59" spans="1:25" x14ac:dyDescent="0.25">
      <c r="A59" s="52" t="s">
        <v>3017</v>
      </c>
      <c r="B59" s="69" t="s">
        <v>910</v>
      </c>
      <c r="C59" s="6" t="s">
        <v>414</v>
      </c>
      <c r="D59" s="6" t="s">
        <v>134</v>
      </c>
      <c r="E59" s="54" t="s">
        <v>3604</v>
      </c>
      <c r="F59" s="52" t="s">
        <v>218</v>
      </c>
      <c r="G59" t="s">
        <v>384</v>
      </c>
      <c r="H59">
        <v>247041</v>
      </c>
      <c r="I59">
        <v>247041</v>
      </c>
      <c r="K59" s="38" t="s">
        <v>26</v>
      </c>
      <c r="L59" s="78" t="s">
        <v>16</v>
      </c>
      <c r="N59" s="3"/>
      <c r="O59" s="3"/>
      <c r="P59" s="3"/>
      <c r="R59" s="101" t="s">
        <v>3566</v>
      </c>
      <c r="S59" s="101" t="s">
        <v>3566</v>
      </c>
      <c r="T59" s="45" t="s">
        <v>4788</v>
      </c>
      <c r="U59" t="s">
        <v>409</v>
      </c>
      <c r="V59" t="s">
        <v>403</v>
      </c>
      <c r="W59" t="s">
        <v>412</v>
      </c>
      <c r="X59" t="s">
        <v>412</v>
      </c>
      <c r="Y59" t="s">
        <v>403</v>
      </c>
    </row>
    <row r="60" spans="1:25" x14ac:dyDescent="0.25">
      <c r="A60" s="52" t="s">
        <v>154</v>
      </c>
      <c r="B60" s="69" t="s">
        <v>910</v>
      </c>
      <c r="C60" s="6" t="s">
        <v>414</v>
      </c>
      <c r="D60" s="6" t="s">
        <v>134</v>
      </c>
      <c r="E60" s="54" t="s">
        <v>3605</v>
      </c>
      <c r="F60" s="52" t="s">
        <v>154</v>
      </c>
      <c r="G60" t="s">
        <v>322</v>
      </c>
      <c r="H60">
        <v>247057</v>
      </c>
      <c r="I60">
        <v>247057</v>
      </c>
      <c r="K60" s="38" t="s">
        <v>38</v>
      </c>
      <c r="L60" s="78" t="s">
        <v>29</v>
      </c>
      <c r="N60" s="3"/>
      <c r="O60" s="3"/>
      <c r="P60" s="3"/>
      <c r="R60" s="101" t="s">
        <v>3565</v>
      </c>
      <c r="S60" s="101" t="s">
        <v>3565</v>
      </c>
      <c r="T60" s="45" t="s">
        <v>4788</v>
      </c>
      <c r="U60" t="s">
        <v>407</v>
      </c>
      <c r="V60" t="s">
        <v>403</v>
      </c>
      <c r="W60" t="s">
        <v>413</v>
      </c>
      <c r="X60" t="s">
        <v>402</v>
      </c>
      <c r="Y60" t="s">
        <v>403</v>
      </c>
    </row>
    <row r="61" spans="1:25" x14ac:dyDescent="0.25">
      <c r="A61" s="52" t="s">
        <v>3018</v>
      </c>
      <c r="B61" s="69" t="s">
        <v>910</v>
      </c>
      <c r="C61" s="6" t="s">
        <v>414</v>
      </c>
      <c r="D61" s="6" t="s">
        <v>134</v>
      </c>
      <c r="E61" s="54" t="s">
        <v>3605</v>
      </c>
      <c r="F61" s="52" t="s">
        <v>154</v>
      </c>
      <c r="G61" t="s">
        <v>322</v>
      </c>
      <c r="H61">
        <v>247057</v>
      </c>
      <c r="I61">
        <v>247057</v>
      </c>
      <c r="K61" s="38" t="s">
        <v>38</v>
      </c>
      <c r="L61" s="78" t="s">
        <v>29</v>
      </c>
      <c r="N61" s="3"/>
      <c r="O61" s="3"/>
      <c r="P61" s="3"/>
      <c r="R61" s="101" t="s">
        <v>3565</v>
      </c>
      <c r="S61" s="101" t="s">
        <v>3565</v>
      </c>
      <c r="T61" s="45" t="s">
        <v>4788</v>
      </c>
      <c r="U61" t="s">
        <v>407</v>
      </c>
      <c r="V61" t="s">
        <v>403</v>
      </c>
      <c r="W61" t="s">
        <v>413</v>
      </c>
      <c r="X61" t="s">
        <v>402</v>
      </c>
      <c r="Y61" t="s">
        <v>403</v>
      </c>
    </row>
    <row r="62" spans="1:25" x14ac:dyDescent="0.25">
      <c r="A62" s="52" t="s">
        <v>219</v>
      </c>
      <c r="B62" s="69" t="s">
        <v>910</v>
      </c>
      <c r="C62" s="6" t="s">
        <v>414</v>
      </c>
      <c r="D62" s="6" t="s">
        <v>134</v>
      </c>
      <c r="E62" s="54" t="s">
        <v>3606</v>
      </c>
      <c r="F62" s="52" t="s">
        <v>219</v>
      </c>
      <c r="G62" t="s">
        <v>385</v>
      </c>
      <c r="H62">
        <v>247060</v>
      </c>
      <c r="I62">
        <v>247060</v>
      </c>
      <c r="K62" s="38" t="s">
        <v>16</v>
      </c>
      <c r="L62" s="78" t="s">
        <v>16</v>
      </c>
      <c r="N62" s="3"/>
      <c r="O62" s="3"/>
      <c r="P62" s="3"/>
      <c r="R62" s="101" t="s">
        <v>4783</v>
      </c>
      <c r="S62" s="101" t="s">
        <v>4783</v>
      </c>
      <c r="T62" s="45" t="s">
        <v>4783</v>
      </c>
      <c r="U62" t="s">
        <v>405</v>
      </c>
      <c r="V62" t="s">
        <v>403</v>
      </c>
      <c r="W62" t="s">
        <v>405</v>
      </c>
      <c r="X62" t="s">
        <v>405</v>
      </c>
      <c r="Y62" t="s">
        <v>403</v>
      </c>
    </row>
    <row r="63" spans="1:25" x14ac:dyDescent="0.25">
      <c r="A63" s="52" t="s">
        <v>3019</v>
      </c>
      <c r="B63" s="69" t="s">
        <v>910</v>
      </c>
      <c r="C63" s="6" t="s">
        <v>414</v>
      </c>
      <c r="D63" s="6" t="s">
        <v>134</v>
      </c>
      <c r="E63" s="54" t="s">
        <v>3606</v>
      </c>
      <c r="F63" s="52" t="s">
        <v>219</v>
      </c>
      <c r="G63" t="s">
        <v>385</v>
      </c>
      <c r="H63">
        <v>247060</v>
      </c>
      <c r="I63">
        <v>247060</v>
      </c>
      <c r="K63" s="38" t="s">
        <v>16</v>
      </c>
      <c r="L63" s="78" t="s">
        <v>16</v>
      </c>
      <c r="N63" s="3"/>
      <c r="O63" s="3"/>
      <c r="P63" s="3"/>
      <c r="R63" s="101" t="s">
        <v>4783</v>
      </c>
      <c r="S63" s="101" t="s">
        <v>4783</v>
      </c>
      <c r="T63" s="45" t="s">
        <v>4783</v>
      </c>
      <c r="U63" t="s">
        <v>405</v>
      </c>
      <c r="V63" t="s">
        <v>403</v>
      </c>
      <c r="W63" t="s">
        <v>405</v>
      </c>
      <c r="X63" t="s">
        <v>405</v>
      </c>
      <c r="Y63" t="s">
        <v>403</v>
      </c>
    </row>
    <row r="64" spans="1:25" x14ac:dyDescent="0.25">
      <c r="A64" s="52" t="s">
        <v>143</v>
      </c>
      <c r="B64" s="69" t="s">
        <v>910</v>
      </c>
      <c r="C64" s="6" t="s">
        <v>414</v>
      </c>
      <c r="D64" s="6" t="s">
        <v>134</v>
      </c>
      <c r="E64" s="54" t="s">
        <v>3607</v>
      </c>
      <c r="F64" s="52" t="s">
        <v>143</v>
      </c>
      <c r="G64" t="s">
        <v>144</v>
      </c>
      <c r="H64">
        <v>247054</v>
      </c>
      <c r="I64">
        <v>247054</v>
      </c>
      <c r="K64" s="38" t="s">
        <v>26</v>
      </c>
      <c r="L64" s="78" t="s">
        <v>26</v>
      </c>
      <c r="N64" s="3"/>
      <c r="O64" s="3"/>
      <c r="P64" s="3"/>
      <c r="R64" s="101" t="s">
        <v>2095</v>
      </c>
      <c r="S64" s="101" t="s">
        <v>2095</v>
      </c>
      <c r="T64" s="45" t="s">
        <v>4788</v>
      </c>
      <c r="U64" t="s">
        <v>413</v>
      </c>
      <c r="V64" t="s">
        <v>407</v>
      </c>
      <c r="W64" t="s">
        <v>413</v>
      </c>
      <c r="X64" t="s">
        <v>413</v>
      </c>
      <c r="Y64" t="s">
        <v>407</v>
      </c>
    </row>
    <row r="65" spans="1:25" x14ac:dyDescent="0.25">
      <c r="A65" s="52" t="s">
        <v>3020</v>
      </c>
      <c r="B65" s="69" t="s">
        <v>910</v>
      </c>
      <c r="C65" s="6" t="s">
        <v>414</v>
      </c>
      <c r="D65" s="6" t="s">
        <v>134</v>
      </c>
      <c r="E65" s="54" t="s">
        <v>3607</v>
      </c>
      <c r="F65" s="52" t="s">
        <v>143</v>
      </c>
      <c r="G65" t="s">
        <v>144</v>
      </c>
      <c r="H65">
        <v>247054</v>
      </c>
      <c r="I65">
        <v>247054</v>
      </c>
      <c r="K65" s="38" t="s">
        <v>26</v>
      </c>
      <c r="L65" s="78" t="s">
        <v>26</v>
      </c>
      <c r="N65" s="3"/>
      <c r="O65" s="3"/>
      <c r="P65" s="3"/>
      <c r="R65" s="101" t="s">
        <v>2095</v>
      </c>
      <c r="S65" s="101" t="s">
        <v>2095</v>
      </c>
      <c r="T65" s="45" t="s">
        <v>4788</v>
      </c>
      <c r="U65" t="s">
        <v>413</v>
      </c>
      <c r="V65" t="s">
        <v>407</v>
      </c>
      <c r="W65" t="s">
        <v>413</v>
      </c>
      <c r="X65" t="s">
        <v>413</v>
      </c>
      <c r="Y65" t="s">
        <v>407</v>
      </c>
    </row>
    <row r="66" spans="1:25" x14ac:dyDescent="0.25">
      <c r="A66" s="52" t="s">
        <v>483</v>
      </c>
      <c r="B66" s="39" t="s">
        <v>461</v>
      </c>
      <c r="C66" s="39" t="s">
        <v>766</v>
      </c>
      <c r="D66" t="s">
        <v>482</v>
      </c>
      <c r="E66" s="52" t="s">
        <v>3608</v>
      </c>
      <c r="F66" s="52" t="s">
        <v>483</v>
      </c>
      <c r="G66" s="40" t="s">
        <v>484</v>
      </c>
      <c r="H66">
        <v>60345</v>
      </c>
      <c r="I66">
        <v>60345</v>
      </c>
      <c r="J66" s="38" t="s">
        <v>29</v>
      </c>
      <c r="K66" s="38" t="s">
        <v>26</v>
      </c>
      <c r="L66" s="78" t="s">
        <v>16</v>
      </c>
      <c r="M66" s="38" t="s">
        <v>16</v>
      </c>
      <c r="O66" s="1" t="s">
        <v>456</v>
      </c>
      <c r="P66"/>
      <c r="R66" s="43"/>
      <c r="S66" s="43"/>
      <c r="T66" s="43"/>
      <c r="U66" t="s">
        <v>402</v>
      </c>
      <c r="V66" t="s">
        <v>402</v>
      </c>
      <c r="W66" t="s">
        <v>402</v>
      </c>
      <c r="X66" t="s">
        <v>402</v>
      </c>
      <c r="Y66" t="s">
        <v>402</v>
      </c>
    </row>
    <row r="67" spans="1:25" x14ac:dyDescent="0.25">
      <c r="A67" s="52" t="s">
        <v>3029</v>
      </c>
      <c r="B67" s="39" t="s">
        <v>461</v>
      </c>
      <c r="C67" s="39" t="s">
        <v>766</v>
      </c>
      <c r="D67" t="s">
        <v>482</v>
      </c>
      <c r="E67" s="52" t="s">
        <v>3608</v>
      </c>
      <c r="F67" s="52" t="s">
        <v>483</v>
      </c>
      <c r="G67" s="40" t="s">
        <v>484</v>
      </c>
      <c r="H67">
        <v>60345</v>
      </c>
      <c r="I67">
        <v>60345</v>
      </c>
      <c r="J67" s="38" t="s">
        <v>29</v>
      </c>
      <c r="K67" s="38" t="s">
        <v>26</v>
      </c>
      <c r="L67" s="78" t="s">
        <v>16</v>
      </c>
      <c r="M67" s="38" t="s">
        <v>16</v>
      </c>
      <c r="O67" s="1" t="s">
        <v>456</v>
      </c>
      <c r="R67" s="43"/>
      <c r="S67" s="43"/>
      <c r="T67" s="43"/>
      <c r="U67" t="s">
        <v>402</v>
      </c>
      <c r="V67" t="s">
        <v>402</v>
      </c>
      <c r="W67" t="s">
        <v>402</v>
      </c>
      <c r="X67" t="s">
        <v>402</v>
      </c>
      <c r="Y67" t="s">
        <v>402</v>
      </c>
    </row>
    <row r="68" spans="1:25" x14ac:dyDescent="0.25">
      <c r="A68" s="52" t="s">
        <v>514</v>
      </c>
      <c r="B68" s="39" t="s">
        <v>461</v>
      </c>
      <c r="C68" s="39" t="s">
        <v>766</v>
      </c>
      <c r="D68" t="s">
        <v>482</v>
      </c>
      <c r="E68" s="52" t="s">
        <v>3609</v>
      </c>
      <c r="F68" s="52" t="s">
        <v>514</v>
      </c>
      <c r="G68" s="40" t="s">
        <v>515</v>
      </c>
      <c r="H68">
        <v>60360</v>
      </c>
      <c r="I68">
        <v>60360</v>
      </c>
      <c r="J68" s="38" t="s">
        <v>16</v>
      </c>
      <c r="K68" s="38" t="s">
        <v>16</v>
      </c>
      <c r="L68" s="78" t="s">
        <v>16</v>
      </c>
      <c r="M68" s="38" t="s">
        <v>29</v>
      </c>
      <c r="O68" s="1" t="s">
        <v>456</v>
      </c>
      <c r="P68"/>
      <c r="R68" s="43"/>
      <c r="S68" s="43"/>
      <c r="T68" s="43"/>
      <c r="U68" t="s">
        <v>406</v>
      </c>
      <c r="V68" t="s">
        <v>406</v>
      </c>
      <c r="W68" t="s">
        <v>406</v>
      </c>
      <c r="X68" t="s">
        <v>406</v>
      </c>
      <c r="Y68" t="s">
        <v>406</v>
      </c>
    </row>
    <row r="69" spans="1:25" x14ac:dyDescent="0.25">
      <c r="A69" s="52" t="s">
        <v>3042</v>
      </c>
      <c r="B69" s="39" t="s">
        <v>461</v>
      </c>
      <c r="C69" s="39" t="s">
        <v>766</v>
      </c>
      <c r="D69" t="s">
        <v>482</v>
      </c>
      <c r="E69" s="52" t="s">
        <v>3609</v>
      </c>
      <c r="F69" s="52" t="s">
        <v>514</v>
      </c>
      <c r="G69" s="40" t="s">
        <v>515</v>
      </c>
      <c r="H69">
        <v>60360</v>
      </c>
      <c r="I69">
        <v>60360</v>
      </c>
      <c r="J69" s="38" t="s">
        <v>16</v>
      </c>
      <c r="K69" s="38" t="s">
        <v>16</v>
      </c>
      <c r="L69" s="78" t="s">
        <v>16</v>
      </c>
      <c r="M69" s="38" t="s">
        <v>29</v>
      </c>
      <c r="O69" s="1" t="s">
        <v>456</v>
      </c>
      <c r="R69" s="101"/>
      <c r="S69" s="43"/>
      <c r="T69" s="43"/>
      <c r="U69" t="s">
        <v>406</v>
      </c>
      <c r="V69" t="s">
        <v>406</v>
      </c>
      <c r="W69" t="s">
        <v>406</v>
      </c>
      <c r="X69" t="s">
        <v>406</v>
      </c>
      <c r="Y69" t="s">
        <v>406</v>
      </c>
    </row>
    <row r="70" spans="1:25" x14ac:dyDescent="0.25">
      <c r="A70" s="52" t="s">
        <v>584</v>
      </c>
      <c r="B70" s="39" t="s">
        <v>461</v>
      </c>
      <c r="C70" s="39" t="s">
        <v>766</v>
      </c>
      <c r="D70" t="s">
        <v>482</v>
      </c>
      <c r="E70" s="52" t="s">
        <v>3610</v>
      </c>
      <c r="F70" s="52" t="s">
        <v>584</v>
      </c>
      <c r="G70" s="40" t="s">
        <v>585</v>
      </c>
      <c r="H70">
        <v>79299</v>
      </c>
      <c r="I70">
        <v>79299</v>
      </c>
      <c r="J70" s="38" t="s">
        <v>16</v>
      </c>
      <c r="K70" s="38" t="s">
        <v>38</v>
      </c>
      <c r="L70" s="78" t="s">
        <v>29</v>
      </c>
      <c r="M70" s="38" t="s">
        <v>16</v>
      </c>
      <c r="O70" s="1" t="s">
        <v>456</v>
      </c>
      <c r="P70"/>
      <c r="R70" s="43"/>
      <c r="S70" s="43"/>
      <c r="T70" s="43"/>
      <c r="U70" t="s">
        <v>402</v>
      </c>
      <c r="V70" t="s">
        <v>402</v>
      </c>
      <c r="W70" t="s">
        <v>402</v>
      </c>
      <c r="X70" t="s">
        <v>402</v>
      </c>
      <c r="Y70" t="s">
        <v>402</v>
      </c>
    </row>
    <row r="71" spans="1:25" x14ac:dyDescent="0.25">
      <c r="A71" s="52" t="s">
        <v>3073</v>
      </c>
      <c r="B71" s="39" t="s">
        <v>461</v>
      </c>
      <c r="C71" s="39" t="s">
        <v>766</v>
      </c>
      <c r="D71" t="s">
        <v>482</v>
      </c>
      <c r="E71" s="52" t="s">
        <v>3610</v>
      </c>
      <c r="F71" s="52" t="s">
        <v>584</v>
      </c>
      <c r="G71" s="40" t="s">
        <v>585</v>
      </c>
      <c r="H71">
        <v>79299</v>
      </c>
      <c r="I71">
        <v>79299</v>
      </c>
      <c r="J71" s="38" t="s">
        <v>16</v>
      </c>
      <c r="K71" s="38" t="s">
        <v>38</v>
      </c>
      <c r="L71" s="78" t="s">
        <v>29</v>
      </c>
      <c r="M71" s="38" t="s">
        <v>16</v>
      </c>
      <c r="O71" s="1" t="s">
        <v>456</v>
      </c>
      <c r="R71" s="43"/>
      <c r="S71" s="43"/>
      <c r="T71" s="43"/>
      <c r="U71" t="s">
        <v>402</v>
      </c>
      <c r="V71" t="s">
        <v>402</v>
      </c>
      <c r="W71" t="s">
        <v>402</v>
      </c>
      <c r="X71" t="s">
        <v>402</v>
      </c>
      <c r="Y71" t="s">
        <v>402</v>
      </c>
    </row>
    <row r="72" spans="1:25" x14ac:dyDescent="0.25">
      <c r="A72" s="52" t="s">
        <v>586</v>
      </c>
      <c r="B72" s="39" t="s">
        <v>461</v>
      </c>
      <c r="C72" s="39" t="s">
        <v>766</v>
      </c>
      <c r="D72" t="s">
        <v>482</v>
      </c>
      <c r="E72" s="52" t="s">
        <v>3611</v>
      </c>
      <c r="F72" s="52" t="s">
        <v>586</v>
      </c>
      <c r="G72" s="40" t="s">
        <v>587</v>
      </c>
      <c r="H72">
        <v>79301</v>
      </c>
      <c r="I72">
        <v>79301</v>
      </c>
      <c r="J72" s="38" t="s">
        <v>29</v>
      </c>
      <c r="K72" s="38" t="s">
        <v>29</v>
      </c>
      <c r="L72" s="78" t="s">
        <v>29</v>
      </c>
      <c r="M72" s="38" t="s">
        <v>29</v>
      </c>
      <c r="O72" s="1" t="s">
        <v>456</v>
      </c>
      <c r="P72"/>
      <c r="R72" s="43"/>
      <c r="S72" s="43"/>
      <c r="T72" s="43"/>
      <c r="U72" t="s">
        <v>403</v>
      </c>
      <c r="V72" t="s">
        <v>403</v>
      </c>
      <c r="W72" t="s">
        <v>403</v>
      </c>
      <c r="X72" t="s">
        <v>403</v>
      </c>
      <c r="Y72" t="s">
        <v>403</v>
      </c>
    </row>
    <row r="73" spans="1:25" x14ac:dyDescent="0.25">
      <c r="A73" s="52" t="s">
        <v>3074</v>
      </c>
      <c r="B73" s="39" t="s">
        <v>461</v>
      </c>
      <c r="C73" s="39" t="s">
        <v>766</v>
      </c>
      <c r="D73" t="s">
        <v>482</v>
      </c>
      <c r="E73" s="52" t="s">
        <v>3611</v>
      </c>
      <c r="F73" s="52" t="s">
        <v>586</v>
      </c>
      <c r="G73" s="40" t="s">
        <v>587</v>
      </c>
      <c r="H73">
        <v>79301</v>
      </c>
      <c r="I73">
        <v>79301</v>
      </c>
      <c r="J73" s="38" t="s">
        <v>29</v>
      </c>
      <c r="K73" s="38" t="s">
        <v>29</v>
      </c>
      <c r="L73" s="78" t="s">
        <v>29</v>
      </c>
      <c r="M73" s="38" t="s">
        <v>29</v>
      </c>
      <c r="O73" s="1" t="s">
        <v>456</v>
      </c>
      <c r="R73" s="43"/>
      <c r="S73" s="43"/>
      <c r="T73" s="43"/>
      <c r="U73" t="s">
        <v>403</v>
      </c>
      <c r="V73" t="s">
        <v>403</v>
      </c>
      <c r="W73" t="s">
        <v>403</v>
      </c>
      <c r="X73" t="s">
        <v>403</v>
      </c>
      <c r="Y73" t="s">
        <v>403</v>
      </c>
    </row>
    <row r="74" spans="1:25" x14ac:dyDescent="0.25">
      <c r="A74" s="52" t="s">
        <v>588</v>
      </c>
      <c r="B74" s="39" t="s">
        <v>461</v>
      </c>
      <c r="C74" s="39" t="s">
        <v>766</v>
      </c>
      <c r="D74" t="s">
        <v>482</v>
      </c>
      <c r="E74" s="52" t="s">
        <v>3612</v>
      </c>
      <c r="F74" s="52" t="s">
        <v>588</v>
      </c>
      <c r="G74" s="40" t="s">
        <v>589</v>
      </c>
      <c r="H74">
        <v>79300</v>
      </c>
      <c r="I74">
        <v>79300</v>
      </c>
      <c r="J74" s="38" t="s">
        <v>6</v>
      </c>
      <c r="K74" s="38" t="s">
        <v>6</v>
      </c>
      <c r="L74" s="78" t="s">
        <v>3</v>
      </c>
      <c r="M74" s="38" t="s">
        <v>16</v>
      </c>
      <c r="O74" s="1" t="s">
        <v>456</v>
      </c>
      <c r="P74"/>
      <c r="R74" s="43"/>
      <c r="S74" s="43"/>
      <c r="T74" s="43"/>
      <c r="U74" t="s">
        <v>761</v>
      </c>
      <c r="V74" t="s">
        <v>761</v>
      </c>
      <c r="W74" t="s">
        <v>761</v>
      </c>
      <c r="X74" t="s">
        <v>761</v>
      </c>
      <c r="Y74" t="s">
        <v>761</v>
      </c>
    </row>
    <row r="75" spans="1:25" x14ac:dyDescent="0.25">
      <c r="A75" s="52" t="s">
        <v>3075</v>
      </c>
      <c r="B75" s="39" t="s">
        <v>461</v>
      </c>
      <c r="C75" s="39" t="s">
        <v>766</v>
      </c>
      <c r="D75" t="s">
        <v>482</v>
      </c>
      <c r="E75" s="52" t="s">
        <v>3612</v>
      </c>
      <c r="F75" s="52" t="s">
        <v>588</v>
      </c>
      <c r="G75" s="40" t="s">
        <v>589</v>
      </c>
      <c r="H75">
        <v>79300</v>
      </c>
      <c r="I75">
        <v>79300</v>
      </c>
      <c r="J75" s="38" t="s">
        <v>6</v>
      </c>
      <c r="K75" s="38" t="s">
        <v>6</v>
      </c>
      <c r="L75" s="78" t="s">
        <v>3</v>
      </c>
      <c r="M75" s="38" t="s">
        <v>16</v>
      </c>
      <c r="O75" s="1" t="s">
        <v>456</v>
      </c>
      <c r="R75" s="43"/>
      <c r="S75" s="43"/>
      <c r="T75" s="43"/>
      <c r="U75" t="s">
        <v>761</v>
      </c>
      <c r="V75" t="s">
        <v>761</v>
      </c>
      <c r="W75" t="s">
        <v>761</v>
      </c>
      <c r="X75" t="s">
        <v>761</v>
      </c>
      <c r="Y75" t="s">
        <v>761</v>
      </c>
    </row>
    <row r="76" spans="1:25" x14ac:dyDescent="0.25">
      <c r="A76" s="52" t="s">
        <v>590</v>
      </c>
      <c r="B76" s="39" t="s">
        <v>461</v>
      </c>
      <c r="C76" s="39" t="s">
        <v>766</v>
      </c>
      <c r="D76" t="s">
        <v>482</v>
      </c>
      <c r="E76" s="52" t="s">
        <v>3613</v>
      </c>
      <c r="F76" s="52" t="s">
        <v>590</v>
      </c>
      <c r="G76" s="40" t="s">
        <v>591</v>
      </c>
      <c r="H76">
        <v>200118</v>
      </c>
      <c r="I76">
        <v>200118</v>
      </c>
      <c r="J76" s="38" t="s">
        <v>16</v>
      </c>
      <c r="K76" s="38" t="s">
        <v>16</v>
      </c>
      <c r="L76" s="78" t="s">
        <v>16</v>
      </c>
      <c r="M76" s="38" t="s">
        <v>16</v>
      </c>
      <c r="O76" s="1" t="s">
        <v>456</v>
      </c>
      <c r="P76"/>
      <c r="R76" s="43"/>
      <c r="S76" s="43"/>
      <c r="T76" s="43"/>
      <c r="U76" t="s">
        <v>405</v>
      </c>
      <c r="V76" t="s">
        <v>405</v>
      </c>
      <c r="W76" t="s">
        <v>405</v>
      </c>
      <c r="X76" t="s">
        <v>405</v>
      </c>
      <c r="Y76" t="s">
        <v>405</v>
      </c>
    </row>
    <row r="77" spans="1:25" x14ac:dyDescent="0.25">
      <c r="A77" s="52" t="s">
        <v>3076</v>
      </c>
      <c r="B77" s="39" t="s">
        <v>461</v>
      </c>
      <c r="C77" s="39" t="s">
        <v>766</v>
      </c>
      <c r="D77" t="s">
        <v>482</v>
      </c>
      <c r="E77" s="52" t="s">
        <v>3613</v>
      </c>
      <c r="F77" s="52" t="s">
        <v>590</v>
      </c>
      <c r="G77" s="40" t="s">
        <v>591</v>
      </c>
      <c r="H77">
        <v>200118</v>
      </c>
      <c r="I77">
        <v>200118</v>
      </c>
      <c r="J77" s="38" t="s">
        <v>16</v>
      </c>
      <c r="K77" s="38" t="s">
        <v>16</v>
      </c>
      <c r="L77" s="78" t="s">
        <v>16</v>
      </c>
      <c r="M77" s="38" t="s">
        <v>16</v>
      </c>
      <c r="O77" s="1" t="s">
        <v>456</v>
      </c>
      <c r="R77" s="43"/>
      <c r="S77" s="43"/>
      <c r="T77" s="43"/>
      <c r="U77" t="s">
        <v>405</v>
      </c>
      <c r="V77" t="s">
        <v>405</v>
      </c>
      <c r="W77" t="s">
        <v>405</v>
      </c>
      <c r="X77" t="s">
        <v>405</v>
      </c>
      <c r="Y77" t="s">
        <v>405</v>
      </c>
    </row>
    <row r="78" spans="1:25" x14ac:dyDescent="0.25">
      <c r="A78" s="52" t="s">
        <v>763</v>
      </c>
      <c r="B78" s="39" t="s">
        <v>461</v>
      </c>
      <c r="C78" s="39" t="s">
        <v>766</v>
      </c>
      <c r="D78" t="s">
        <v>482</v>
      </c>
      <c r="E78" s="52" t="s">
        <v>3614</v>
      </c>
      <c r="F78" s="52" t="s">
        <v>763</v>
      </c>
      <c r="G78" s="40" t="s">
        <v>592</v>
      </c>
      <c r="H78">
        <v>60400</v>
      </c>
      <c r="I78">
        <v>60400</v>
      </c>
      <c r="J78" s="38" t="s">
        <v>16</v>
      </c>
      <c r="K78" s="38" t="s">
        <v>16</v>
      </c>
      <c r="L78" s="78" t="s">
        <v>16</v>
      </c>
      <c r="M78" s="38" t="s">
        <v>16</v>
      </c>
      <c r="O78" s="1" t="s">
        <v>456</v>
      </c>
      <c r="P78"/>
      <c r="R78" s="43"/>
      <c r="S78" s="43"/>
      <c r="T78" s="43"/>
      <c r="U78" t="s">
        <v>403</v>
      </c>
      <c r="V78" t="s">
        <v>403</v>
      </c>
      <c r="W78" t="s">
        <v>403</v>
      </c>
      <c r="X78" t="s">
        <v>403</v>
      </c>
      <c r="Y78" t="s">
        <v>403</v>
      </c>
    </row>
    <row r="79" spans="1:25" x14ac:dyDescent="0.25">
      <c r="A79" s="52" t="s">
        <v>3077</v>
      </c>
      <c r="B79" s="39" t="s">
        <v>461</v>
      </c>
      <c r="C79" s="39" t="s">
        <v>766</v>
      </c>
      <c r="D79" t="s">
        <v>482</v>
      </c>
      <c r="E79" s="52" t="s">
        <v>3614</v>
      </c>
      <c r="F79" s="52" t="s">
        <v>763</v>
      </c>
      <c r="G79" s="40" t="s">
        <v>592</v>
      </c>
      <c r="H79">
        <v>60400</v>
      </c>
      <c r="I79">
        <v>60400</v>
      </c>
      <c r="J79" s="38" t="s">
        <v>16</v>
      </c>
      <c r="K79" s="38" t="s">
        <v>16</v>
      </c>
      <c r="L79" s="78" t="s">
        <v>16</v>
      </c>
      <c r="M79" s="38" t="s">
        <v>16</v>
      </c>
      <c r="O79" s="1" t="s">
        <v>456</v>
      </c>
      <c r="R79" s="43"/>
      <c r="S79" s="43"/>
      <c r="T79" s="43"/>
      <c r="U79" t="s">
        <v>403</v>
      </c>
      <c r="V79" t="s">
        <v>403</v>
      </c>
      <c r="W79" t="s">
        <v>403</v>
      </c>
      <c r="X79" t="s">
        <v>403</v>
      </c>
      <c r="Y79" t="s">
        <v>403</v>
      </c>
    </row>
    <row r="80" spans="1:25" x14ac:dyDescent="0.25">
      <c r="A80" s="52" t="s">
        <v>593</v>
      </c>
      <c r="B80" s="39" t="s">
        <v>461</v>
      </c>
      <c r="C80" s="39" t="s">
        <v>766</v>
      </c>
      <c r="D80" t="s">
        <v>482</v>
      </c>
      <c r="E80" s="52" t="s">
        <v>3615</v>
      </c>
      <c r="F80" s="52" t="s">
        <v>593</v>
      </c>
      <c r="G80" s="40" t="s">
        <v>594</v>
      </c>
      <c r="H80">
        <v>60418</v>
      </c>
      <c r="I80">
        <v>60418</v>
      </c>
      <c r="J80" s="38" t="s">
        <v>16</v>
      </c>
      <c r="K80" s="38" t="s">
        <v>29</v>
      </c>
      <c r="L80" s="78" t="s">
        <v>16</v>
      </c>
      <c r="M80" s="38" t="s">
        <v>16</v>
      </c>
      <c r="O80" s="1" t="s">
        <v>456</v>
      </c>
      <c r="P80"/>
      <c r="R80" s="43"/>
      <c r="S80" s="43"/>
      <c r="T80" s="43"/>
      <c r="U80" t="s">
        <v>406</v>
      </c>
      <c r="V80" t="s">
        <v>406</v>
      </c>
      <c r="W80" t="s">
        <v>406</v>
      </c>
      <c r="X80" t="s">
        <v>406</v>
      </c>
      <c r="Y80" t="s">
        <v>406</v>
      </c>
    </row>
    <row r="81" spans="1:25" x14ac:dyDescent="0.25">
      <c r="A81" s="52" t="s">
        <v>3078</v>
      </c>
      <c r="B81" s="39" t="s">
        <v>461</v>
      </c>
      <c r="C81" s="39" t="s">
        <v>766</v>
      </c>
      <c r="D81" t="s">
        <v>482</v>
      </c>
      <c r="E81" s="52" t="s">
        <v>3615</v>
      </c>
      <c r="F81" s="52" t="s">
        <v>593</v>
      </c>
      <c r="G81" s="40" t="s">
        <v>594</v>
      </c>
      <c r="H81">
        <v>60418</v>
      </c>
      <c r="I81">
        <v>60418</v>
      </c>
      <c r="J81" s="38" t="s">
        <v>16</v>
      </c>
      <c r="K81" s="38" t="s">
        <v>29</v>
      </c>
      <c r="L81" s="78" t="s">
        <v>16</v>
      </c>
      <c r="M81" s="38" t="s">
        <v>16</v>
      </c>
      <c r="O81" s="1" t="s">
        <v>456</v>
      </c>
      <c r="R81" s="43"/>
      <c r="S81" s="43"/>
      <c r="T81" s="43"/>
      <c r="U81" t="s">
        <v>406</v>
      </c>
      <c r="V81" t="s">
        <v>406</v>
      </c>
      <c r="W81" t="s">
        <v>406</v>
      </c>
      <c r="X81" t="s">
        <v>406</v>
      </c>
      <c r="Y81" t="s">
        <v>406</v>
      </c>
    </row>
    <row r="82" spans="1:25" x14ac:dyDescent="0.25">
      <c r="A82" s="52" t="s">
        <v>595</v>
      </c>
      <c r="B82" s="39" t="s">
        <v>461</v>
      </c>
      <c r="C82" s="39" t="s">
        <v>766</v>
      </c>
      <c r="D82" t="s">
        <v>482</v>
      </c>
      <c r="E82" s="52" t="s">
        <v>3616</v>
      </c>
      <c r="F82" s="52" t="s">
        <v>595</v>
      </c>
      <c r="G82" s="40" t="s">
        <v>596</v>
      </c>
      <c r="H82">
        <v>60383</v>
      </c>
      <c r="I82">
        <v>60383</v>
      </c>
      <c r="J82" s="38" t="s">
        <v>16</v>
      </c>
      <c r="K82" s="38" t="s">
        <v>16</v>
      </c>
      <c r="L82" s="78" t="s">
        <v>16</v>
      </c>
      <c r="M82" s="38" t="s">
        <v>16</v>
      </c>
      <c r="O82" s="1" t="s">
        <v>456</v>
      </c>
      <c r="P82"/>
      <c r="R82" s="43"/>
      <c r="S82" s="43"/>
      <c r="T82" s="43"/>
      <c r="U82" t="s">
        <v>406</v>
      </c>
      <c r="V82" t="s">
        <v>406</v>
      </c>
      <c r="W82" t="s">
        <v>406</v>
      </c>
      <c r="X82" t="s">
        <v>406</v>
      </c>
      <c r="Y82" t="s">
        <v>406</v>
      </c>
    </row>
    <row r="83" spans="1:25" x14ac:dyDescent="0.25">
      <c r="A83" s="52" t="s">
        <v>3079</v>
      </c>
      <c r="B83" s="39" t="s">
        <v>461</v>
      </c>
      <c r="C83" s="39" t="s">
        <v>766</v>
      </c>
      <c r="D83" t="s">
        <v>482</v>
      </c>
      <c r="E83" s="52" t="s">
        <v>3616</v>
      </c>
      <c r="F83" s="52" t="s">
        <v>595</v>
      </c>
      <c r="G83" s="40" t="s">
        <v>596</v>
      </c>
      <c r="H83">
        <v>60383</v>
      </c>
      <c r="I83">
        <v>60383</v>
      </c>
      <c r="J83" s="38" t="s">
        <v>16</v>
      </c>
      <c r="K83" s="38" t="s">
        <v>16</v>
      </c>
      <c r="L83" s="78" t="s">
        <v>16</v>
      </c>
      <c r="M83" s="38" t="s">
        <v>16</v>
      </c>
      <c r="O83" s="1" t="s">
        <v>456</v>
      </c>
      <c r="R83" s="43"/>
      <c r="S83" s="43"/>
      <c r="T83" s="43"/>
      <c r="U83" t="s">
        <v>406</v>
      </c>
      <c r="V83" t="s">
        <v>406</v>
      </c>
      <c r="W83" t="s">
        <v>406</v>
      </c>
      <c r="X83" t="s">
        <v>406</v>
      </c>
      <c r="Y83" t="s">
        <v>406</v>
      </c>
    </row>
    <row r="84" spans="1:25" x14ac:dyDescent="0.25">
      <c r="A84" s="52" t="s">
        <v>597</v>
      </c>
      <c r="B84" s="39" t="s">
        <v>461</v>
      </c>
      <c r="C84" s="39" t="s">
        <v>766</v>
      </c>
      <c r="D84" t="s">
        <v>482</v>
      </c>
      <c r="E84" s="52" t="s">
        <v>3617</v>
      </c>
      <c r="F84" s="52" t="s">
        <v>597</v>
      </c>
      <c r="G84" s="40" t="s">
        <v>598</v>
      </c>
      <c r="H84">
        <v>60408</v>
      </c>
      <c r="I84">
        <v>60408</v>
      </c>
      <c r="J84" s="38" t="s">
        <v>16</v>
      </c>
      <c r="K84" s="38" t="s">
        <v>16</v>
      </c>
      <c r="L84" s="78" t="s">
        <v>16</v>
      </c>
      <c r="M84" s="38" t="s">
        <v>16</v>
      </c>
      <c r="O84" s="1" t="s">
        <v>456</v>
      </c>
      <c r="P84"/>
      <c r="R84" s="43"/>
      <c r="S84" s="43"/>
      <c r="T84" s="43"/>
      <c r="U84" t="s">
        <v>406</v>
      </c>
      <c r="V84" t="s">
        <v>406</v>
      </c>
      <c r="W84" t="s">
        <v>406</v>
      </c>
      <c r="X84" t="s">
        <v>406</v>
      </c>
      <c r="Y84" t="s">
        <v>406</v>
      </c>
    </row>
    <row r="85" spans="1:25" x14ac:dyDescent="0.25">
      <c r="A85" s="52" t="s">
        <v>3080</v>
      </c>
      <c r="B85" s="39" t="s">
        <v>461</v>
      </c>
      <c r="C85" s="39" t="s">
        <v>766</v>
      </c>
      <c r="D85" t="s">
        <v>482</v>
      </c>
      <c r="E85" s="52" t="s">
        <v>3617</v>
      </c>
      <c r="F85" s="52" t="s">
        <v>597</v>
      </c>
      <c r="G85" s="40" t="s">
        <v>598</v>
      </c>
      <c r="H85">
        <v>60408</v>
      </c>
      <c r="I85">
        <v>60408</v>
      </c>
      <c r="J85" s="38" t="s">
        <v>16</v>
      </c>
      <c r="K85" s="38" t="s">
        <v>16</v>
      </c>
      <c r="L85" s="78" t="s">
        <v>16</v>
      </c>
      <c r="M85" s="38" t="s">
        <v>16</v>
      </c>
      <c r="O85" s="1" t="s">
        <v>456</v>
      </c>
      <c r="R85" s="43"/>
      <c r="S85" s="43"/>
      <c r="T85" s="43"/>
      <c r="U85" t="s">
        <v>406</v>
      </c>
      <c r="V85" t="s">
        <v>406</v>
      </c>
      <c r="W85" t="s">
        <v>406</v>
      </c>
      <c r="X85" t="s">
        <v>406</v>
      </c>
      <c r="Y85" t="s">
        <v>406</v>
      </c>
    </row>
    <row r="86" spans="1:25" x14ac:dyDescent="0.25">
      <c r="A86" s="52" t="s">
        <v>603</v>
      </c>
      <c r="B86" s="39" t="s">
        <v>461</v>
      </c>
      <c r="C86" s="39" t="s">
        <v>766</v>
      </c>
      <c r="D86" t="s">
        <v>482</v>
      </c>
      <c r="E86" s="52" t="s">
        <v>3618</v>
      </c>
      <c r="F86" s="52" t="s">
        <v>603</v>
      </c>
      <c r="G86" s="40" t="s">
        <v>604</v>
      </c>
      <c r="I86">
        <v>60457</v>
      </c>
      <c r="J86" s="38" t="s">
        <v>3</v>
      </c>
      <c r="K86" s="38" t="s">
        <v>3</v>
      </c>
      <c r="L86" s="78" t="s">
        <v>3</v>
      </c>
      <c r="M86" s="38" t="s">
        <v>26</v>
      </c>
      <c r="O86" s="1" t="s">
        <v>456</v>
      </c>
      <c r="P86"/>
      <c r="R86" s="43"/>
      <c r="S86" s="43"/>
      <c r="T86" s="43"/>
      <c r="U86" t="s">
        <v>413</v>
      </c>
      <c r="V86" t="s">
        <v>413</v>
      </c>
      <c r="W86" t="s">
        <v>413</v>
      </c>
      <c r="X86" t="s">
        <v>413</v>
      </c>
      <c r="Y86" t="s">
        <v>413</v>
      </c>
    </row>
    <row r="87" spans="1:25" x14ac:dyDescent="0.25">
      <c r="A87" s="52" t="s">
        <v>3083</v>
      </c>
      <c r="B87" s="39" t="s">
        <v>461</v>
      </c>
      <c r="C87" s="39" t="s">
        <v>766</v>
      </c>
      <c r="D87" t="s">
        <v>482</v>
      </c>
      <c r="E87" s="52" t="s">
        <v>3618</v>
      </c>
      <c r="F87" s="52" t="s">
        <v>603</v>
      </c>
      <c r="G87" s="40" t="s">
        <v>604</v>
      </c>
      <c r="I87">
        <v>60457</v>
      </c>
      <c r="J87" s="38" t="s">
        <v>3</v>
      </c>
      <c r="K87" s="38" t="s">
        <v>3</v>
      </c>
      <c r="L87" s="78" t="s">
        <v>3</v>
      </c>
      <c r="M87" s="38" t="s">
        <v>26</v>
      </c>
      <c r="O87" s="1" t="s">
        <v>456</v>
      </c>
      <c r="R87" s="43"/>
      <c r="S87" s="43"/>
      <c r="T87" s="43"/>
      <c r="U87" t="s">
        <v>413</v>
      </c>
      <c r="V87" t="s">
        <v>413</v>
      </c>
      <c r="W87" t="s">
        <v>413</v>
      </c>
      <c r="X87" t="s">
        <v>413</v>
      </c>
      <c r="Y87" t="s">
        <v>413</v>
      </c>
    </row>
    <row r="88" spans="1:25" x14ac:dyDescent="0.25">
      <c r="A88" s="52" t="s">
        <v>605</v>
      </c>
      <c r="B88" s="39" t="s">
        <v>461</v>
      </c>
      <c r="C88" s="39" t="s">
        <v>766</v>
      </c>
      <c r="D88" t="s">
        <v>482</v>
      </c>
      <c r="E88" s="52" t="s">
        <v>3619</v>
      </c>
      <c r="F88" s="52" t="s">
        <v>605</v>
      </c>
      <c r="G88" s="40" t="s">
        <v>606</v>
      </c>
      <c r="H88">
        <v>60461</v>
      </c>
      <c r="I88">
        <v>60461</v>
      </c>
      <c r="J88" s="38" t="s">
        <v>26</v>
      </c>
      <c r="K88" s="38" t="s">
        <v>26</v>
      </c>
      <c r="L88" s="78" t="s">
        <v>29</v>
      </c>
      <c r="M88" s="38" t="s">
        <v>29</v>
      </c>
      <c r="O88" s="1" t="s">
        <v>456</v>
      </c>
      <c r="P88"/>
      <c r="R88" s="43"/>
      <c r="S88" s="43"/>
      <c r="T88" s="43"/>
      <c r="U88" t="s">
        <v>402</v>
      </c>
      <c r="V88" t="s">
        <v>402</v>
      </c>
      <c r="W88" t="s">
        <v>402</v>
      </c>
      <c r="X88" t="s">
        <v>402</v>
      </c>
      <c r="Y88" t="s">
        <v>402</v>
      </c>
    </row>
    <row r="89" spans="1:25" x14ac:dyDescent="0.25">
      <c r="A89" s="52" t="s">
        <v>3084</v>
      </c>
      <c r="B89" s="39" t="s">
        <v>461</v>
      </c>
      <c r="C89" s="39" t="s">
        <v>766</v>
      </c>
      <c r="D89" t="s">
        <v>482</v>
      </c>
      <c r="E89" s="52" t="s">
        <v>3619</v>
      </c>
      <c r="F89" s="52" t="s">
        <v>605</v>
      </c>
      <c r="G89" s="40" t="s">
        <v>606</v>
      </c>
      <c r="H89">
        <v>60461</v>
      </c>
      <c r="I89">
        <v>60461</v>
      </c>
      <c r="J89" s="38" t="s">
        <v>26</v>
      </c>
      <c r="K89" s="38" t="s">
        <v>26</v>
      </c>
      <c r="L89" s="78" t="s">
        <v>29</v>
      </c>
      <c r="M89" s="38" t="s">
        <v>29</v>
      </c>
      <c r="O89" s="1" t="s">
        <v>456</v>
      </c>
      <c r="R89" s="43"/>
      <c r="S89" s="43"/>
      <c r="T89" s="43"/>
      <c r="U89" t="s">
        <v>402</v>
      </c>
      <c r="V89" t="s">
        <v>402</v>
      </c>
      <c r="W89" t="s">
        <v>402</v>
      </c>
      <c r="X89" t="s">
        <v>402</v>
      </c>
      <c r="Y89" t="s">
        <v>402</v>
      </c>
    </row>
    <row r="90" spans="1:25" x14ac:dyDescent="0.25">
      <c r="A90" s="52" t="s">
        <v>607</v>
      </c>
      <c r="B90" s="39" t="s">
        <v>461</v>
      </c>
      <c r="C90" s="39" t="s">
        <v>766</v>
      </c>
      <c r="D90" t="s">
        <v>482</v>
      </c>
      <c r="E90" s="52" t="s">
        <v>3620</v>
      </c>
      <c r="F90" s="52" t="s">
        <v>607</v>
      </c>
      <c r="G90" s="40" t="s">
        <v>608</v>
      </c>
      <c r="H90">
        <v>60468</v>
      </c>
      <c r="I90">
        <v>60468</v>
      </c>
      <c r="J90" s="38" t="s">
        <v>26</v>
      </c>
      <c r="K90" s="38" t="s">
        <v>26</v>
      </c>
      <c r="L90" s="78" t="s">
        <v>26</v>
      </c>
      <c r="M90" s="38" t="s">
        <v>26</v>
      </c>
      <c r="O90" s="1" t="s">
        <v>456</v>
      </c>
      <c r="P90"/>
      <c r="R90" s="43"/>
      <c r="S90" s="43"/>
      <c r="T90" s="43"/>
      <c r="U90" t="s">
        <v>407</v>
      </c>
      <c r="V90" t="s">
        <v>407</v>
      </c>
      <c r="W90" t="s">
        <v>407</v>
      </c>
      <c r="X90" t="s">
        <v>407</v>
      </c>
      <c r="Y90" t="s">
        <v>407</v>
      </c>
    </row>
    <row r="91" spans="1:25" x14ac:dyDescent="0.25">
      <c r="A91" s="52" t="s">
        <v>3085</v>
      </c>
      <c r="B91" s="39" t="s">
        <v>461</v>
      </c>
      <c r="C91" s="39" t="s">
        <v>766</v>
      </c>
      <c r="D91" t="s">
        <v>482</v>
      </c>
      <c r="E91" s="52" t="s">
        <v>3620</v>
      </c>
      <c r="F91" s="52" t="s">
        <v>607</v>
      </c>
      <c r="G91" s="40" t="s">
        <v>608</v>
      </c>
      <c r="H91">
        <v>60468</v>
      </c>
      <c r="I91">
        <v>60468</v>
      </c>
      <c r="J91" s="38" t="s">
        <v>26</v>
      </c>
      <c r="K91" s="38" t="s">
        <v>26</v>
      </c>
      <c r="L91" s="78" t="s">
        <v>26</v>
      </c>
      <c r="M91" s="38" t="s">
        <v>26</v>
      </c>
      <c r="O91" s="1" t="s">
        <v>456</v>
      </c>
      <c r="R91" s="43"/>
      <c r="S91" s="43"/>
      <c r="T91" s="43"/>
      <c r="U91" t="s">
        <v>407</v>
      </c>
      <c r="V91" t="s">
        <v>407</v>
      </c>
      <c r="W91" t="s">
        <v>407</v>
      </c>
      <c r="X91" t="s">
        <v>407</v>
      </c>
      <c r="Y91" t="s">
        <v>407</v>
      </c>
    </row>
    <row r="92" spans="1:25" x14ac:dyDescent="0.25">
      <c r="A92" s="52" t="s">
        <v>627</v>
      </c>
      <c r="B92" s="39" t="s">
        <v>461</v>
      </c>
      <c r="C92" s="39" t="s">
        <v>766</v>
      </c>
      <c r="D92" t="s">
        <v>482</v>
      </c>
      <c r="E92" s="52" t="s">
        <v>3621</v>
      </c>
      <c r="F92" s="52" t="s">
        <v>627</v>
      </c>
      <c r="G92" s="40" t="s">
        <v>628</v>
      </c>
      <c r="H92">
        <v>79303</v>
      </c>
      <c r="I92">
        <v>79303</v>
      </c>
      <c r="J92" s="38" t="s">
        <v>16</v>
      </c>
      <c r="K92" s="38" t="s">
        <v>16</v>
      </c>
      <c r="L92" s="78" t="s">
        <v>16</v>
      </c>
      <c r="M92" s="38" t="s">
        <v>16</v>
      </c>
      <c r="O92" s="1" t="s">
        <v>456</v>
      </c>
      <c r="P92"/>
      <c r="R92" s="43"/>
      <c r="S92" s="43"/>
      <c r="T92" s="43"/>
      <c r="U92" t="s">
        <v>407</v>
      </c>
      <c r="V92" t="s">
        <v>407</v>
      </c>
      <c r="W92" t="s">
        <v>407</v>
      </c>
      <c r="X92" t="s">
        <v>407</v>
      </c>
      <c r="Y92" t="s">
        <v>407</v>
      </c>
    </row>
    <row r="93" spans="1:25" x14ac:dyDescent="0.25">
      <c r="A93" s="52" t="s">
        <v>3094</v>
      </c>
      <c r="B93" s="39" t="s">
        <v>461</v>
      </c>
      <c r="C93" s="39" t="s">
        <v>766</v>
      </c>
      <c r="D93" t="s">
        <v>482</v>
      </c>
      <c r="E93" s="52" t="s">
        <v>3621</v>
      </c>
      <c r="F93" s="52" t="s">
        <v>627</v>
      </c>
      <c r="G93" s="40" t="s">
        <v>628</v>
      </c>
      <c r="H93">
        <v>79303</v>
      </c>
      <c r="I93">
        <v>79303</v>
      </c>
      <c r="J93" s="38" t="s">
        <v>16</v>
      </c>
      <c r="K93" s="38" t="s">
        <v>16</v>
      </c>
      <c r="L93" s="78" t="s">
        <v>16</v>
      </c>
      <c r="M93" s="38" t="s">
        <v>16</v>
      </c>
      <c r="O93" s="1" t="s">
        <v>456</v>
      </c>
      <c r="R93" s="43"/>
      <c r="S93" s="43"/>
      <c r="T93" s="43"/>
      <c r="U93" t="s">
        <v>407</v>
      </c>
      <c r="V93" t="s">
        <v>407</v>
      </c>
      <c r="W93" t="s">
        <v>407</v>
      </c>
      <c r="X93" t="s">
        <v>407</v>
      </c>
      <c r="Y93" t="s">
        <v>407</v>
      </c>
    </row>
    <row r="94" spans="1:25" x14ac:dyDescent="0.25">
      <c r="A94" s="52" t="s">
        <v>629</v>
      </c>
      <c r="B94" s="39" t="s">
        <v>461</v>
      </c>
      <c r="C94" s="39" t="s">
        <v>766</v>
      </c>
      <c r="D94" t="s">
        <v>482</v>
      </c>
      <c r="E94" s="52" t="s">
        <v>3622</v>
      </c>
      <c r="F94" s="52" t="s">
        <v>629</v>
      </c>
      <c r="G94" s="40" t="s">
        <v>630</v>
      </c>
      <c r="H94">
        <v>60490</v>
      </c>
      <c r="I94">
        <v>60490</v>
      </c>
      <c r="J94" s="38" t="s">
        <v>29</v>
      </c>
      <c r="K94" s="38" t="s">
        <v>29</v>
      </c>
      <c r="L94" s="78" t="s">
        <v>29</v>
      </c>
      <c r="M94" s="38" t="s">
        <v>29</v>
      </c>
      <c r="O94" s="1" t="s">
        <v>456</v>
      </c>
      <c r="P94"/>
      <c r="R94" s="43"/>
      <c r="S94" s="43"/>
      <c r="T94" s="43"/>
      <c r="U94" t="s">
        <v>407</v>
      </c>
      <c r="V94" t="s">
        <v>407</v>
      </c>
      <c r="W94" t="s">
        <v>407</v>
      </c>
      <c r="X94" t="s">
        <v>407</v>
      </c>
      <c r="Y94" t="s">
        <v>407</v>
      </c>
    </row>
    <row r="95" spans="1:25" x14ac:dyDescent="0.25">
      <c r="A95" s="52" t="s">
        <v>3095</v>
      </c>
      <c r="B95" s="39" t="s">
        <v>461</v>
      </c>
      <c r="C95" s="39" t="s">
        <v>766</v>
      </c>
      <c r="D95" t="s">
        <v>482</v>
      </c>
      <c r="E95" s="52" t="s">
        <v>3622</v>
      </c>
      <c r="F95" s="52" t="s">
        <v>629</v>
      </c>
      <c r="G95" s="40" t="s">
        <v>630</v>
      </c>
      <c r="H95">
        <v>60490</v>
      </c>
      <c r="I95">
        <v>60490</v>
      </c>
      <c r="J95" s="38" t="s">
        <v>29</v>
      </c>
      <c r="K95" s="38" t="s">
        <v>29</v>
      </c>
      <c r="L95" s="78" t="s">
        <v>29</v>
      </c>
      <c r="M95" s="38" t="s">
        <v>29</v>
      </c>
      <c r="O95" s="1" t="s">
        <v>456</v>
      </c>
      <c r="R95" s="43"/>
      <c r="S95" s="43"/>
      <c r="T95" s="43"/>
      <c r="U95" t="s">
        <v>407</v>
      </c>
      <c r="V95" t="s">
        <v>407</v>
      </c>
      <c r="W95" t="s">
        <v>407</v>
      </c>
      <c r="X95" t="s">
        <v>407</v>
      </c>
      <c r="Y95" t="s">
        <v>407</v>
      </c>
    </row>
    <row r="96" spans="1:25" x14ac:dyDescent="0.25">
      <c r="A96" s="52" t="s">
        <v>631</v>
      </c>
      <c r="B96" s="39" t="s">
        <v>461</v>
      </c>
      <c r="C96" s="39" t="s">
        <v>766</v>
      </c>
      <c r="D96" t="s">
        <v>482</v>
      </c>
      <c r="E96" s="52" t="s">
        <v>3623</v>
      </c>
      <c r="F96" s="52" t="s">
        <v>631</v>
      </c>
      <c r="G96" s="40" t="s">
        <v>632</v>
      </c>
      <c r="H96">
        <v>60479</v>
      </c>
      <c r="I96">
        <v>60479</v>
      </c>
      <c r="J96" s="38" t="s">
        <v>16</v>
      </c>
      <c r="K96" s="38" t="s">
        <v>16</v>
      </c>
      <c r="L96" s="78" t="s">
        <v>16</v>
      </c>
      <c r="M96" s="38" t="s">
        <v>29</v>
      </c>
      <c r="O96" s="1" t="s">
        <v>456</v>
      </c>
      <c r="P96"/>
      <c r="R96" s="43"/>
      <c r="S96" s="43"/>
      <c r="T96" s="43"/>
      <c r="U96" t="s">
        <v>404</v>
      </c>
      <c r="V96" t="s">
        <v>404</v>
      </c>
      <c r="W96" t="s">
        <v>404</v>
      </c>
      <c r="X96" t="s">
        <v>404</v>
      </c>
      <c r="Y96" t="s">
        <v>404</v>
      </c>
    </row>
    <row r="97" spans="1:25" x14ac:dyDescent="0.25">
      <c r="A97" s="52" t="s">
        <v>3096</v>
      </c>
      <c r="B97" s="39" t="s">
        <v>461</v>
      </c>
      <c r="C97" s="39" t="s">
        <v>766</v>
      </c>
      <c r="D97" t="s">
        <v>482</v>
      </c>
      <c r="E97" s="52" t="s">
        <v>3623</v>
      </c>
      <c r="F97" s="52" t="s">
        <v>631</v>
      </c>
      <c r="G97" s="40" t="s">
        <v>632</v>
      </c>
      <c r="H97">
        <v>60479</v>
      </c>
      <c r="I97">
        <v>60479</v>
      </c>
      <c r="J97" s="38" t="s">
        <v>16</v>
      </c>
      <c r="K97" s="38" t="s">
        <v>16</v>
      </c>
      <c r="L97" s="78" t="s">
        <v>16</v>
      </c>
      <c r="M97" s="38" t="s">
        <v>29</v>
      </c>
      <c r="O97" s="1" t="s">
        <v>456</v>
      </c>
      <c r="R97" s="43"/>
      <c r="S97" s="43"/>
      <c r="T97" s="43"/>
      <c r="U97" t="s">
        <v>404</v>
      </c>
      <c r="V97" t="s">
        <v>404</v>
      </c>
      <c r="W97" t="s">
        <v>404</v>
      </c>
      <c r="X97" t="s">
        <v>404</v>
      </c>
      <c r="Y97" t="s">
        <v>404</v>
      </c>
    </row>
    <row r="98" spans="1:25" x14ac:dyDescent="0.25">
      <c r="A98" s="52" t="s">
        <v>633</v>
      </c>
      <c r="B98" s="39" t="s">
        <v>461</v>
      </c>
      <c r="C98" s="39" t="s">
        <v>766</v>
      </c>
      <c r="D98" t="s">
        <v>482</v>
      </c>
      <c r="E98" s="52" t="s">
        <v>3624</v>
      </c>
      <c r="F98" s="52" t="s">
        <v>633</v>
      </c>
      <c r="G98" s="40" t="s">
        <v>634</v>
      </c>
      <c r="H98">
        <v>60489</v>
      </c>
      <c r="I98">
        <v>60489</v>
      </c>
      <c r="J98" s="38" t="s">
        <v>38</v>
      </c>
      <c r="K98" s="38" t="s">
        <v>38</v>
      </c>
      <c r="L98" s="78" t="s">
        <v>26</v>
      </c>
      <c r="M98" s="38" t="s">
        <v>16</v>
      </c>
      <c r="O98" s="1" t="s">
        <v>456</v>
      </c>
      <c r="P98"/>
      <c r="R98" s="43"/>
      <c r="S98" s="43"/>
      <c r="T98" s="43"/>
      <c r="U98" t="s">
        <v>408</v>
      </c>
      <c r="V98" t="s">
        <v>408</v>
      </c>
      <c r="W98" t="s">
        <v>408</v>
      </c>
      <c r="X98" t="s">
        <v>408</v>
      </c>
      <c r="Y98" t="s">
        <v>408</v>
      </c>
    </row>
    <row r="99" spans="1:25" x14ac:dyDescent="0.25">
      <c r="A99" s="52" t="s">
        <v>3097</v>
      </c>
      <c r="B99" s="39" t="s">
        <v>461</v>
      </c>
      <c r="C99" s="39" t="s">
        <v>766</v>
      </c>
      <c r="D99" t="s">
        <v>482</v>
      </c>
      <c r="E99" s="52" t="s">
        <v>3624</v>
      </c>
      <c r="F99" s="52" t="s">
        <v>633</v>
      </c>
      <c r="G99" s="40" t="s">
        <v>634</v>
      </c>
      <c r="H99">
        <v>60489</v>
      </c>
      <c r="I99">
        <v>60489</v>
      </c>
      <c r="J99" s="38" t="s">
        <v>38</v>
      </c>
      <c r="K99" s="38" t="s">
        <v>38</v>
      </c>
      <c r="L99" s="78" t="s">
        <v>26</v>
      </c>
      <c r="M99" s="38" t="s">
        <v>16</v>
      </c>
      <c r="O99" s="1" t="s">
        <v>456</v>
      </c>
      <c r="R99" s="43"/>
      <c r="S99" s="43"/>
      <c r="T99" s="43"/>
      <c r="U99" t="s">
        <v>408</v>
      </c>
      <c r="V99" t="s">
        <v>408</v>
      </c>
      <c r="W99" t="s">
        <v>408</v>
      </c>
      <c r="X99" t="s">
        <v>408</v>
      </c>
      <c r="Y99" t="s">
        <v>408</v>
      </c>
    </row>
    <row r="100" spans="1:25" x14ac:dyDescent="0.25">
      <c r="A100" s="52" t="s">
        <v>635</v>
      </c>
      <c r="B100" s="39" t="s">
        <v>461</v>
      </c>
      <c r="C100" s="39" t="s">
        <v>766</v>
      </c>
      <c r="D100" t="s">
        <v>482</v>
      </c>
      <c r="E100" s="52" t="s">
        <v>3625</v>
      </c>
      <c r="F100" s="52" t="s">
        <v>635</v>
      </c>
      <c r="G100" s="40" t="s">
        <v>636</v>
      </c>
      <c r="H100">
        <v>60518</v>
      </c>
      <c r="I100">
        <v>60518</v>
      </c>
      <c r="J100" s="38" t="s">
        <v>16</v>
      </c>
      <c r="K100" s="38" t="s">
        <v>16</v>
      </c>
      <c r="L100" s="78" t="s">
        <v>16</v>
      </c>
      <c r="M100" s="38" t="s">
        <v>16</v>
      </c>
      <c r="O100" s="1" t="s">
        <v>456</v>
      </c>
      <c r="P100"/>
      <c r="R100" s="43"/>
      <c r="S100" s="43"/>
      <c r="T100" s="43"/>
      <c r="U100" t="s">
        <v>403</v>
      </c>
      <c r="V100" t="s">
        <v>403</v>
      </c>
      <c r="W100" t="s">
        <v>403</v>
      </c>
      <c r="X100" t="s">
        <v>403</v>
      </c>
      <c r="Y100" t="s">
        <v>403</v>
      </c>
    </row>
    <row r="101" spans="1:25" x14ac:dyDescent="0.25">
      <c r="A101" s="52" t="s">
        <v>3098</v>
      </c>
      <c r="B101" s="39" t="s">
        <v>461</v>
      </c>
      <c r="C101" s="39" t="s">
        <v>766</v>
      </c>
      <c r="D101" t="s">
        <v>482</v>
      </c>
      <c r="E101" s="52" t="s">
        <v>3625</v>
      </c>
      <c r="F101" s="52" t="s">
        <v>635</v>
      </c>
      <c r="G101" s="40" t="s">
        <v>636</v>
      </c>
      <c r="H101">
        <v>60518</v>
      </c>
      <c r="I101">
        <v>60518</v>
      </c>
      <c r="J101" s="38" t="s">
        <v>16</v>
      </c>
      <c r="K101" s="38" t="s">
        <v>16</v>
      </c>
      <c r="L101" s="78" t="s">
        <v>16</v>
      </c>
      <c r="M101" s="38" t="s">
        <v>16</v>
      </c>
      <c r="O101" s="1" t="s">
        <v>456</v>
      </c>
      <c r="R101" s="43"/>
      <c r="S101" s="43"/>
      <c r="T101" s="43"/>
      <c r="U101" t="s">
        <v>403</v>
      </c>
      <c r="V101" t="s">
        <v>403</v>
      </c>
      <c r="W101" t="s">
        <v>403</v>
      </c>
      <c r="X101" t="s">
        <v>403</v>
      </c>
      <c r="Y101" t="s">
        <v>403</v>
      </c>
    </row>
    <row r="102" spans="1:25" x14ac:dyDescent="0.25">
      <c r="A102" s="52" t="s">
        <v>637</v>
      </c>
      <c r="B102" s="39" t="s">
        <v>461</v>
      </c>
      <c r="C102" s="39" t="s">
        <v>766</v>
      </c>
      <c r="D102" t="s">
        <v>482</v>
      </c>
      <c r="E102" s="52" t="s">
        <v>3626</v>
      </c>
      <c r="F102" s="52" t="s">
        <v>637</v>
      </c>
      <c r="G102" s="40" t="s">
        <v>638</v>
      </c>
      <c r="H102">
        <v>60527</v>
      </c>
      <c r="I102">
        <v>60527</v>
      </c>
      <c r="J102" s="38" t="s">
        <v>16</v>
      </c>
      <c r="K102" s="38" t="s">
        <v>38</v>
      </c>
      <c r="L102" s="78" t="s">
        <v>16</v>
      </c>
      <c r="M102" s="38" t="s">
        <v>16</v>
      </c>
      <c r="O102" s="1" t="s">
        <v>456</v>
      </c>
      <c r="P102"/>
      <c r="R102" s="43"/>
      <c r="S102" s="43"/>
      <c r="T102" s="43"/>
      <c r="U102" t="s">
        <v>407</v>
      </c>
      <c r="V102" t="s">
        <v>407</v>
      </c>
      <c r="W102" t="s">
        <v>407</v>
      </c>
      <c r="X102" t="s">
        <v>407</v>
      </c>
      <c r="Y102" t="s">
        <v>407</v>
      </c>
    </row>
    <row r="103" spans="1:25" x14ac:dyDescent="0.25">
      <c r="A103" s="52" t="s">
        <v>3099</v>
      </c>
      <c r="B103" s="39" t="s">
        <v>461</v>
      </c>
      <c r="C103" s="39" t="s">
        <v>766</v>
      </c>
      <c r="D103" t="s">
        <v>482</v>
      </c>
      <c r="E103" s="52" t="s">
        <v>3626</v>
      </c>
      <c r="F103" s="52" t="s">
        <v>637</v>
      </c>
      <c r="G103" s="40" t="s">
        <v>638</v>
      </c>
      <c r="H103">
        <v>60527</v>
      </c>
      <c r="I103">
        <v>60527</v>
      </c>
      <c r="J103" s="38" t="s">
        <v>16</v>
      </c>
      <c r="K103" s="38" t="s">
        <v>38</v>
      </c>
      <c r="L103" s="78" t="s">
        <v>16</v>
      </c>
      <c r="M103" s="38" t="s">
        <v>16</v>
      </c>
      <c r="O103" s="1" t="s">
        <v>456</v>
      </c>
      <c r="R103" s="43"/>
      <c r="S103" s="43"/>
      <c r="T103" s="43"/>
      <c r="U103" t="s">
        <v>407</v>
      </c>
      <c r="V103" t="s">
        <v>407</v>
      </c>
      <c r="W103" t="s">
        <v>407</v>
      </c>
      <c r="X103" t="s">
        <v>407</v>
      </c>
      <c r="Y103" t="s">
        <v>407</v>
      </c>
    </row>
    <row r="104" spans="1:25" x14ac:dyDescent="0.25">
      <c r="A104" s="52" t="s">
        <v>649</v>
      </c>
      <c r="B104" s="39" t="s">
        <v>461</v>
      </c>
      <c r="C104" s="39" t="s">
        <v>766</v>
      </c>
      <c r="D104" t="s">
        <v>648</v>
      </c>
      <c r="E104" s="52" t="s">
        <v>3627</v>
      </c>
      <c r="F104" s="52" t="s">
        <v>649</v>
      </c>
      <c r="G104" s="40" t="s">
        <v>650</v>
      </c>
      <c r="H104">
        <v>60295</v>
      </c>
      <c r="I104">
        <v>60295</v>
      </c>
      <c r="J104" s="38" t="s">
        <v>29</v>
      </c>
      <c r="K104" s="38" t="s">
        <v>26</v>
      </c>
      <c r="L104" s="78" t="s">
        <v>16</v>
      </c>
      <c r="M104" s="38" t="s">
        <v>16</v>
      </c>
      <c r="O104" s="1" t="s">
        <v>456</v>
      </c>
      <c r="P104"/>
      <c r="R104" s="43"/>
      <c r="S104" s="43"/>
      <c r="T104" s="43"/>
      <c r="U104" t="s">
        <v>403</v>
      </c>
      <c r="V104" t="s">
        <v>403</v>
      </c>
      <c r="W104" t="s">
        <v>403</v>
      </c>
      <c r="X104" t="s">
        <v>403</v>
      </c>
      <c r="Y104" t="s">
        <v>403</v>
      </c>
    </row>
    <row r="105" spans="1:25" x14ac:dyDescent="0.25">
      <c r="A105" s="52" t="s">
        <v>3104</v>
      </c>
      <c r="B105" s="39" t="s">
        <v>461</v>
      </c>
      <c r="C105" s="39" t="s">
        <v>766</v>
      </c>
      <c r="D105" t="s">
        <v>648</v>
      </c>
      <c r="E105" s="52" t="s">
        <v>3627</v>
      </c>
      <c r="F105" s="52" t="s">
        <v>649</v>
      </c>
      <c r="G105" s="40" t="s">
        <v>650</v>
      </c>
      <c r="H105">
        <v>60295</v>
      </c>
      <c r="I105">
        <v>60295</v>
      </c>
      <c r="J105" s="38" t="s">
        <v>29</v>
      </c>
      <c r="K105" s="38" t="s">
        <v>26</v>
      </c>
      <c r="L105" s="78" t="s">
        <v>16</v>
      </c>
      <c r="M105" s="38" t="s">
        <v>16</v>
      </c>
      <c r="O105" s="1" t="s">
        <v>456</v>
      </c>
      <c r="R105" s="43"/>
      <c r="S105" s="43"/>
      <c r="T105" s="43"/>
      <c r="U105" t="s">
        <v>403</v>
      </c>
      <c r="V105" t="s">
        <v>403</v>
      </c>
      <c r="W105" t="s">
        <v>403</v>
      </c>
      <c r="X105" t="s">
        <v>403</v>
      </c>
      <c r="Y105" t="s">
        <v>403</v>
      </c>
    </row>
    <row r="106" spans="1:25" x14ac:dyDescent="0.25">
      <c r="A106" s="52" t="s">
        <v>651</v>
      </c>
      <c r="B106" s="39" t="s">
        <v>461</v>
      </c>
      <c r="C106" s="39" t="s">
        <v>766</v>
      </c>
      <c r="D106" t="s">
        <v>648</v>
      </c>
      <c r="E106" s="52" t="s">
        <v>3628</v>
      </c>
      <c r="F106" s="52" t="s">
        <v>651</v>
      </c>
      <c r="G106" s="40" t="s">
        <v>652</v>
      </c>
      <c r="H106">
        <v>60313</v>
      </c>
      <c r="I106">
        <v>60313</v>
      </c>
      <c r="J106" s="38" t="s">
        <v>26</v>
      </c>
      <c r="K106" s="38" t="s">
        <v>49</v>
      </c>
      <c r="L106" s="78" t="s">
        <v>16</v>
      </c>
      <c r="M106" s="38" t="s">
        <v>16</v>
      </c>
      <c r="O106" s="1" t="s">
        <v>456</v>
      </c>
      <c r="P106"/>
      <c r="R106" s="43"/>
      <c r="S106" s="43"/>
      <c r="T106" s="43"/>
      <c r="U106" t="s">
        <v>402</v>
      </c>
      <c r="V106" t="s">
        <v>402</v>
      </c>
      <c r="W106" t="s">
        <v>402</v>
      </c>
      <c r="X106" t="s">
        <v>402</v>
      </c>
      <c r="Y106" t="s">
        <v>402</v>
      </c>
    </row>
    <row r="107" spans="1:25" x14ac:dyDescent="0.25">
      <c r="A107" s="52" t="s">
        <v>3105</v>
      </c>
      <c r="B107" s="39" t="s">
        <v>461</v>
      </c>
      <c r="C107" s="39" t="s">
        <v>766</v>
      </c>
      <c r="D107" t="s">
        <v>648</v>
      </c>
      <c r="E107" s="52" t="s">
        <v>3628</v>
      </c>
      <c r="F107" s="52" t="s">
        <v>651</v>
      </c>
      <c r="G107" s="40" t="s">
        <v>652</v>
      </c>
      <c r="H107">
        <v>60313</v>
      </c>
      <c r="I107">
        <v>60313</v>
      </c>
      <c r="J107" s="38" t="s">
        <v>26</v>
      </c>
      <c r="K107" s="38" t="s">
        <v>49</v>
      </c>
      <c r="L107" s="78" t="s">
        <v>16</v>
      </c>
      <c r="M107" s="38" t="s">
        <v>16</v>
      </c>
      <c r="O107" s="1" t="s">
        <v>456</v>
      </c>
      <c r="R107" s="43"/>
      <c r="S107" s="43"/>
      <c r="T107" s="43"/>
      <c r="U107" t="s">
        <v>402</v>
      </c>
      <c r="V107" t="s">
        <v>402</v>
      </c>
      <c r="W107" t="s">
        <v>402</v>
      </c>
      <c r="X107" t="s">
        <v>402</v>
      </c>
      <c r="Y107" t="s">
        <v>402</v>
      </c>
    </row>
    <row r="108" spans="1:25" x14ac:dyDescent="0.25">
      <c r="A108" s="52" t="s">
        <v>672</v>
      </c>
      <c r="B108" s="39" t="s">
        <v>461</v>
      </c>
      <c r="C108" s="39" t="s">
        <v>766</v>
      </c>
      <c r="D108" t="s">
        <v>482</v>
      </c>
      <c r="E108" s="52" t="s">
        <v>3629</v>
      </c>
      <c r="F108" s="52" t="s">
        <v>672</v>
      </c>
      <c r="G108" s="40" t="s">
        <v>673</v>
      </c>
      <c r="H108">
        <v>60537</v>
      </c>
      <c r="I108">
        <v>60537</v>
      </c>
      <c r="J108" s="38" t="s">
        <v>6</v>
      </c>
      <c r="K108" s="38" t="s">
        <v>38</v>
      </c>
      <c r="L108" s="78" t="s">
        <v>38</v>
      </c>
      <c r="M108" s="38" t="s">
        <v>38</v>
      </c>
      <c r="O108" s="1" t="s">
        <v>456</v>
      </c>
      <c r="P108"/>
      <c r="R108" s="43"/>
      <c r="S108" s="43"/>
      <c r="T108" s="43"/>
      <c r="U108" t="s">
        <v>459</v>
      </c>
      <c r="V108" t="s">
        <v>459</v>
      </c>
      <c r="W108" t="s">
        <v>459</v>
      </c>
      <c r="X108" t="s">
        <v>459</v>
      </c>
      <c r="Y108" t="s">
        <v>459</v>
      </c>
    </row>
    <row r="109" spans="1:25" x14ac:dyDescent="0.25">
      <c r="A109" s="52" t="s">
        <v>3114</v>
      </c>
      <c r="B109" s="39" t="s">
        <v>461</v>
      </c>
      <c r="C109" s="39" t="s">
        <v>766</v>
      </c>
      <c r="D109" t="s">
        <v>482</v>
      </c>
      <c r="E109" s="52" t="s">
        <v>3629</v>
      </c>
      <c r="F109" s="52" t="s">
        <v>672</v>
      </c>
      <c r="G109" s="40" t="s">
        <v>673</v>
      </c>
      <c r="H109">
        <v>60537</v>
      </c>
      <c r="I109">
        <v>60537</v>
      </c>
      <c r="J109" s="38" t="s">
        <v>6</v>
      </c>
      <c r="K109" s="38" t="s">
        <v>38</v>
      </c>
      <c r="L109" s="78" t="s">
        <v>38</v>
      </c>
      <c r="M109" s="38" t="s">
        <v>38</v>
      </c>
      <c r="O109" s="1" t="s">
        <v>456</v>
      </c>
      <c r="R109" s="43"/>
      <c r="S109" s="43"/>
      <c r="T109" s="43"/>
      <c r="U109" t="s">
        <v>459</v>
      </c>
      <c r="V109" t="s">
        <v>459</v>
      </c>
      <c r="W109" t="s">
        <v>459</v>
      </c>
      <c r="X109" t="s">
        <v>459</v>
      </c>
      <c r="Y109" t="s">
        <v>459</v>
      </c>
    </row>
    <row r="110" spans="1:25" x14ac:dyDescent="0.25">
      <c r="A110" s="52" t="s">
        <v>473</v>
      </c>
      <c r="B110" s="39" t="s">
        <v>461</v>
      </c>
      <c r="C110" s="39" t="s">
        <v>765</v>
      </c>
      <c r="D110" t="s">
        <v>472</v>
      </c>
      <c r="E110" s="52" t="s">
        <v>3630</v>
      </c>
      <c r="F110" s="52" t="s">
        <v>473</v>
      </c>
      <c r="G110" s="40" t="s">
        <v>474</v>
      </c>
      <c r="I110">
        <v>60856</v>
      </c>
      <c r="J110" s="38" t="s">
        <v>3</v>
      </c>
      <c r="K110" s="38" t="s">
        <v>3</v>
      </c>
      <c r="L110" s="78" t="s">
        <v>3</v>
      </c>
      <c r="M110" s="38" t="s">
        <v>16</v>
      </c>
      <c r="O110" s="1" t="s">
        <v>456</v>
      </c>
      <c r="P110"/>
      <c r="R110" s="43"/>
      <c r="S110" s="43"/>
      <c r="T110" s="43"/>
      <c r="U110" t="s">
        <v>409</v>
      </c>
      <c r="V110" t="s">
        <v>409</v>
      </c>
      <c r="W110" t="s">
        <v>409</v>
      </c>
      <c r="X110" t="s">
        <v>409</v>
      </c>
      <c r="Y110" t="s">
        <v>409</v>
      </c>
    </row>
    <row r="111" spans="1:25" x14ac:dyDescent="0.25">
      <c r="A111" s="52" t="s">
        <v>3025</v>
      </c>
      <c r="B111" s="39" t="s">
        <v>461</v>
      </c>
      <c r="C111" s="39" t="s">
        <v>765</v>
      </c>
      <c r="D111" t="s">
        <v>472</v>
      </c>
      <c r="E111" s="52" t="s">
        <v>3630</v>
      </c>
      <c r="F111" s="52" t="s">
        <v>473</v>
      </c>
      <c r="G111" s="40" t="s">
        <v>474</v>
      </c>
      <c r="I111">
        <v>60856</v>
      </c>
      <c r="J111" s="38" t="s">
        <v>3</v>
      </c>
      <c r="K111" s="38" t="s">
        <v>3</v>
      </c>
      <c r="L111" s="78" t="s">
        <v>3</v>
      </c>
      <c r="M111" s="38" t="s">
        <v>16</v>
      </c>
      <c r="O111" s="1" t="s">
        <v>456</v>
      </c>
      <c r="R111" s="43"/>
      <c r="S111" s="43"/>
      <c r="T111" s="43"/>
      <c r="U111" t="s">
        <v>409</v>
      </c>
      <c r="V111" t="s">
        <v>409</v>
      </c>
      <c r="W111" t="s">
        <v>409</v>
      </c>
      <c r="X111" t="s">
        <v>409</v>
      </c>
      <c r="Y111" t="s">
        <v>409</v>
      </c>
    </row>
    <row r="112" spans="1:25" x14ac:dyDescent="0.25">
      <c r="A112" s="52" t="s">
        <v>475</v>
      </c>
      <c r="B112" s="39" t="s">
        <v>461</v>
      </c>
      <c r="C112" s="39" t="s">
        <v>765</v>
      </c>
      <c r="D112" t="s">
        <v>472</v>
      </c>
      <c r="E112" s="52" t="s">
        <v>3631</v>
      </c>
      <c r="F112" s="52" t="s">
        <v>475</v>
      </c>
      <c r="G112" s="40" t="s">
        <v>476</v>
      </c>
      <c r="I112">
        <v>60858</v>
      </c>
      <c r="J112" s="38" t="s">
        <v>3</v>
      </c>
      <c r="K112" s="38" t="s">
        <v>3</v>
      </c>
      <c r="L112" s="78" t="s">
        <v>3</v>
      </c>
      <c r="M112" s="38" t="s">
        <v>38</v>
      </c>
      <c r="O112" s="1" t="s">
        <v>456</v>
      </c>
      <c r="P112"/>
      <c r="R112" s="43"/>
      <c r="S112" s="43"/>
      <c r="T112" s="43"/>
      <c r="U112" t="s">
        <v>409</v>
      </c>
      <c r="V112" t="s">
        <v>409</v>
      </c>
      <c r="W112" t="s">
        <v>409</v>
      </c>
      <c r="X112" t="s">
        <v>409</v>
      </c>
      <c r="Y112" t="s">
        <v>409</v>
      </c>
    </row>
    <row r="113" spans="1:25" x14ac:dyDescent="0.25">
      <c r="A113" s="52" t="s">
        <v>3026</v>
      </c>
      <c r="B113" s="39" t="s">
        <v>461</v>
      </c>
      <c r="C113" s="39" t="s">
        <v>765</v>
      </c>
      <c r="D113" t="s">
        <v>472</v>
      </c>
      <c r="E113" s="52" t="s">
        <v>3631</v>
      </c>
      <c r="F113" s="52" t="s">
        <v>475</v>
      </c>
      <c r="G113" s="40" t="s">
        <v>476</v>
      </c>
      <c r="I113">
        <v>60858</v>
      </c>
      <c r="J113" s="38" t="s">
        <v>3</v>
      </c>
      <c r="K113" s="38" t="s">
        <v>3</v>
      </c>
      <c r="L113" s="78" t="s">
        <v>3</v>
      </c>
      <c r="M113" s="38" t="s">
        <v>38</v>
      </c>
      <c r="O113" s="1" t="s">
        <v>456</v>
      </c>
      <c r="R113" s="43"/>
      <c r="S113" s="43"/>
      <c r="T113" s="43"/>
      <c r="U113" t="s">
        <v>409</v>
      </c>
      <c r="V113" t="s">
        <v>409</v>
      </c>
      <c r="W113" t="s">
        <v>409</v>
      </c>
      <c r="X113" t="s">
        <v>409</v>
      </c>
      <c r="Y113" t="s">
        <v>409</v>
      </c>
    </row>
    <row r="114" spans="1:25" x14ac:dyDescent="0.25">
      <c r="A114" s="52" t="s">
        <v>477</v>
      </c>
      <c r="B114" s="39" t="s">
        <v>461</v>
      </c>
      <c r="C114" s="39" t="s">
        <v>765</v>
      </c>
      <c r="D114" t="s">
        <v>472</v>
      </c>
      <c r="E114" s="52" t="s">
        <v>3632</v>
      </c>
      <c r="F114" s="52" t="s">
        <v>477</v>
      </c>
      <c r="G114" s="40" t="s">
        <v>478</v>
      </c>
      <c r="I114">
        <v>60860</v>
      </c>
      <c r="J114" s="38" t="s">
        <v>6</v>
      </c>
      <c r="K114" s="38" t="s">
        <v>6</v>
      </c>
      <c r="L114" s="78" t="s">
        <v>3</v>
      </c>
      <c r="M114" s="38" t="s">
        <v>479</v>
      </c>
      <c r="O114" s="1" t="s">
        <v>456</v>
      </c>
      <c r="P114"/>
      <c r="R114" s="43"/>
      <c r="S114" s="43"/>
      <c r="T114" s="43"/>
      <c r="U114" t="s">
        <v>479</v>
      </c>
      <c r="V114" t="s">
        <v>479</v>
      </c>
      <c r="W114" t="s">
        <v>479</v>
      </c>
      <c r="X114" t="s">
        <v>479</v>
      </c>
      <c r="Y114" t="s">
        <v>479</v>
      </c>
    </row>
    <row r="115" spans="1:25" x14ac:dyDescent="0.25">
      <c r="A115" s="52" t="s">
        <v>3027</v>
      </c>
      <c r="B115" s="39" t="s">
        <v>461</v>
      </c>
      <c r="C115" s="39" t="s">
        <v>765</v>
      </c>
      <c r="D115" t="s">
        <v>472</v>
      </c>
      <c r="E115" s="52" t="s">
        <v>3632</v>
      </c>
      <c r="F115" s="52" t="s">
        <v>477</v>
      </c>
      <c r="G115" s="40" t="s">
        <v>478</v>
      </c>
      <c r="I115">
        <v>60860</v>
      </c>
      <c r="J115" s="38" t="s">
        <v>6</v>
      </c>
      <c r="K115" s="38" t="s">
        <v>6</v>
      </c>
      <c r="L115" s="78" t="s">
        <v>3</v>
      </c>
      <c r="M115" s="38" t="s">
        <v>479</v>
      </c>
      <c r="O115" s="1" t="s">
        <v>456</v>
      </c>
      <c r="R115" s="43"/>
      <c r="S115" s="43"/>
      <c r="T115" s="43"/>
      <c r="U115" t="s">
        <v>479</v>
      </c>
      <c r="V115" t="s">
        <v>479</v>
      </c>
      <c r="W115" t="s">
        <v>479</v>
      </c>
      <c r="X115" t="s">
        <v>479</v>
      </c>
      <c r="Y115" t="s">
        <v>479</v>
      </c>
    </row>
    <row r="116" spans="1:25" x14ac:dyDescent="0.25">
      <c r="A116" s="52" t="s">
        <v>480</v>
      </c>
      <c r="B116" s="39" t="s">
        <v>461</v>
      </c>
      <c r="C116" s="39" t="s">
        <v>765</v>
      </c>
      <c r="D116" t="s">
        <v>472</v>
      </c>
      <c r="E116" s="52" t="s">
        <v>3633</v>
      </c>
      <c r="F116" s="52" t="s">
        <v>480</v>
      </c>
      <c r="G116" s="40" t="s">
        <v>481</v>
      </c>
      <c r="I116">
        <v>60861</v>
      </c>
      <c r="J116" s="38" t="s">
        <v>6</v>
      </c>
      <c r="K116" s="38" t="s">
        <v>3</v>
      </c>
      <c r="L116" s="78" t="s">
        <v>3</v>
      </c>
      <c r="M116" s="38" t="s">
        <v>29</v>
      </c>
      <c r="O116" s="1" t="s">
        <v>456</v>
      </c>
      <c r="P116"/>
      <c r="R116" s="43"/>
      <c r="S116" s="43"/>
      <c r="T116" s="43"/>
      <c r="U116" t="s">
        <v>409</v>
      </c>
      <c r="V116" t="s">
        <v>409</v>
      </c>
      <c r="W116" t="s">
        <v>409</v>
      </c>
      <c r="X116" t="s">
        <v>409</v>
      </c>
      <c r="Y116" t="s">
        <v>409</v>
      </c>
    </row>
    <row r="117" spans="1:25" x14ac:dyDescent="0.25">
      <c r="A117" s="52" t="s">
        <v>3028</v>
      </c>
      <c r="B117" s="39" t="s">
        <v>461</v>
      </c>
      <c r="C117" s="39" t="s">
        <v>765</v>
      </c>
      <c r="D117" t="s">
        <v>472</v>
      </c>
      <c r="E117" s="52" t="s">
        <v>3633</v>
      </c>
      <c r="F117" s="52" t="s">
        <v>480</v>
      </c>
      <c r="G117" s="40" t="s">
        <v>481</v>
      </c>
      <c r="I117">
        <v>60861</v>
      </c>
      <c r="J117" s="38" t="s">
        <v>6</v>
      </c>
      <c r="K117" s="38" t="s">
        <v>3</v>
      </c>
      <c r="L117" s="78" t="s">
        <v>3</v>
      </c>
      <c r="M117" s="38" t="s">
        <v>29</v>
      </c>
      <c r="O117" s="1" t="s">
        <v>456</v>
      </c>
      <c r="R117" s="43"/>
      <c r="S117" s="43"/>
      <c r="T117" s="43"/>
      <c r="U117" t="s">
        <v>409</v>
      </c>
      <c r="V117" t="s">
        <v>409</v>
      </c>
      <c r="W117" t="s">
        <v>409</v>
      </c>
      <c r="X117" t="s">
        <v>409</v>
      </c>
      <c r="Y117" t="s">
        <v>409</v>
      </c>
    </row>
    <row r="118" spans="1:25" x14ac:dyDescent="0.25">
      <c r="A118" s="52" t="s">
        <v>509</v>
      </c>
      <c r="B118" s="39" t="s">
        <v>461</v>
      </c>
      <c r="C118" s="39" t="s">
        <v>765</v>
      </c>
      <c r="D118" t="s">
        <v>539</v>
      </c>
      <c r="E118" s="52" t="s">
        <v>3634</v>
      </c>
      <c r="F118" s="52" t="s">
        <v>509</v>
      </c>
      <c r="G118" s="40" t="s">
        <v>510</v>
      </c>
      <c r="H118">
        <v>60878</v>
      </c>
      <c r="I118">
        <v>60878</v>
      </c>
      <c r="J118" s="38" t="s">
        <v>3</v>
      </c>
      <c r="K118" s="38" t="s">
        <v>3</v>
      </c>
      <c r="L118" s="78" t="s">
        <v>26</v>
      </c>
      <c r="M118" s="38" t="s">
        <v>16</v>
      </c>
      <c r="O118" s="1" t="s">
        <v>456</v>
      </c>
      <c r="P118"/>
      <c r="R118" s="43"/>
      <c r="S118" s="43"/>
      <c r="T118" s="43"/>
      <c r="U118" t="s">
        <v>409</v>
      </c>
      <c r="V118" t="s">
        <v>409</v>
      </c>
      <c r="W118" t="s">
        <v>409</v>
      </c>
      <c r="X118" t="s">
        <v>409</v>
      </c>
      <c r="Y118" t="s">
        <v>409</v>
      </c>
    </row>
    <row r="119" spans="1:25" x14ac:dyDescent="0.25">
      <c r="A119" s="52" t="s">
        <v>3040</v>
      </c>
      <c r="B119" s="39" t="s">
        <v>461</v>
      </c>
      <c r="C119" s="39" t="s">
        <v>765</v>
      </c>
      <c r="D119" t="s">
        <v>539</v>
      </c>
      <c r="E119" s="52" t="s">
        <v>3634</v>
      </c>
      <c r="F119" s="52" t="s">
        <v>509</v>
      </c>
      <c r="G119" s="40" t="s">
        <v>510</v>
      </c>
      <c r="H119">
        <v>60878</v>
      </c>
      <c r="I119">
        <v>60878</v>
      </c>
      <c r="J119" s="38" t="s">
        <v>3</v>
      </c>
      <c r="K119" s="38" t="s">
        <v>3</v>
      </c>
      <c r="L119" s="78" t="s">
        <v>26</v>
      </c>
      <c r="M119" s="38" t="s">
        <v>16</v>
      </c>
      <c r="O119" s="1" t="s">
        <v>456</v>
      </c>
      <c r="R119" s="43"/>
      <c r="S119" s="43"/>
      <c r="T119" s="43"/>
      <c r="U119" t="s">
        <v>409</v>
      </c>
      <c r="V119" t="s">
        <v>409</v>
      </c>
      <c r="W119" t="s">
        <v>409</v>
      </c>
      <c r="X119" t="s">
        <v>409</v>
      </c>
      <c r="Y119" t="s">
        <v>409</v>
      </c>
    </row>
    <row r="120" spans="1:25" x14ac:dyDescent="0.25">
      <c r="A120" s="52" t="s">
        <v>517</v>
      </c>
      <c r="B120" s="39" t="s">
        <v>461</v>
      </c>
      <c r="C120" s="39" t="s">
        <v>765</v>
      </c>
      <c r="D120" t="s">
        <v>516</v>
      </c>
      <c r="E120" s="52" t="s">
        <v>3635</v>
      </c>
      <c r="F120" s="52" t="s">
        <v>517</v>
      </c>
      <c r="G120" s="40" t="s">
        <v>518</v>
      </c>
      <c r="I120">
        <v>60768</v>
      </c>
      <c r="J120" s="38" t="s">
        <v>6</v>
      </c>
      <c r="K120" s="38" t="s">
        <v>3</v>
      </c>
      <c r="L120" s="78" t="s">
        <v>3</v>
      </c>
      <c r="M120" s="38" t="s">
        <v>3</v>
      </c>
      <c r="O120" s="1" t="s">
        <v>456</v>
      </c>
      <c r="P120"/>
      <c r="R120" s="43"/>
      <c r="S120" s="43"/>
      <c r="T120" s="43"/>
      <c r="U120" t="s">
        <v>409</v>
      </c>
      <c r="V120" t="s">
        <v>409</v>
      </c>
      <c r="W120" t="s">
        <v>409</v>
      </c>
      <c r="X120" t="s">
        <v>409</v>
      </c>
      <c r="Y120" t="s">
        <v>409</v>
      </c>
    </row>
    <row r="121" spans="1:25" x14ac:dyDescent="0.25">
      <c r="A121" s="52" t="s">
        <v>3043</v>
      </c>
      <c r="B121" s="39" t="s">
        <v>461</v>
      </c>
      <c r="C121" s="39" t="s">
        <v>765</v>
      </c>
      <c r="D121" t="s">
        <v>516</v>
      </c>
      <c r="E121" s="52" t="s">
        <v>3635</v>
      </c>
      <c r="F121" s="52" t="s">
        <v>517</v>
      </c>
      <c r="G121" s="40" t="s">
        <v>518</v>
      </c>
      <c r="I121">
        <v>60768</v>
      </c>
      <c r="J121" s="38" t="s">
        <v>6</v>
      </c>
      <c r="K121" s="38" t="s">
        <v>3</v>
      </c>
      <c r="L121" s="78" t="s">
        <v>3</v>
      </c>
      <c r="M121" s="38" t="s">
        <v>3</v>
      </c>
      <c r="O121" s="1" t="s">
        <v>456</v>
      </c>
      <c r="R121" s="43"/>
      <c r="S121" s="43"/>
      <c r="T121" s="43"/>
      <c r="U121" t="s">
        <v>409</v>
      </c>
      <c r="V121" t="s">
        <v>409</v>
      </c>
      <c r="W121" t="s">
        <v>409</v>
      </c>
      <c r="X121" t="s">
        <v>409</v>
      </c>
      <c r="Y121" t="s">
        <v>409</v>
      </c>
    </row>
    <row r="122" spans="1:25" x14ac:dyDescent="0.25">
      <c r="A122" s="52" t="s">
        <v>530</v>
      </c>
      <c r="B122" s="39" t="s">
        <v>461</v>
      </c>
      <c r="C122" s="39" t="s">
        <v>765</v>
      </c>
      <c r="D122" t="s">
        <v>539</v>
      </c>
      <c r="E122" s="52" t="s">
        <v>3636</v>
      </c>
      <c r="F122" s="52" t="s">
        <v>530</v>
      </c>
      <c r="G122" s="40" t="s">
        <v>531</v>
      </c>
      <c r="H122">
        <v>60889</v>
      </c>
      <c r="I122">
        <v>60889</v>
      </c>
      <c r="J122" s="38" t="s">
        <v>38</v>
      </c>
      <c r="K122" s="38" t="s">
        <v>38</v>
      </c>
      <c r="L122" s="78" t="s">
        <v>49</v>
      </c>
      <c r="M122" s="38" t="s">
        <v>16</v>
      </c>
      <c r="O122" s="1" t="s">
        <v>456</v>
      </c>
      <c r="P122"/>
      <c r="R122" s="43"/>
      <c r="S122" s="43"/>
      <c r="T122" s="43"/>
      <c r="U122" t="s">
        <v>408</v>
      </c>
      <c r="V122" t="s">
        <v>408</v>
      </c>
      <c r="W122" t="s">
        <v>408</v>
      </c>
      <c r="X122" t="s">
        <v>408</v>
      </c>
      <c r="Y122" t="s">
        <v>408</v>
      </c>
    </row>
    <row r="123" spans="1:25" x14ac:dyDescent="0.25">
      <c r="A123" s="52" t="s">
        <v>3048</v>
      </c>
      <c r="B123" s="39" t="s">
        <v>461</v>
      </c>
      <c r="C123" s="39" t="s">
        <v>765</v>
      </c>
      <c r="D123" t="s">
        <v>539</v>
      </c>
      <c r="E123" s="52" t="s">
        <v>3636</v>
      </c>
      <c r="F123" s="52" t="s">
        <v>530</v>
      </c>
      <c r="G123" s="40" t="s">
        <v>531</v>
      </c>
      <c r="H123">
        <v>60889</v>
      </c>
      <c r="I123">
        <v>60889</v>
      </c>
      <c r="J123" s="38" t="s">
        <v>38</v>
      </c>
      <c r="K123" s="38" t="s">
        <v>38</v>
      </c>
      <c r="L123" s="78" t="s">
        <v>49</v>
      </c>
      <c r="M123" s="38" t="s">
        <v>16</v>
      </c>
      <c r="O123" s="1" t="s">
        <v>456</v>
      </c>
      <c r="R123" s="43"/>
      <c r="S123" s="43"/>
      <c r="T123" s="43"/>
      <c r="U123" t="s">
        <v>408</v>
      </c>
      <c r="V123" t="s">
        <v>408</v>
      </c>
      <c r="W123" t="s">
        <v>408</v>
      </c>
      <c r="X123" t="s">
        <v>408</v>
      </c>
      <c r="Y123" t="s">
        <v>408</v>
      </c>
    </row>
    <row r="124" spans="1:25" x14ac:dyDescent="0.25">
      <c r="A124" s="52" t="s">
        <v>532</v>
      </c>
      <c r="B124" s="39" t="s">
        <v>461</v>
      </c>
      <c r="C124" s="39" t="s">
        <v>765</v>
      </c>
      <c r="D124" t="s">
        <v>539</v>
      </c>
      <c r="E124" s="52" t="s">
        <v>3637</v>
      </c>
      <c r="F124" s="52" t="s">
        <v>532</v>
      </c>
      <c r="G124" s="40" t="s">
        <v>533</v>
      </c>
      <c r="H124">
        <v>60894</v>
      </c>
      <c r="I124">
        <v>60894</v>
      </c>
      <c r="J124" s="38" t="s">
        <v>6</v>
      </c>
      <c r="K124" s="38" t="s">
        <v>3</v>
      </c>
      <c r="L124" s="78" t="s">
        <v>26</v>
      </c>
      <c r="M124" s="38" t="s">
        <v>29</v>
      </c>
      <c r="O124" s="1" t="s">
        <v>456</v>
      </c>
      <c r="P124"/>
      <c r="R124" s="43"/>
      <c r="S124" s="43"/>
      <c r="T124" s="43"/>
      <c r="U124" t="s">
        <v>409</v>
      </c>
      <c r="V124" t="s">
        <v>409</v>
      </c>
      <c r="W124" t="s">
        <v>409</v>
      </c>
      <c r="X124" t="s">
        <v>409</v>
      </c>
      <c r="Y124" t="s">
        <v>409</v>
      </c>
    </row>
    <row r="125" spans="1:25" x14ac:dyDescent="0.25">
      <c r="A125" s="52" t="s">
        <v>3049</v>
      </c>
      <c r="B125" s="39" t="s">
        <v>461</v>
      </c>
      <c r="C125" s="39" t="s">
        <v>765</v>
      </c>
      <c r="D125" t="s">
        <v>539</v>
      </c>
      <c r="E125" s="52" t="s">
        <v>3637</v>
      </c>
      <c r="F125" s="52" t="s">
        <v>532</v>
      </c>
      <c r="G125" s="40" t="s">
        <v>533</v>
      </c>
      <c r="H125">
        <v>60894</v>
      </c>
      <c r="I125">
        <v>60894</v>
      </c>
      <c r="J125" s="38" t="s">
        <v>6</v>
      </c>
      <c r="K125" s="38" t="s">
        <v>3</v>
      </c>
      <c r="L125" s="78" t="s">
        <v>26</v>
      </c>
      <c r="M125" s="38" t="s">
        <v>29</v>
      </c>
      <c r="O125" s="1" t="s">
        <v>456</v>
      </c>
      <c r="R125" s="43"/>
      <c r="S125" s="43"/>
      <c r="T125" s="43"/>
      <c r="U125" t="s">
        <v>409</v>
      </c>
      <c r="V125" t="s">
        <v>409</v>
      </c>
      <c r="W125" t="s">
        <v>409</v>
      </c>
      <c r="X125" t="s">
        <v>409</v>
      </c>
      <c r="Y125" t="s">
        <v>409</v>
      </c>
    </row>
    <row r="126" spans="1:25" x14ac:dyDescent="0.25">
      <c r="A126" s="52" t="s">
        <v>534</v>
      </c>
      <c r="B126" s="39" t="s">
        <v>461</v>
      </c>
      <c r="C126" s="39" t="s">
        <v>765</v>
      </c>
      <c r="D126" t="s">
        <v>516</v>
      </c>
      <c r="E126" s="52" t="s">
        <v>3638</v>
      </c>
      <c r="F126" s="52" t="s">
        <v>534</v>
      </c>
      <c r="G126" s="40" t="s">
        <v>535</v>
      </c>
      <c r="H126">
        <v>60776</v>
      </c>
      <c r="I126">
        <v>60776</v>
      </c>
      <c r="J126" s="38" t="s">
        <v>26</v>
      </c>
      <c r="K126" s="38" t="s">
        <v>38</v>
      </c>
      <c r="L126" s="78" t="s">
        <v>26</v>
      </c>
      <c r="M126" s="38" t="s">
        <v>29</v>
      </c>
      <c r="O126" s="1" t="s">
        <v>456</v>
      </c>
      <c r="P126"/>
      <c r="R126" s="43"/>
      <c r="S126" s="43"/>
      <c r="T126" s="43"/>
      <c r="U126" t="s">
        <v>402</v>
      </c>
      <c r="V126" t="s">
        <v>402</v>
      </c>
      <c r="W126" t="s">
        <v>402</v>
      </c>
      <c r="X126" t="s">
        <v>402</v>
      </c>
      <c r="Y126" t="s">
        <v>402</v>
      </c>
    </row>
    <row r="127" spans="1:25" x14ac:dyDescent="0.25">
      <c r="A127" s="52" t="s">
        <v>3050</v>
      </c>
      <c r="B127" s="39" t="s">
        <v>461</v>
      </c>
      <c r="C127" s="39" t="s">
        <v>765</v>
      </c>
      <c r="D127" t="s">
        <v>516</v>
      </c>
      <c r="E127" s="52" t="s">
        <v>3638</v>
      </c>
      <c r="F127" s="52" t="s">
        <v>534</v>
      </c>
      <c r="G127" s="40" t="s">
        <v>535</v>
      </c>
      <c r="H127">
        <v>60776</v>
      </c>
      <c r="I127">
        <v>60776</v>
      </c>
      <c r="J127" s="38" t="s">
        <v>26</v>
      </c>
      <c r="K127" s="38" t="s">
        <v>38</v>
      </c>
      <c r="L127" s="78" t="s">
        <v>26</v>
      </c>
      <c r="M127" s="38" t="s">
        <v>29</v>
      </c>
      <c r="O127" s="1" t="s">
        <v>456</v>
      </c>
      <c r="R127" s="43"/>
      <c r="S127" s="43"/>
      <c r="T127" s="43"/>
      <c r="U127" t="s">
        <v>402</v>
      </c>
      <c r="V127" t="s">
        <v>402</v>
      </c>
      <c r="W127" t="s">
        <v>402</v>
      </c>
      <c r="X127" t="s">
        <v>402</v>
      </c>
      <c r="Y127" t="s">
        <v>402</v>
      </c>
    </row>
    <row r="128" spans="1:25" x14ac:dyDescent="0.25">
      <c r="A128" s="52" t="s">
        <v>537</v>
      </c>
      <c r="B128" s="39" t="s">
        <v>461</v>
      </c>
      <c r="C128" s="39" t="s">
        <v>765</v>
      </c>
      <c r="D128" t="s">
        <v>536</v>
      </c>
      <c r="E128" s="52" t="s">
        <v>3639</v>
      </c>
      <c r="F128" s="52" t="s">
        <v>537</v>
      </c>
      <c r="G128" s="40" t="s">
        <v>538</v>
      </c>
      <c r="I128">
        <v>60954</v>
      </c>
      <c r="J128" s="38" t="s">
        <v>6</v>
      </c>
      <c r="K128" s="38" t="s">
        <v>3</v>
      </c>
      <c r="L128" s="78" t="s">
        <v>3</v>
      </c>
      <c r="M128" s="38" t="s">
        <v>38</v>
      </c>
      <c r="O128" s="1" t="s">
        <v>456</v>
      </c>
      <c r="P128"/>
      <c r="R128" s="43"/>
      <c r="S128" s="43"/>
      <c r="T128" s="43"/>
      <c r="U128" t="s">
        <v>409</v>
      </c>
      <c r="V128" t="s">
        <v>409</v>
      </c>
      <c r="W128" t="s">
        <v>409</v>
      </c>
      <c r="X128" t="s">
        <v>409</v>
      </c>
      <c r="Y128" t="s">
        <v>409</v>
      </c>
    </row>
    <row r="129" spans="1:25" x14ac:dyDescent="0.25">
      <c r="A129" s="52" t="s">
        <v>3051</v>
      </c>
      <c r="B129" s="39" t="s">
        <v>461</v>
      </c>
      <c r="C129" s="39" t="s">
        <v>765</v>
      </c>
      <c r="D129" t="s">
        <v>536</v>
      </c>
      <c r="E129" s="52" t="s">
        <v>3639</v>
      </c>
      <c r="F129" s="52" t="s">
        <v>537</v>
      </c>
      <c r="G129" s="40" t="s">
        <v>538</v>
      </c>
      <c r="I129">
        <v>60954</v>
      </c>
      <c r="J129" s="38" t="s">
        <v>6</v>
      </c>
      <c r="K129" s="38" t="s">
        <v>3</v>
      </c>
      <c r="L129" s="78" t="s">
        <v>3</v>
      </c>
      <c r="M129" s="38" t="s">
        <v>38</v>
      </c>
      <c r="O129" s="1" t="s">
        <v>456</v>
      </c>
      <c r="R129" s="43"/>
      <c r="S129" s="43"/>
      <c r="T129" s="43"/>
      <c r="U129" t="s">
        <v>409</v>
      </c>
      <c r="V129" t="s">
        <v>409</v>
      </c>
      <c r="W129" t="s">
        <v>409</v>
      </c>
      <c r="X129" t="s">
        <v>409</v>
      </c>
      <c r="Y129" t="s">
        <v>409</v>
      </c>
    </row>
    <row r="130" spans="1:25" x14ac:dyDescent="0.25">
      <c r="A130" s="52" t="s">
        <v>540</v>
      </c>
      <c r="B130" s="39" t="s">
        <v>461</v>
      </c>
      <c r="C130" s="39" t="s">
        <v>765</v>
      </c>
      <c r="D130" t="s">
        <v>539</v>
      </c>
      <c r="E130" s="52" t="s">
        <v>3640</v>
      </c>
      <c r="F130" s="52" t="s">
        <v>540</v>
      </c>
      <c r="G130" s="40" t="s">
        <v>541</v>
      </c>
      <c r="I130">
        <v>60902</v>
      </c>
      <c r="J130" s="38" t="s">
        <v>6</v>
      </c>
      <c r="K130" s="38" t="s">
        <v>6</v>
      </c>
      <c r="L130" s="78" t="s">
        <v>3</v>
      </c>
      <c r="M130" s="38" t="s">
        <v>29</v>
      </c>
      <c r="O130" s="1" t="s">
        <v>456</v>
      </c>
      <c r="P130"/>
      <c r="R130" s="43"/>
      <c r="S130" s="43"/>
      <c r="T130" s="43"/>
      <c r="U130" t="s">
        <v>409</v>
      </c>
      <c r="V130" t="s">
        <v>409</v>
      </c>
      <c r="W130" t="s">
        <v>409</v>
      </c>
      <c r="X130" t="s">
        <v>409</v>
      </c>
      <c r="Y130" t="s">
        <v>409</v>
      </c>
    </row>
    <row r="131" spans="1:25" x14ac:dyDescent="0.25">
      <c r="A131" s="52" t="s">
        <v>3052</v>
      </c>
      <c r="B131" s="39" t="s">
        <v>461</v>
      </c>
      <c r="C131" s="39" t="s">
        <v>765</v>
      </c>
      <c r="D131" t="s">
        <v>539</v>
      </c>
      <c r="E131" s="52" t="s">
        <v>3640</v>
      </c>
      <c r="F131" s="52" t="s">
        <v>540</v>
      </c>
      <c r="G131" s="40" t="s">
        <v>541</v>
      </c>
      <c r="I131">
        <v>60902</v>
      </c>
      <c r="J131" s="38" t="s">
        <v>6</v>
      </c>
      <c r="K131" s="38" t="s">
        <v>6</v>
      </c>
      <c r="L131" s="78" t="s">
        <v>3</v>
      </c>
      <c r="M131" s="38" t="s">
        <v>29</v>
      </c>
      <c r="O131" s="1" t="s">
        <v>456</v>
      </c>
      <c r="R131" s="43"/>
      <c r="S131" s="43"/>
      <c r="T131" s="43"/>
      <c r="U131" t="s">
        <v>409</v>
      </c>
      <c r="V131" t="s">
        <v>409</v>
      </c>
      <c r="W131" t="s">
        <v>409</v>
      </c>
      <c r="X131" t="s">
        <v>409</v>
      </c>
      <c r="Y131" t="s">
        <v>409</v>
      </c>
    </row>
    <row r="132" spans="1:25" x14ac:dyDescent="0.25">
      <c r="A132" s="52" t="s">
        <v>545</v>
      </c>
      <c r="B132" s="39" t="s">
        <v>461</v>
      </c>
      <c r="C132" s="39" t="s">
        <v>765</v>
      </c>
      <c r="D132" t="s">
        <v>539</v>
      </c>
      <c r="E132" s="52" t="s">
        <v>3641</v>
      </c>
      <c r="F132" s="52" t="s">
        <v>545</v>
      </c>
      <c r="G132" s="40" t="s">
        <v>546</v>
      </c>
      <c r="I132">
        <v>972013</v>
      </c>
      <c r="J132" s="38" t="s">
        <v>6</v>
      </c>
      <c r="K132" s="38" t="s">
        <v>6</v>
      </c>
      <c r="L132" s="78" t="s">
        <v>3</v>
      </c>
      <c r="M132" s="38" t="s">
        <v>38</v>
      </c>
      <c r="O132" s="1" t="s">
        <v>456</v>
      </c>
      <c r="P132"/>
      <c r="R132" s="43"/>
      <c r="S132" s="43"/>
      <c r="T132" s="43"/>
      <c r="U132" t="s">
        <v>409</v>
      </c>
      <c r="V132" t="s">
        <v>409</v>
      </c>
      <c r="W132" t="s">
        <v>409</v>
      </c>
      <c r="X132" t="s">
        <v>409</v>
      </c>
      <c r="Y132" t="s">
        <v>409</v>
      </c>
    </row>
    <row r="133" spans="1:25" x14ac:dyDescent="0.25">
      <c r="A133" s="52" t="s">
        <v>3054</v>
      </c>
      <c r="B133" s="39" t="s">
        <v>461</v>
      </c>
      <c r="C133" s="39" t="s">
        <v>765</v>
      </c>
      <c r="D133" t="s">
        <v>539</v>
      </c>
      <c r="E133" s="52" t="s">
        <v>3641</v>
      </c>
      <c r="F133" s="52" t="s">
        <v>545</v>
      </c>
      <c r="G133" s="40" t="s">
        <v>546</v>
      </c>
      <c r="I133">
        <v>972013</v>
      </c>
      <c r="J133" s="38" t="s">
        <v>6</v>
      </c>
      <c r="K133" s="38" t="s">
        <v>6</v>
      </c>
      <c r="L133" s="78" t="s">
        <v>3</v>
      </c>
      <c r="M133" s="38" t="s">
        <v>38</v>
      </c>
      <c r="O133" s="1" t="s">
        <v>456</v>
      </c>
      <c r="R133" s="43"/>
      <c r="S133" s="43"/>
      <c r="T133" s="43"/>
      <c r="U133" t="s">
        <v>409</v>
      </c>
      <c r="V133" t="s">
        <v>409</v>
      </c>
      <c r="W133" t="s">
        <v>409</v>
      </c>
      <c r="X133" t="s">
        <v>409</v>
      </c>
      <c r="Y133" t="s">
        <v>409</v>
      </c>
    </row>
    <row r="134" spans="1:25" x14ac:dyDescent="0.25">
      <c r="A134" s="52" t="s">
        <v>554</v>
      </c>
      <c r="B134" s="39" t="s">
        <v>461</v>
      </c>
      <c r="C134" s="39" t="s">
        <v>765</v>
      </c>
      <c r="D134" t="s">
        <v>472</v>
      </c>
      <c r="E134" s="52" t="s">
        <v>3642</v>
      </c>
      <c r="F134" s="52" t="s">
        <v>554</v>
      </c>
      <c r="G134" s="40" t="s">
        <v>555</v>
      </c>
      <c r="H134">
        <v>60867</v>
      </c>
      <c r="I134">
        <v>60867</v>
      </c>
      <c r="J134" s="38" t="s">
        <v>6</v>
      </c>
      <c r="K134" s="38" t="s">
        <v>6</v>
      </c>
      <c r="L134" s="78" t="s">
        <v>3</v>
      </c>
      <c r="M134" s="38" t="s">
        <v>38</v>
      </c>
      <c r="O134" s="1" t="s">
        <v>456</v>
      </c>
      <c r="P134"/>
      <c r="R134" s="43"/>
      <c r="S134" s="43"/>
      <c r="T134" s="43"/>
      <c r="U134" t="s">
        <v>409</v>
      </c>
      <c r="V134" t="s">
        <v>409</v>
      </c>
      <c r="W134" t="s">
        <v>409</v>
      </c>
      <c r="X134" t="s">
        <v>409</v>
      </c>
      <c r="Y134" t="s">
        <v>409</v>
      </c>
    </row>
    <row r="135" spans="1:25" x14ac:dyDescent="0.25">
      <c r="A135" s="52" t="s">
        <v>3058</v>
      </c>
      <c r="B135" s="39" t="s">
        <v>461</v>
      </c>
      <c r="C135" s="39" t="s">
        <v>765</v>
      </c>
      <c r="D135" t="s">
        <v>472</v>
      </c>
      <c r="E135" s="52" t="s">
        <v>3642</v>
      </c>
      <c r="F135" s="52" t="s">
        <v>554</v>
      </c>
      <c r="G135" s="40" t="s">
        <v>555</v>
      </c>
      <c r="H135">
        <v>60867</v>
      </c>
      <c r="I135">
        <v>60867</v>
      </c>
      <c r="J135" s="38" t="s">
        <v>6</v>
      </c>
      <c r="K135" s="38" t="s">
        <v>6</v>
      </c>
      <c r="L135" s="78" t="s">
        <v>3</v>
      </c>
      <c r="M135" s="38" t="s">
        <v>38</v>
      </c>
      <c r="O135" s="1" t="s">
        <v>456</v>
      </c>
      <c r="R135" s="43"/>
      <c r="S135" s="43"/>
      <c r="T135" s="43"/>
      <c r="U135" t="s">
        <v>409</v>
      </c>
      <c r="V135" t="s">
        <v>409</v>
      </c>
      <c r="W135" t="s">
        <v>409</v>
      </c>
      <c r="X135" t="s">
        <v>409</v>
      </c>
      <c r="Y135" t="s">
        <v>409</v>
      </c>
    </row>
    <row r="136" spans="1:25" x14ac:dyDescent="0.25">
      <c r="A136" s="52" t="s">
        <v>558</v>
      </c>
      <c r="B136" s="39" t="s">
        <v>461</v>
      </c>
      <c r="C136" s="39" t="s">
        <v>765</v>
      </c>
      <c r="D136" t="s">
        <v>536</v>
      </c>
      <c r="E136" s="52" t="s">
        <v>3643</v>
      </c>
      <c r="F136" s="52" t="s">
        <v>558</v>
      </c>
      <c r="G136" s="40" t="s">
        <v>559</v>
      </c>
      <c r="I136">
        <v>60958</v>
      </c>
      <c r="J136" s="38" t="s">
        <v>3</v>
      </c>
      <c r="K136" s="38" t="s">
        <v>3</v>
      </c>
      <c r="L136" s="78" t="s">
        <v>3</v>
      </c>
      <c r="M136" s="38" t="s">
        <v>38</v>
      </c>
      <c r="O136" s="1" t="s">
        <v>456</v>
      </c>
      <c r="P136"/>
      <c r="R136" s="43"/>
      <c r="S136" s="43"/>
      <c r="T136" s="43"/>
      <c r="U136" t="s">
        <v>409</v>
      </c>
      <c r="V136" t="s">
        <v>409</v>
      </c>
      <c r="W136" t="s">
        <v>409</v>
      </c>
      <c r="X136" t="s">
        <v>409</v>
      </c>
      <c r="Y136" t="s">
        <v>409</v>
      </c>
    </row>
    <row r="137" spans="1:25" x14ac:dyDescent="0.25">
      <c r="A137" s="52" t="s">
        <v>3060</v>
      </c>
      <c r="B137" s="39" t="s">
        <v>461</v>
      </c>
      <c r="C137" s="39" t="s">
        <v>765</v>
      </c>
      <c r="D137" t="s">
        <v>536</v>
      </c>
      <c r="E137" s="52" t="s">
        <v>3643</v>
      </c>
      <c r="F137" s="52" t="s">
        <v>558</v>
      </c>
      <c r="G137" s="40" t="s">
        <v>559</v>
      </c>
      <c r="I137">
        <v>60958</v>
      </c>
      <c r="J137" s="38" t="s">
        <v>3</v>
      </c>
      <c r="K137" s="38" t="s">
        <v>3</v>
      </c>
      <c r="L137" s="78" t="s">
        <v>3</v>
      </c>
      <c r="M137" s="38" t="s">
        <v>38</v>
      </c>
      <c r="O137" s="1" t="s">
        <v>456</v>
      </c>
      <c r="R137" s="43"/>
      <c r="S137" s="43"/>
      <c r="T137" s="43"/>
      <c r="U137" t="s">
        <v>409</v>
      </c>
      <c r="V137" t="s">
        <v>409</v>
      </c>
      <c r="W137" t="s">
        <v>409</v>
      </c>
      <c r="X137" t="s">
        <v>409</v>
      </c>
      <c r="Y137" t="s">
        <v>409</v>
      </c>
    </row>
    <row r="138" spans="1:25" x14ac:dyDescent="0.25">
      <c r="A138" s="52" t="s">
        <v>613</v>
      </c>
      <c r="B138" s="39" t="s">
        <v>461</v>
      </c>
      <c r="C138" s="39" t="s">
        <v>765</v>
      </c>
      <c r="D138" t="s">
        <v>539</v>
      </c>
      <c r="E138" s="52" t="s">
        <v>3644</v>
      </c>
      <c r="F138" s="52" t="s">
        <v>613</v>
      </c>
      <c r="G138" s="40" t="s">
        <v>614</v>
      </c>
      <c r="I138">
        <v>60905</v>
      </c>
      <c r="J138" s="38" t="s">
        <v>3</v>
      </c>
      <c r="K138" s="38" t="s">
        <v>3</v>
      </c>
      <c r="L138" s="78" t="s">
        <v>3</v>
      </c>
      <c r="M138" s="38" t="s">
        <v>38</v>
      </c>
      <c r="O138" s="1" t="s">
        <v>456</v>
      </c>
      <c r="P138"/>
      <c r="R138" s="43"/>
      <c r="S138" s="43"/>
      <c r="T138" s="43"/>
      <c r="U138" t="s">
        <v>409</v>
      </c>
      <c r="V138" t="s">
        <v>409</v>
      </c>
      <c r="W138" t="s">
        <v>409</v>
      </c>
      <c r="X138" t="s">
        <v>409</v>
      </c>
      <c r="Y138" t="s">
        <v>409</v>
      </c>
    </row>
    <row r="139" spans="1:25" x14ac:dyDescent="0.25">
      <c r="A139" s="52" t="s">
        <v>3088</v>
      </c>
      <c r="B139" s="39" t="s">
        <v>461</v>
      </c>
      <c r="C139" s="39" t="s">
        <v>765</v>
      </c>
      <c r="D139" t="s">
        <v>539</v>
      </c>
      <c r="E139" s="52" t="s">
        <v>3644</v>
      </c>
      <c r="F139" s="52" t="s">
        <v>613</v>
      </c>
      <c r="G139" s="40" t="s">
        <v>614</v>
      </c>
      <c r="I139">
        <v>60905</v>
      </c>
      <c r="J139" s="38" t="s">
        <v>3</v>
      </c>
      <c r="K139" s="38" t="s">
        <v>3</v>
      </c>
      <c r="L139" s="78" t="s">
        <v>3</v>
      </c>
      <c r="M139" s="38" t="s">
        <v>38</v>
      </c>
      <c r="O139" s="1" t="s">
        <v>456</v>
      </c>
      <c r="R139" s="43"/>
      <c r="S139" s="43"/>
      <c r="T139" s="43"/>
      <c r="U139" t="s">
        <v>409</v>
      </c>
      <c r="V139" t="s">
        <v>409</v>
      </c>
      <c r="W139" t="s">
        <v>409</v>
      </c>
      <c r="X139" t="s">
        <v>409</v>
      </c>
      <c r="Y139" t="s">
        <v>409</v>
      </c>
    </row>
    <row r="140" spans="1:25" x14ac:dyDescent="0.25">
      <c r="A140" s="52" t="s">
        <v>617</v>
      </c>
      <c r="B140" s="39" t="s">
        <v>461</v>
      </c>
      <c r="C140" s="39" t="s">
        <v>765</v>
      </c>
      <c r="D140" t="s">
        <v>516</v>
      </c>
      <c r="E140" s="52" t="s">
        <v>3645</v>
      </c>
      <c r="F140" s="52" t="s">
        <v>617</v>
      </c>
      <c r="G140" s="40" t="s">
        <v>618</v>
      </c>
      <c r="I140">
        <v>60797</v>
      </c>
      <c r="J140" s="38" t="s">
        <v>3</v>
      </c>
      <c r="K140" s="38" t="s">
        <v>3</v>
      </c>
      <c r="L140" s="78" t="s">
        <v>3</v>
      </c>
      <c r="M140" s="38" t="s">
        <v>3</v>
      </c>
      <c r="O140" s="1" t="s">
        <v>456</v>
      </c>
      <c r="P140"/>
      <c r="R140" s="43"/>
      <c r="S140" s="43"/>
      <c r="T140" s="43"/>
      <c r="U140" t="s">
        <v>409</v>
      </c>
      <c r="V140" t="s">
        <v>409</v>
      </c>
      <c r="W140" t="s">
        <v>409</v>
      </c>
      <c r="X140" t="s">
        <v>409</v>
      </c>
      <c r="Y140" t="s">
        <v>409</v>
      </c>
    </row>
    <row r="141" spans="1:25" x14ac:dyDescent="0.25">
      <c r="A141" s="52" t="s">
        <v>3090</v>
      </c>
      <c r="B141" s="39" t="s">
        <v>461</v>
      </c>
      <c r="C141" s="39" t="s">
        <v>765</v>
      </c>
      <c r="D141" t="s">
        <v>516</v>
      </c>
      <c r="E141" s="52" t="s">
        <v>3645</v>
      </c>
      <c r="F141" s="52" t="s">
        <v>617</v>
      </c>
      <c r="G141" s="40" t="s">
        <v>618</v>
      </c>
      <c r="I141">
        <v>60797</v>
      </c>
      <c r="J141" s="38" t="s">
        <v>3</v>
      </c>
      <c r="K141" s="38" t="s">
        <v>3</v>
      </c>
      <c r="L141" s="78" t="s">
        <v>3</v>
      </c>
      <c r="M141" s="38" t="s">
        <v>3</v>
      </c>
      <c r="O141" s="1" t="s">
        <v>456</v>
      </c>
      <c r="R141" s="43"/>
      <c r="S141" s="43"/>
      <c r="T141" s="43"/>
      <c r="U141" t="s">
        <v>409</v>
      </c>
      <c r="V141" t="s">
        <v>409</v>
      </c>
      <c r="W141" t="s">
        <v>409</v>
      </c>
      <c r="X141" t="s">
        <v>409</v>
      </c>
      <c r="Y141" t="s">
        <v>409</v>
      </c>
    </row>
    <row r="142" spans="1:25" x14ac:dyDescent="0.25">
      <c r="A142" s="52" t="s">
        <v>619</v>
      </c>
      <c r="B142" s="39" t="s">
        <v>461</v>
      </c>
      <c r="C142" s="39" t="s">
        <v>765</v>
      </c>
      <c r="D142" t="s">
        <v>516</v>
      </c>
      <c r="E142" s="52" t="s">
        <v>3646</v>
      </c>
      <c r="F142" s="52" t="s">
        <v>619</v>
      </c>
      <c r="G142" s="40" t="s">
        <v>620</v>
      </c>
      <c r="H142">
        <v>60811</v>
      </c>
      <c r="I142">
        <v>60811</v>
      </c>
      <c r="J142" s="38" t="s">
        <v>29</v>
      </c>
      <c r="K142" s="38" t="s">
        <v>26</v>
      </c>
      <c r="L142" s="78" t="s">
        <v>29</v>
      </c>
      <c r="M142" s="38" t="s">
        <v>29</v>
      </c>
      <c r="O142" s="1" t="s">
        <v>456</v>
      </c>
      <c r="P142"/>
      <c r="R142" s="43"/>
      <c r="S142" s="43"/>
      <c r="T142" s="43"/>
      <c r="U142" t="s">
        <v>402</v>
      </c>
      <c r="V142" t="s">
        <v>402</v>
      </c>
      <c r="W142" t="s">
        <v>402</v>
      </c>
      <c r="X142" t="s">
        <v>402</v>
      </c>
      <c r="Y142" t="s">
        <v>402</v>
      </c>
    </row>
    <row r="143" spans="1:25" x14ac:dyDescent="0.25">
      <c r="A143" s="52" t="s">
        <v>3091</v>
      </c>
      <c r="B143" s="39" t="s">
        <v>461</v>
      </c>
      <c r="C143" s="39" t="s">
        <v>765</v>
      </c>
      <c r="D143" t="s">
        <v>516</v>
      </c>
      <c r="E143" s="52" t="s">
        <v>3646</v>
      </c>
      <c r="F143" s="52" t="s">
        <v>619</v>
      </c>
      <c r="G143" s="40" t="s">
        <v>620</v>
      </c>
      <c r="H143">
        <v>60811</v>
      </c>
      <c r="I143">
        <v>60811</v>
      </c>
      <c r="J143" s="38" t="s">
        <v>29</v>
      </c>
      <c r="K143" s="38" t="s">
        <v>26</v>
      </c>
      <c r="L143" s="78" t="s">
        <v>29</v>
      </c>
      <c r="M143" s="38" t="s">
        <v>29</v>
      </c>
      <c r="O143" s="1" t="s">
        <v>456</v>
      </c>
      <c r="R143" s="43"/>
      <c r="S143" s="43"/>
      <c r="T143" s="43"/>
      <c r="U143" t="s">
        <v>402</v>
      </c>
      <c r="V143" t="s">
        <v>402</v>
      </c>
      <c r="W143" t="s">
        <v>402</v>
      </c>
      <c r="X143" t="s">
        <v>402</v>
      </c>
      <c r="Y143" t="s">
        <v>402</v>
      </c>
    </row>
    <row r="144" spans="1:25" x14ac:dyDescent="0.25">
      <c r="A144" s="52" t="s">
        <v>622</v>
      </c>
      <c r="B144" s="39" t="s">
        <v>461</v>
      </c>
      <c r="C144" s="39" t="s">
        <v>765</v>
      </c>
      <c r="D144" t="s">
        <v>621</v>
      </c>
      <c r="E144" s="52" t="s">
        <v>3647</v>
      </c>
      <c r="F144" s="52" t="s">
        <v>622</v>
      </c>
      <c r="G144" s="40" t="s">
        <v>623</v>
      </c>
      <c r="H144">
        <v>60939</v>
      </c>
      <c r="I144">
        <v>60939</v>
      </c>
      <c r="J144" s="38" t="s">
        <v>26</v>
      </c>
      <c r="K144" s="38" t="s">
        <v>26</v>
      </c>
      <c r="L144" s="78" t="s">
        <v>29</v>
      </c>
      <c r="M144" s="38" t="s">
        <v>29</v>
      </c>
      <c r="O144" s="1" t="s">
        <v>456</v>
      </c>
      <c r="P144"/>
      <c r="R144" s="43"/>
      <c r="S144" s="43"/>
      <c r="T144" s="43"/>
      <c r="U144" t="s">
        <v>406</v>
      </c>
      <c r="V144" t="s">
        <v>406</v>
      </c>
      <c r="W144" t="s">
        <v>406</v>
      </c>
      <c r="X144" t="s">
        <v>406</v>
      </c>
      <c r="Y144" t="s">
        <v>406</v>
      </c>
    </row>
    <row r="145" spans="1:25" x14ac:dyDescent="0.25">
      <c r="A145" s="52" t="s">
        <v>3092</v>
      </c>
      <c r="B145" s="39" t="s">
        <v>461</v>
      </c>
      <c r="C145" s="39" t="s">
        <v>765</v>
      </c>
      <c r="D145" t="s">
        <v>621</v>
      </c>
      <c r="E145" s="52" t="s">
        <v>3647</v>
      </c>
      <c r="F145" s="52" t="s">
        <v>622</v>
      </c>
      <c r="G145" s="40" t="s">
        <v>623</v>
      </c>
      <c r="H145">
        <v>60939</v>
      </c>
      <c r="I145">
        <v>60939</v>
      </c>
      <c r="J145" s="38" t="s">
        <v>26</v>
      </c>
      <c r="K145" s="38" t="s">
        <v>26</v>
      </c>
      <c r="L145" s="78" t="s">
        <v>29</v>
      </c>
      <c r="M145" s="38" t="s">
        <v>29</v>
      </c>
      <c r="O145" s="1" t="s">
        <v>456</v>
      </c>
      <c r="R145" s="43"/>
      <c r="S145" s="43"/>
      <c r="T145" s="43"/>
      <c r="U145" t="s">
        <v>406</v>
      </c>
      <c r="V145" t="s">
        <v>406</v>
      </c>
      <c r="W145" t="s">
        <v>406</v>
      </c>
      <c r="X145" t="s">
        <v>406</v>
      </c>
      <c r="Y145" t="s">
        <v>406</v>
      </c>
    </row>
    <row r="146" spans="1:25" x14ac:dyDescent="0.25">
      <c r="A146" s="52" t="s">
        <v>625</v>
      </c>
      <c r="B146" s="39" t="s">
        <v>461</v>
      </c>
      <c r="C146" s="39" t="s">
        <v>765</v>
      </c>
      <c r="D146" t="s">
        <v>624</v>
      </c>
      <c r="E146" s="52" t="s">
        <v>3648</v>
      </c>
      <c r="F146" s="52" t="s">
        <v>625</v>
      </c>
      <c r="G146" s="40" t="s">
        <v>626</v>
      </c>
      <c r="H146">
        <v>60949</v>
      </c>
      <c r="I146">
        <v>60949</v>
      </c>
      <c r="J146" s="38" t="s">
        <v>3</v>
      </c>
      <c r="K146" s="38" t="s">
        <v>6</v>
      </c>
      <c r="L146" s="78" t="s">
        <v>3</v>
      </c>
      <c r="M146" s="38" t="s">
        <v>26</v>
      </c>
      <c r="P146"/>
      <c r="R146" s="43"/>
      <c r="S146" s="43"/>
      <c r="T146" s="43"/>
      <c r="U146" t="s">
        <v>409</v>
      </c>
      <c r="V146" t="s">
        <v>409</v>
      </c>
      <c r="W146" t="s">
        <v>409</v>
      </c>
      <c r="X146" t="s">
        <v>409</v>
      </c>
      <c r="Y146" t="s">
        <v>409</v>
      </c>
    </row>
    <row r="147" spans="1:25" x14ac:dyDescent="0.25">
      <c r="A147" s="52" t="s">
        <v>3093</v>
      </c>
      <c r="B147" s="39" t="s">
        <v>461</v>
      </c>
      <c r="C147" s="39" t="s">
        <v>765</v>
      </c>
      <c r="D147" t="s">
        <v>624</v>
      </c>
      <c r="E147" s="52" t="s">
        <v>3648</v>
      </c>
      <c r="F147" s="52" t="s">
        <v>625</v>
      </c>
      <c r="G147" s="40" t="s">
        <v>626</v>
      </c>
      <c r="H147">
        <v>60949</v>
      </c>
      <c r="I147">
        <v>60949</v>
      </c>
      <c r="J147" s="38" t="s">
        <v>3</v>
      </c>
      <c r="K147" s="38" t="s">
        <v>6</v>
      </c>
      <c r="L147" s="78" t="s">
        <v>3</v>
      </c>
      <c r="M147" s="38" t="s">
        <v>26</v>
      </c>
      <c r="R147" s="43"/>
      <c r="S147" s="43"/>
      <c r="T147" s="43"/>
      <c r="U147" t="s">
        <v>409</v>
      </c>
      <c r="V147" t="s">
        <v>409</v>
      </c>
      <c r="W147" t="s">
        <v>409</v>
      </c>
      <c r="X147" t="s">
        <v>409</v>
      </c>
      <c r="Y147" t="s">
        <v>409</v>
      </c>
    </row>
    <row r="148" spans="1:25" x14ac:dyDescent="0.25">
      <c r="A148" s="52" t="s">
        <v>642</v>
      </c>
      <c r="B148" s="39" t="s">
        <v>461</v>
      </c>
      <c r="C148" s="39" t="s">
        <v>765</v>
      </c>
      <c r="D148" t="s">
        <v>516</v>
      </c>
      <c r="E148" s="52" t="s">
        <v>3649</v>
      </c>
      <c r="F148" s="52" t="s">
        <v>642</v>
      </c>
      <c r="G148" s="40" t="s">
        <v>643</v>
      </c>
      <c r="H148">
        <v>60801</v>
      </c>
      <c r="I148">
        <v>60801</v>
      </c>
      <c r="J148" s="38" t="s">
        <v>3</v>
      </c>
      <c r="K148" s="38" t="s">
        <v>6</v>
      </c>
      <c r="L148" s="78" t="s">
        <v>3</v>
      </c>
      <c r="M148" s="38" t="s">
        <v>3</v>
      </c>
      <c r="O148" s="1" t="s">
        <v>456</v>
      </c>
      <c r="P148"/>
      <c r="R148" s="43"/>
      <c r="S148" s="43"/>
      <c r="T148" s="43"/>
      <c r="U148" t="s">
        <v>409</v>
      </c>
      <c r="V148" t="s">
        <v>409</v>
      </c>
      <c r="W148" t="s">
        <v>409</v>
      </c>
      <c r="X148" t="s">
        <v>409</v>
      </c>
      <c r="Y148" t="s">
        <v>409</v>
      </c>
    </row>
    <row r="149" spans="1:25" x14ac:dyDescent="0.25">
      <c r="A149" s="52" t="s">
        <v>3101</v>
      </c>
      <c r="B149" s="39" t="s">
        <v>461</v>
      </c>
      <c r="C149" s="39" t="s">
        <v>765</v>
      </c>
      <c r="D149" t="s">
        <v>516</v>
      </c>
      <c r="E149" s="52" t="s">
        <v>3649</v>
      </c>
      <c r="F149" s="52" t="s">
        <v>642</v>
      </c>
      <c r="G149" s="40" t="s">
        <v>643</v>
      </c>
      <c r="H149">
        <v>60801</v>
      </c>
      <c r="I149">
        <v>60801</v>
      </c>
      <c r="J149" s="38" t="s">
        <v>3</v>
      </c>
      <c r="K149" s="38" t="s">
        <v>6</v>
      </c>
      <c r="L149" s="78" t="s">
        <v>3</v>
      </c>
      <c r="M149" s="38" t="s">
        <v>3</v>
      </c>
      <c r="O149" s="1" t="s">
        <v>456</v>
      </c>
      <c r="R149" s="43"/>
      <c r="S149" s="43"/>
      <c r="T149" s="43"/>
      <c r="U149" t="s">
        <v>409</v>
      </c>
      <c r="V149" t="s">
        <v>409</v>
      </c>
      <c r="W149" t="s">
        <v>409</v>
      </c>
      <c r="X149" t="s">
        <v>409</v>
      </c>
      <c r="Y149" t="s">
        <v>409</v>
      </c>
    </row>
    <row r="150" spans="1:25" x14ac:dyDescent="0.25">
      <c r="A150" s="52" t="s">
        <v>660</v>
      </c>
      <c r="B150" s="39" t="s">
        <v>461</v>
      </c>
      <c r="C150" s="39" t="s">
        <v>765</v>
      </c>
      <c r="D150" t="s">
        <v>539</v>
      </c>
      <c r="E150" s="52" t="s">
        <v>3650</v>
      </c>
      <c r="F150" s="52" t="s">
        <v>660</v>
      </c>
      <c r="G150" s="40" t="s">
        <v>661</v>
      </c>
      <c r="I150">
        <v>60918</v>
      </c>
      <c r="J150" s="38" t="s">
        <v>3</v>
      </c>
      <c r="K150" s="38" t="s">
        <v>3</v>
      </c>
      <c r="L150" s="78" t="s">
        <v>3</v>
      </c>
      <c r="M150" s="38" t="s">
        <v>16</v>
      </c>
      <c r="O150" s="1" t="s">
        <v>456</v>
      </c>
      <c r="P150"/>
      <c r="R150" s="43"/>
      <c r="S150" s="43"/>
      <c r="T150" s="43"/>
      <c r="U150" t="s">
        <v>409</v>
      </c>
      <c r="V150" t="s">
        <v>409</v>
      </c>
      <c r="W150" t="s">
        <v>409</v>
      </c>
      <c r="X150" t="s">
        <v>409</v>
      </c>
      <c r="Y150" t="s">
        <v>409</v>
      </c>
    </row>
    <row r="151" spans="1:25" x14ac:dyDescent="0.25">
      <c r="A151" s="52" t="s">
        <v>3109</v>
      </c>
      <c r="B151" s="39" t="s">
        <v>461</v>
      </c>
      <c r="C151" s="39" t="s">
        <v>765</v>
      </c>
      <c r="D151" t="s">
        <v>539</v>
      </c>
      <c r="E151" s="52" t="s">
        <v>3650</v>
      </c>
      <c r="F151" s="52" t="s">
        <v>660</v>
      </c>
      <c r="G151" s="40" t="s">
        <v>661</v>
      </c>
      <c r="I151">
        <v>60918</v>
      </c>
      <c r="J151" s="38" t="s">
        <v>3</v>
      </c>
      <c r="K151" s="38" t="s">
        <v>3</v>
      </c>
      <c r="L151" s="78" t="s">
        <v>3</v>
      </c>
      <c r="M151" s="38" t="s">
        <v>16</v>
      </c>
      <c r="O151" s="1" t="s">
        <v>456</v>
      </c>
      <c r="R151" s="43"/>
      <c r="S151" s="43"/>
      <c r="T151" s="43"/>
      <c r="U151" t="s">
        <v>409</v>
      </c>
      <c r="V151" t="s">
        <v>409</v>
      </c>
      <c r="W151" t="s">
        <v>409</v>
      </c>
      <c r="X151" t="s">
        <v>409</v>
      </c>
      <c r="Y151" t="s">
        <v>409</v>
      </c>
    </row>
    <row r="152" spans="1:25" x14ac:dyDescent="0.25">
      <c r="A152" s="52" t="s">
        <v>670</v>
      </c>
      <c r="B152" s="39" t="s">
        <v>461</v>
      </c>
      <c r="C152" s="39" t="s">
        <v>765</v>
      </c>
      <c r="D152" t="s">
        <v>539</v>
      </c>
      <c r="E152" s="52" t="s">
        <v>3651</v>
      </c>
      <c r="F152" s="52" t="s">
        <v>670</v>
      </c>
      <c r="G152" s="40" t="s">
        <v>671</v>
      </c>
      <c r="H152">
        <v>60927</v>
      </c>
      <c r="I152">
        <v>60927</v>
      </c>
      <c r="J152" s="38" t="s">
        <v>29</v>
      </c>
      <c r="K152" s="38" t="s">
        <v>38</v>
      </c>
      <c r="L152" s="78" t="s">
        <v>26</v>
      </c>
      <c r="M152" s="38" t="s">
        <v>16</v>
      </c>
      <c r="O152" s="1" t="s">
        <v>456</v>
      </c>
      <c r="P152"/>
      <c r="R152" s="43"/>
      <c r="S152" s="43"/>
      <c r="T152" s="43"/>
      <c r="U152" t="s">
        <v>402</v>
      </c>
      <c r="V152" t="s">
        <v>402</v>
      </c>
      <c r="W152" t="s">
        <v>402</v>
      </c>
      <c r="X152" t="s">
        <v>402</v>
      </c>
      <c r="Y152" t="s">
        <v>402</v>
      </c>
    </row>
    <row r="153" spans="1:25" x14ac:dyDescent="0.25">
      <c r="A153" s="52" t="s">
        <v>3113</v>
      </c>
      <c r="B153" s="39" t="s">
        <v>461</v>
      </c>
      <c r="C153" s="39" t="s">
        <v>765</v>
      </c>
      <c r="D153" t="s">
        <v>539</v>
      </c>
      <c r="E153" s="52" t="s">
        <v>3651</v>
      </c>
      <c r="F153" s="52" t="s">
        <v>670</v>
      </c>
      <c r="G153" s="40" t="s">
        <v>671</v>
      </c>
      <c r="H153">
        <v>60927</v>
      </c>
      <c r="I153">
        <v>60927</v>
      </c>
      <c r="J153" s="38" t="s">
        <v>29</v>
      </c>
      <c r="K153" s="38" t="s">
        <v>38</v>
      </c>
      <c r="L153" s="78" t="s">
        <v>26</v>
      </c>
      <c r="M153" s="38" t="s">
        <v>16</v>
      </c>
      <c r="O153" s="1" t="s">
        <v>456</v>
      </c>
      <c r="R153" s="43"/>
      <c r="S153" s="43"/>
      <c r="T153" s="43"/>
      <c r="U153" t="s">
        <v>402</v>
      </c>
      <c r="V153" t="s">
        <v>402</v>
      </c>
      <c r="W153" t="s">
        <v>402</v>
      </c>
      <c r="X153" t="s">
        <v>402</v>
      </c>
      <c r="Y153" t="s">
        <v>402</v>
      </c>
    </row>
    <row r="154" spans="1:25" x14ac:dyDescent="0.25">
      <c r="A154" s="52" t="s">
        <v>463</v>
      </c>
      <c r="B154" s="39" t="s">
        <v>461</v>
      </c>
      <c r="C154" s="39" t="s">
        <v>767</v>
      </c>
      <c r="D154" t="s">
        <v>462</v>
      </c>
      <c r="E154" s="52" t="s">
        <v>3652</v>
      </c>
      <c r="F154" s="52" t="s">
        <v>463</v>
      </c>
      <c r="G154" s="40" t="s">
        <v>464</v>
      </c>
      <c r="H154">
        <v>61498</v>
      </c>
      <c r="I154">
        <v>61498</v>
      </c>
      <c r="J154" s="38" t="s">
        <v>29</v>
      </c>
      <c r="K154" s="38" t="s">
        <v>26</v>
      </c>
      <c r="L154" s="78" t="s">
        <v>16</v>
      </c>
      <c r="M154" s="38" t="s">
        <v>16</v>
      </c>
      <c r="P154"/>
      <c r="R154" s="43"/>
      <c r="S154" s="43"/>
      <c r="T154" s="43"/>
      <c r="U154" t="s">
        <v>408</v>
      </c>
      <c r="V154" t="s">
        <v>408</v>
      </c>
      <c r="W154" t="s">
        <v>408</v>
      </c>
      <c r="X154" t="s">
        <v>408</v>
      </c>
      <c r="Y154" t="s">
        <v>408</v>
      </c>
    </row>
    <row r="155" spans="1:25" x14ac:dyDescent="0.25">
      <c r="A155" s="52" t="s">
        <v>3021</v>
      </c>
      <c r="B155" s="39" t="s">
        <v>461</v>
      </c>
      <c r="C155" s="39" t="s">
        <v>767</v>
      </c>
      <c r="D155" t="s">
        <v>462</v>
      </c>
      <c r="E155" s="52" t="s">
        <v>3652</v>
      </c>
      <c r="F155" s="52" t="s">
        <v>463</v>
      </c>
      <c r="G155" s="40" t="s">
        <v>464</v>
      </c>
      <c r="H155">
        <v>61498</v>
      </c>
      <c r="I155">
        <v>61498</v>
      </c>
      <c r="J155" s="38" t="s">
        <v>29</v>
      </c>
      <c r="K155" s="38" t="s">
        <v>26</v>
      </c>
      <c r="L155" s="78" t="s">
        <v>16</v>
      </c>
      <c r="M155" s="38" t="s">
        <v>16</v>
      </c>
      <c r="R155" s="43"/>
      <c r="S155" s="43"/>
      <c r="T155" s="43"/>
      <c r="U155" t="s">
        <v>408</v>
      </c>
      <c r="V155" t="s">
        <v>408</v>
      </c>
      <c r="W155" t="s">
        <v>408</v>
      </c>
      <c r="X155" t="s">
        <v>408</v>
      </c>
      <c r="Y155" t="s">
        <v>408</v>
      </c>
    </row>
    <row r="156" spans="1:25" x14ac:dyDescent="0.25">
      <c r="A156" s="52" t="s">
        <v>465</v>
      </c>
      <c r="B156" s="39" t="s">
        <v>461</v>
      </c>
      <c r="C156" s="39" t="s">
        <v>767</v>
      </c>
      <c r="D156" t="s">
        <v>462</v>
      </c>
      <c r="E156" s="52" t="s">
        <v>3653</v>
      </c>
      <c r="F156" s="52" t="s">
        <v>465</v>
      </c>
      <c r="G156" s="40" t="s">
        <v>466</v>
      </c>
      <c r="H156">
        <v>61510</v>
      </c>
      <c r="I156">
        <v>61510</v>
      </c>
      <c r="J156" s="38" t="s">
        <v>16</v>
      </c>
      <c r="K156" s="38" t="s">
        <v>16</v>
      </c>
      <c r="L156" s="78" t="s">
        <v>16</v>
      </c>
      <c r="M156" s="38" t="s">
        <v>16</v>
      </c>
      <c r="P156"/>
      <c r="R156" s="43"/>
      <c r="S156" s="43"/>
      <c r="T156" s="43"/>
      <c r="U156" t="s">
        <v>405</v>
      </c>
      <c r="V156" t="s">
        <v>405</v>
      </c>
      <c r="W156" t="s">
        <v>405</v>
      </c>
      <c r="X156" t="s">
        <v>405</v>
      </c>
      <c r="Y156" t="s">
        <v>405</v>
      </c>
    </row>
    <row r="157" spans="1:25" x14ac:dyDescent="0.25">
      <c r="A157" s="52" t="s">
        <v>3022</v>
      </c>
      <c r="B157" s="39" t="s">
        <v>461</v>
      </c>
      <c r="C157" s="39" t="s">
        <v>767</v>
      </c>
      <c r="D157" t="s">
        <v>462</v>
      </c>
      <c r="E157" s="52" t="s">
        <v>3653</v>
      </c>
      <c r="F157" s="52" t="s">
        <v>465</v>
      </c>
      <c r="G157" s="40" t="s">
        <v>466</v>
      </c>
      <c r="H157">
        <v>61510</v>
      </c>
      <c r="I157">
        <v>61510</v>
      </c>
      <c r="J157" s="38" t="s">
        <v>16</v>
      </c>
      <c r="K157" s="38" t="s">
        <v>16</v>
      </c>
      <c r="L157" s="78" t="s">
        <v>16</v>
      </c>
      <c r="M157" s="38" t="s">
        <v>16</v>
      </c>
      <c r="R157" s="43"/>
      <c r="S157" s="43"/>
      <c r="T157" s="43"/>
      <c r="U157" t="s">
        <v>405</v>
      </c>
      <c r="V157" t="s">
        <v>405</v>
      </c>
      <c r="W157" t="s">
        <v>405</v>
      </c>
      <c r="X157" t="s">
        <v>405</v>
      </c>
      <c r="Y157" t="s">
        <v>405</v>
      </c>
    </row>
    <row r="158" spans="1:25" x14ac:dyDescent="0.25">
      <c r="A158" s="52" t="s">
        <v>470</v>
      </c>
      <c r="B158" s="39" t="s">
        <v>461</v>
      </c>
      <c r="C158" s="39" t="s">
        <v>767</v>
      </c>
      <c r="D158" t="s">
        <v>467</v>
      </c>
      <c r="E158" s="52" t="s">
        <v>3654</v>
      </c>
      <c r="F158" s="52" t="s">
        <v>470</v>
      </c>
      <c r="G158" s="40" t="s">
        <v>471</v>
      </c>
      <c r="H158">
        <v>61280</v>
      </c>
      <c r="I158">
        <v>61281</v>
      </c>
      <c r="J158" s="38" t="s">
        <v>6</v>
      </c>
      <c r="K158" s="38" t="s">
        <v>26</v>
      </c>
      <c r="L158" s="78" t="s">
        <v>26</v>
      </c>
      <c r="M158" s="38" t="s">
        <v>29</v>
      </c>
      <c r="O158" s="1" t="s">
        <v>456</v>
      </c>
      <c r="P158"/>
      <c r="R158" s="43"/>
      <c r="S158" s="43"/>
      <c r="T158" s="43"/>
      <c r="U158" t="s">
        <v>408</v>
      </c>
      <c r="V158" t="s">
        <v>408</v>
      </c>
      <c r="W158" t="s">
        <v>408</v>
      </c>
      <c r="X158" t="s">
        <v>408</v>
      </c>
      <c r="Y158" t="s">
        <v>408</v>
      </c>
    </row>
    <row r="159" spans="1:25" x14ac:dyDescent="0.25">
      <c r="A159" s="52" t="s">
        <v>3023</v>
      </c>
      <c r="B159" s="39" t="s">
        <v>461</v>
      </c>
      <c r="C159" s="39" t="s">
        <v>767</v>
      </c>
      <c r="D159" t="s">
        <v>467</v>
      </c>
      <c r="E159" s="52" t="s">
        <v>3654</v>
      </c>
      <c r="F159" s="52" t="s">
        <v>470</v>
      </c>
      <c r="G159" s="40" t="s">
        <v>471</v>
      </c>
      <c r="H159">
        <v>61280</v>
      </c>
      <c r="I159">
        <v>61281</v>
      </c>
      <c r="J159" s="38" t="s">
        <v>6</v>
      </c>
      <c r="K159" s="38" t="s">
        <v>26</v>
      </c>
      <c r="L159" s="78" t="s">
        <v>26</v>
      </c>
      <c r="M159" s="38" t="s">
        <v>29</v>
      </c>
      <c r="O159" s="1" t="s">
        <v>456</v>
      </c>
      <c r="R159" s="43"/>
      <c r="S159" s="43"/>
      <c r="T159" s="43"/>
      <c r="U159" t="s">
        <v>408</v>
      </c>
      <c r="V159" t="s">
        <v>408</v>
      </c>
      <c r="W159" t="s">
        <v>408</v>
      </c>
      <c r="X159" t="s">
        <v>408</v>
      </c>
      <c r="Y159" t="s">
        <v>408</v>
      </c>
    </row>
    <row r="160" spans="1:25" x14ac:dyDescent="0.25">
      <c r="A160" s="52" t="s">
        <v>468</v>
      </c>
      <c r="B160" s="39" t="s">
        <v>461</v>
      </c>
      <c r="C160" s="39" t="s">
        <v>767</v>
      </c>
      <c r="D160" t="s">
        <v>467</v>
      </c>
      <c r="E160" s="52" t="s">
        <v>3655</v>
      </c>
      <c r="F160" s="52" t="s">
        <v>468</v>
      </c>
      <c r="G160" s="40" t="s">
        <v>469</v>
      </c>
      <c r="H160">
        <v>61258</v>
      </c>
      <c r="I160">
        <v>61258</v>
      </c>
      <c r="J160" s="38" t="s">
        <v>29</v>
      </c>
      <c r="K160" s="38" t="s">
        <v>26</v>
      </c>
      <c r="L160" s="78" t="s">
        <v>29</v>
      </c>
      <c r="M160" s="38" t="s">
        <v>29</v>
      </c>
      <c r="P160"/>
      <c r="R160" s="43"/>
      <c r="S160" s="43"/>
      <c r="T160" s="43"/>
      <c r="U160" t="s">
        <v>403</v>
      </c>
      <c r="V160" t="s">
        <v>403</v>
      </c>
      <c r="W160" t="s">
        <v>403</v>
      </c>
      <c r="X160" t="s">
        <v>403</v>
      </c>
      <c r="Y160" t="s">
        <v>403</v>
      </c>
    </row>
    <row r="161" spans="1:25" x14ac:dyDescent="0.25">
      <c r="A161" s="52" t="s">
        <v>3024</v>
      </c>
      <c r="B161" s="39" t="s">
        <v>461</v>
      </c>
      <c r="C161" s="39" t="s">
        <v>767</v>
      </c>
      <c r="D161" t="s">
        <v>467</v>
      </c>
      <c r="E161" s="52" t="s">
        <v>3655</v>
      </c>
      <c r="F161" s="52" t="s">
        <v>468</v>
      </c>
      <c r="G161" s="40" t="s">
        <v>469</v>
      </c>
      <c r="H161">
        <v>61258</v>
      </c>
      <c r="I161">
        <v>61258</v>
      </c>
      <c r="J161" s="38" t="s">
        <v>29</v>
      </c>
      <c r="K161" s="38" t="s">
        <v>26</v>
      </c>
      <c r="L161" s="78" t="s">
        <v>29</v>
      </c>
      <c r="M161" s="38" t="s">
        <v>29</v>
      </c>
      <c r="R161" s="43"/>
      <c r="S161" s="43"/>
      <c r="T161" s="43"/>
      <c r="U161" t="s">
        <v>403</v>
      </c>
      <c r="V161" t="s">
        <v>403</v>
      </c>
      <c r="W161" t="s">
        <v>403</v>
      </c>
      <c r="X161" t="s">
        <v>403</v>
      </c>
      <c r="Y161" t="s">
        <v>403</v>
      </c>
    </row>
    <row r="162" spans="1:25" x14ac:dyDescent="0.25">
      <c r="A162" s="52" t="s">
        <v>486</v>
      </c>
      <c r="B162" s="39" t="s">
        <v>461</v>
      </c>
      <c r="C162" s="39" t="s">
        <v>767</v>
      </c>
      <c r="D162" t="s">
        <v>485</v>
      </c>
      <c r="E162" s="52" t="s">
        <v>3656</v>
      </c>
      <c r="F162" s="52" t="s">
        <v>486</v>
      </c>
      <c r="G162" s="40" t="s">
        <v>487</v>
      </c>
      <c r="H162">
        <v>60577</v>
      </c>
      <c r="I162">
        <v>60577</v>
      </c>
      <c r="J162" s="38" t="s">
        <v>14</v>
      </c>
      <c r="K162" s="38" t="s">
        <v>14</v>
      </c>
      <c r="L162" s="78" t="s">
        <v>3</v>
      </c>
      <c r="M162" s="38" t="s">
        <v>26</v>
      </c>
      <c r="O162" s="1" t="s">
        <v>456</v>
      </c>
      <c r="P162"/>
      <c r="R162" s="43"/>
      <c r="S162" s="43"/>
      <c r="T162" s="43"/>
      <c r="U162" t="s">
        <v>760</v>
      </c>
      <c r="V162" t="s">
        <v>760</v>
      </c>
      <c r="W162" t="s">
        <v>760</v>
      </c>
      <c r="X162" t="s">
        <v>760</v>
      </c>
      <c r="Y162" t="s">
        <v>760</v>
      </c>
    </row>
    <row r="163" spans="1:25" x14ac:dyDescent="0.25">
      <c r="A163" s="52" t="s">
        <v>3030</v>
      </c>
      <c r="B163" s="39" t="s">
        <v>461</v>
      </c>
      <c r="C163" s="39" t="s">
        <v>767</v>
      </c>
      <c r="D163" t="s">
        <v>485</v>
      </c>
      <c r="E163" s="52" t="s">
        <v>3656</v>
      </c>
      <c r="F163" s="52" t="s">
        <v>486</v>
      </c>
      <c r="G163" s="40" t="s">
        <v>487</v>
      </c>
      <c r="H163">
        <v>60577</v>
      </c>
      <c r="I163">
        <v>60577</v>
      </c>
      <c r="J163" s="38" t="s">
        <v>14</v>
      </c>
      <c r="K163" s="38" t="s">
        <v>14</v>
      </c>
      <c r="L163" s="78" t="s">
        <v>3</v>
      </c>
      <c r="M163" s="38" t="s">
        <v>26</v>
      </c>
      <c r="O163" s="1" t="s">
        <v>456</v>
      </c>
      <c r="R163" s="43"/>
      <c r="S163" s="43"/>
      <c r="T163" s="43"/>
      <c r="U163" t="s">
        <v>760</v>
      </c>
      <c r="V163" t="s">
        <v>760</v>
      </c>
      <c r="W163" t="s">
        <v>760</v>
      </c>
      <c r="X163" t="s">
        <v>760</v>
      </c>
      <c r="Y163" t="s">
        <v>760</v>
      </c>
    </row>
    <row r="164" spans="1:25" x14ac:dyDescent="0.25">
      <c r="A164" s="52" t="s">
        <v>489</v>
      </c>
      <c r="B164" s="39" t="s">
        <v>461</v>
      </c>
      <c r="C164" s="39" t="s">
        <v>767</v>
      </c>
      <c r="D164" t="s">
        <v>488</v>
      </c>
      <c r="E164" s="52" t="s">
        <v>3657</v>
      </c>
      <c r="F164" s="52" t="s">
        <v>489</v>
      </c>
      <c r="G164" s="40" t="s">
        <v>490</v>
      </c>
      <c r="H164">
        <v>61057</v>
      </c>
      <c r="I164">
        <v>61057</v>
      </c>
      <c r="J164" s="38" t="s">
        <v>16</v>
      </c>
      <c r="K164" s="38" t="s">
        <v>16</v>
      </c>
      <c r="L164" s="78" t="s">
        <v>16</v>
      </c>
      <c r="M164" s="38" t="s">
        <v>16</v>
      </c>
      <c r="P164"/>
      <c r="R164" s="43"/>
      <c r="S164" s="43"/>
      <c r="T164" s="43"/>
      <c r="U164" t="s">
        <v>404</v>
      </c>
      <c r="V164" t="s">
        <v>404</v>
      </c>
      <c r="W164" t="s">
        <v>404</v>
      </c>
      <c r="X164" t="s">
        <v>404</v>
      </c>
      <c r="Y164" t="s">
        <v>404</v>
      </c>
    </row>
    <row r="165" spans="1:25" x14ac:dyDescent="0.25">
      <c r="A165" s="52" t="s">
        <v>3031</v>
      </c>
      <c r="B165" s="39" t="s">
        <v>461</v>
      </c>
      <c r="C165" s="39" t="s">
        <v>767</v>
      </c>
      <c r="D165" t="s">
        <v>488</v>
      </c>
      <c r="E165" s="52" t="s">
        <v>3657</v>
      </c>
      <c r="F165" s="52" t="s">
        <v>489</v>
      </c>
      <c r="G165" s="40" t="s">
        <v>490</v>
      </c>
      <c r="H165">
        <v>61057</v>
      </c>
      <c r="I165">
        <v>61057</v>
      </c>
      <c r="J165" s="38" t="s">
        <v>16</v>
      </c>
      <c r="K165" s="38" t="s">
        <v>16</v>
      </c>
      <c r="L165" s="78" t="s">
        <v>16</v>
      </c>
      <c r="M165" s="38" t="s">
        <v>16</v>
      </c>
      <c r="R165" s="43"/>
      <c r="S165" s="43"/>
      <c r="T165" s="43"/>
      <c r="U165" t="s">
        <v>404</v>
      </c>
      <c r="V165" t="s">
        <v>404</v>
      </c>
      <c r="W165" t="s">
        <v>404</v>
      </c>
      <c r="X165" t="s">
        <v>404</v>
      </c>
      <c r="Y165" t="s">
        <v>404</v>
      </c>
    </row>
    <row r="166" spans="1:25" x14ac:dyDescent="0.25">
      <c r="A166" s="52" t="s">
        <v>492</v>
      </c>
      <c r="B166" s="39" t="s">
        <v>461</v>
      </c>
      <c r="C166" s="39" t="s">
        <v>767</v>
      </c>
      <c r="D166" t="s">
        <v>491</v>
      </c>
      <c r="E166" s="52" t="s">
        <v>3658</v>
      </c>
      <c r="F166" s="52" t="s">
        <v>492</v>
      </c>
      <c r="G166" s="40" t="s">
        <v>493</v>
      </c>
      <c r="H166">
        <v>61212</v>
      </c>
      <c r="I166">
        <v>61212</v>
      </c>
      <c r="J166" s="38" t="s">
        <v>14</v>
      </c>
      <c r="K166" s="38" t="s">
        <v>14</v>
      </c>
      <c r="L166" s="78" t="s">
        <v>14</v>
      </c>
      <c r="M166" s="38" t="s">
        <v>16</v>
      </c>
      <c r="O166" s="1" t="s">
        <v>456</v>
      </c>
      <c r="P166"/>
      <c r="R166" s="43"/>
      <c r="S166" s="43"/>
      <c r="T166" s="43"/>
      <c r="U166" t="s">
        <v>760</v>
      </c>
      <c r="V166" t="s">
        <v>760</v>
      </c>
      <c r="W166" t="s">
        <v>760</v>
      </c>
      <c r="X166" t="s">
        <v>760</v>
      </c>
      <c r="Y166" t="s">
        <v>760</v>
      </c>
    </row>
    <row r="167" spans="1:25" x14ac:dyDescent="0.25">
      <c r="A167" s="52" t="s">
        <v>3032</v>
      </c>
      <c r="B167" s="39" t="s">
        <v>461</v>
      </c>
      <c r="C167" s="39" t="s">
        <v>767</v>
      </c>
      <c r="D167" t="s">
        <v>491</v>
      </c>
      <c r="E167" s="52" t="s">
        <v>3658</v>
      </c>
      <c r="F167" s="52" t="s">
        <v>492</v>
      </c>
      <c r="G167" s="40" t="s">
        <v>493</v>
      </c>
      <c r="H167">
        <v>61212</v>
      </c>
      <c r="I167">
        <v>61212</v>
      </c>
      <c r="J167" s="38" t="s">
        <v>14</v>
      </c>
      <c r="K167" s="38" t="s">
        <v>14</v>
      </c>
      <c r="L167" s="78" t="s">
        <v>14</v>
      </c>
      <c r="M167" s="38" t="s">
        <v>16</v>
      </c>
      <c r="O167" s="1" t="s">
        <v>456</v>
      </c>
      <c r="R167" s="43"/>
      <c r="S167" s="43"/>
      <c r="T167" s="43"/>
      <c r="U167" t="s">
        <v>760</v>
      </c>
      <c r="V167" t="s">
        <v>760</v>
      </c>
      <c r="W167" t="s">
        <v>760</v>
      </c>
      <c r="X167" t="s">
        <v>760</v>
      </c>
      <c r="Y167" t="s">
        <v>760</v>
      </c>
    </row>
    <row r="168" spans="1:25" x14ac:dyDescent="0.25">
      <c r="A168" s="52" t="s">
        <v>494</v>
      </c>
      <c r="B168" s="39" t="s">
        <v>461</v>
      </c>
      <c r="C168" s="39" t="s">
        <v>767</v>
      </c>
      <c r="D168" t="s">
        <v>488</v>
      </c>
      <c r="E168" s="52" t="s">
        <v>3659</v>
      </c>
      <c r="F168" s="52" t="s">
        <v>494</v>
      </c>
      <c r="G168" s="40" t="s">
        <v>495</v>
      </c>
      <c r="H168">
        <v>61000</v>
      </c>
      <c r="I168">
        <v>61000</v>
      </c>
      <c r="J168" s="38" t="s">
        <v>16</v>
      </c>
      <c r="K168" s="38" t="s">
        <v>16</v>
      </c>
      <c r="L168" s="78" t="s">
        <v>16</v>
      </c>
      <c r="M168" s="38" t="s">
        <v>16</v>
      </c>
      <c r="P168"/>
      <c r="R168" s="43"/>
      <c r="S168" s="43"/>
      <c r="T168" s="43"/>
      <c r="U168" t="s">
        <v>403</v>
      </c>
      <c r="V168" t="s">
        <v>403</v>
      </c>
      <c r="W168" t="s">
        <v>403</v>
      </c>
      <c r="X168" t="s">
        <v>403</v>
      </c>
      <c r="Y168" t="s">
        <v>403</v>
      </c>
    </row>
    <row r="169" spans="1:25" x14ac:dyDescent="0.25">
      <c r="A169" s="52" t="s">
        <v>3033</v>
      </c>
      <c r="B169" s="39" t="s">
        <v>461</v>
      </c>
      <c r="C169" s="39" t="s">
        <v>767</v>
      </c>
      <c r="D169" t="s">
        <v>488</v>
      </c>
      <c r="E169" s="52" t="s">
        <v>3659</v>
      </c>
      <c r="F169" s="52" t="s">
        <v>494</v>
      </c>
      <c r="G169" s="40" t="s">
        <v>495</v>
      </c>
      <c r="H169">
        <v>61000</v>
      </c>
      <c r="I169">
        <v>61000</v>
      </c>
      <c r="J169" s="38" t="s">
        <v>16</v>
      </c>
      <c r="K169" s="38" t="s">
        <v>16</v>
      </c>
      <c r="L169" s="78" t="s">
        <v>16</v>
      </c>
      <c r="M169" s="38" t="s">
        <v>16</v>
      </c>
      <c r="R169" s="43"/>
      <c r="S169" s="43"/>
      <c r="T169" s="43"/>
      <c r="U169" t="s">
        <v>403</v>
      </c>
      <c r="V169" t="s">
        <v>403</v>
      </c>
      <c r="W169" t="s">
        <v>403</v>
      </c>
      <c r="X169" t="s">
        <v>403</v>
      </c>
      <c r="Y169" t="s">
        <v>403</v>
      </c>
    </row>
    <row r="170" spans="1:25" x14ac:dyDescent="0.25">
      <c r="A170" s="52" t="s">
        <v>496</v>
      </c>
      <c r="B170" s="39" t="s">
        <v>461</v>
      </c>
      <c r="C170" s="39" t="s">
        <v>767</v>
      </c>
      <c r="D170" t="s">
        <v>488</v>
      </c>
      <c r="E170" s="52" t="s">
        <v>3660</v>
      </c>
      <c r="F170" s="52" t="s">
        <v>496</v>
      </c>
      <c r="G170" s="40" t="s">
        <v>497</v>
      </c>
      <c r="H170">
        <v>61025</v>
      </c>
      <c r="I170">
        <v>61025</v>
      </c>
      <c r="J170" s="38" t="s">
        <v>3</v>
      </c>
      <c r="K170" s="38" t="s">
        <v>6</v>
      </c>
      <c r="L170" s="78" t="s">
        <v>3</v>
      </c>
      <c r="M170" s="38" t="s">
        <v>3</v>
      </c>
      <c r="P170"/>
      <c r="R170" s="43"/>
      <c r="S170" s="43"/>
      <c r="T170" s="43"/>
      <c r="U170" t="s">
        <v>479</v>
      </c>
      <c r="V170" t="s">
        <v>479</v>
      </c>
      <c r="W170" t="s">
        <v>479</v>
      </c>
      <c r="X170" t="s">
        <v>479</v>
      </c>
      <c r="Y170" t="s">
        <v>479</v>
      </c>
    </row>
    <row r="171" spans="1:25" x14ac:dyDescent="0.25">
      <c r="A171" s="52" t="s">
        <v>3034</v>
      </c>
      <c r="B171" s="39" t="s">
        <v>461</v>
      </c>
      <c r="C171" s="39" t="s">
        <v>767</v>
      </c>
      <c r="D171" t="s">
        <v>488</v>
      </c>
      <c r="E171" s="52" t="s">
        <v>3660</v>
      </c>
      <c r="F171" s="52" t="s">
        <v>496</v>
      </c>
      <c r="G171" s="40" t="s">
        <v>497</v>
      </c>
      <c r="H171">
        <v>61025</v>
      </c>
      <c r="I171">
        <v>61025</v>
      </c>
      <c r="J171" s="38" t="s">
        <v>3</v>
      </c>
      <c r="K171" s="38" t="s">
        <v>6</v>
      </c>
      <c r="L171" s="78" t="s">
        <v>3</v>
      </c>
      <c r="M171" s="38" t="s">
        <v>3</v>
      </c>
      <c r="R171" s="43"/>
      <c r="S171" s="43"/>
      <c r="T171" s="43"/>
      <c r="U171" t="s">
        <v>479</v>
      </c>
      <c r="V171" t="s">
        <v>479</v>
      </c>
      <c r="W171" t="s">
        <v>479</v>
      </c>
      <c r="X171" t="s">
        <v>479</v>
      </c>
      <c r="Y171" t="s">
        <v>479</v>
      </c>
    </row>
    <row r="172" spans="1:25" x14ac:dyDescent="0.25">
      <c r="A172" s="52" t="s">
        <v>498</v>
      </c>
      <c r="B172" s="39" t="s">
        <v>461</v>
      </c>
      <c r="C172" s="39" t="s">
        <v>767</v>
      </c>
      <c r="D172" t="s">
        <v>462</v>
      </c>
      <c r="E172" s="52" t="s">
        <v>3661</v>
      </c>
      <c r="F172" s="52" t="s">
        <v>498</v>
      </c>
      <c r="G172" s="40" t="s">
        <v>499</v>
      </c>
      <c r="H172">
        <v>61290</v>
      </c>
      <c r="I172">
        <v>61290</v>
      </c>
      <c r="J172" s="38" t="s">
        <v>16</v>
      </c>
      <c r="K172" s="38" t="s">
        <v>16</v>
      </c>
      <c r="L172" s="78" t="s">
        <v>16</v>
      </c>
      <c r="M172" s="38" t="s">
        <v>16</v>
      </c>
      <c r="P172"/>
      <c r="R172" s="43"/>
      <c r="S172" s="43"/>
      <c r="T172" s="43"/>
      <c r="U172" t="s">
        <v>405</v>
      </c>
      <c r="V172" t="s">
        <v>405</v>
      </c>
      <c r="W172" t="s">
        <v>405</v>
      </c>
      <c r="X172" t="s">
        <v>405</v>
      </c>
      <c r="Y172" t="s">
        <v>405</v>
      </c>
    </row>
    <row r="173" spans="1:25" x14ac:dyDescent="0.25">
      <c r="A173" s="52" t="s">
        <v>3035</v>
      </c>
      <c r="B173" s="39" t="s">
        <v>461</v>
      </c>
      <c r="C173" s="39" t="s">
        <v>767</v>
      </c>
      <c r="D173" t="s">
        <v>462</v>
      </c>
      <c r="E173" s="52" t="s">
        <v>3661</v>
      </c>
      <c r="F173" s="52" t="s">
        <v>498</v>
      </c>
      <c r="G173" s="40" t="s">
        <v>499</v>
      </c>
      <c r="H173">
        <v>61290</v>
      </c>
      <c r="I173">
        <v>61290</v>
      </c>
      <c r="J173" s="38" t="s">
        <v>16</v>
      </c>
      <c r="K173" s="38" t="s">
        <v>16</v>
      </c>
      <c r="L173" s="78" t="s">
        <v>16</v>
      </c>
      <c r="M173" s="38" t="s">
        <v>16</v>
      </c>
      <c r="R173" s="43"/>
      <c r="S173" s="43"/>
      <c r="T173" s="43"/>
      <c r="U173" t="s">
        <v>405</v>
      </c>
      <c r="V173" t="s">
        <v>405</v>
      </c>
      <c r="W173" t="s">
        <v>405</v>
      </c>
      <c r="X173" t="s">
        <v>405</v>
      </c>
      <c r="Y173" t="s">
        <v>405</v>
      </c>
    </row>
    <row r="174" spans="1:25" x14ac:dyDescent="0.25">
      <c r="A174" s="52" t="s">
        <v>501</v>
      </c>
      <c r="B174" s="39" t="s">
        <v>461</v>
      </c>
      <c r="C174" s="39" t="s">
        <v>767</v>
      </c>
      <c r="D174" t="s">
        <v>500</v>
      </c>
      <c r="E174" s="52" t="s">
        <v>3662</v>
      </c>
      <c r="F174" s="52" t="s">
        <v>501</v>
      </c>
      <c r="G174" s="40" t="s">
        <v>502</v>
      </c>
      <c r="H174">
        <v>60176</v>
      </c>
      <c r="I174">
        <v>60176</v>
      </c>
      <c r="J174" s="38" t="s">
        <v>26</v>
      </c>
      <c r="K174" s="38" t="s">
        <v>26</v>
      </c>
      <c r="L174" s="78" t="s">
        <v>29</v>
      </c>
      <c r="M174" s="38" t="s">
        <v>29</v>
      </c>
      <c r="P174"/>
      <c r="R174" s="43"/>
      <c r="S174" s="43"/>
      <c r="T174" s="43"/>
      <c r="U174" t="s">
        <v>407</v>
      </c>
      <c r="V174" t="s">
        <v>407</v>
      </c>
      <c r="W174" t="s">
        <v>407</v>
      </c>
      <c r="X174" t="s">
        <v>407</v>
      </c>
      <c r="Y174" t="s">
        <v>407</v>
      </c>
    </row>
    <row r="175" spans="1:25" x14ac:dyDescent="0.25">
      <c r="A175" s="52" t="s">
        <v>3036</v>
      </c>
      <c r="B175" s="39" t="s">
        <v>461</v>
      </c>
      <c r="C175" s="39" t="s">
        <v>767</v>
      </c>
      <c r="D175" t="s">
        <v>500</v>
      </c>
      <c r="E175" s="52" t="s">
        <v>3662</v>
      </c>
      <c r="F175" s="52" t="s">
        <v>501</v>
      </c>
      <c r="G175" s="40" t="s">
        <v>502</v>
      </c>
      <c r="H175">
        <v>60176</v>
      </c>
      <c r="I175">
        <v>60176</v>
      </c>
      <c r="J175" s="38" t="s">
        <v>26</v>
      </c>
      <c r="K175" s="38" t="s">
        <v>26</v>
      </c>
      <c r="L175" s="78" t="s">
        <v>29</v>
      </c>
      <c r="M175" s="38" t="s">
        <v>29</v>
      </c>
      <c r="R175" s="43"/>
      <c r="S175" s="43"/>
      <c r="T175" s="43"/>
      <c r="U175" t="s">
        <v>407</v>
      </c>
      <c r="V175" t="s">
        <v>407</v>
      </c>
      <c r="W175" t="s">
        <v>407</v>
      </c>
      <c r="X175" t="s">
        <v>407</v>
      </c>
      <c r="Y175" t="s">
        <v>407</v>
      </c>
    </row>
    <row r="176" spans="1:25" x14ac:dyDescent="0.25">
      <c r="A176" s="52" t="s">
        <v>503</v>
      </c>
      <c r="B176" s="39" t="s">
        <v>461</v>
      </c>
      <c r="C176" s="39" t="s">
        <v>767</v>
      </c>
      <c r="D176" t="s">
        <v>500</v>
      </c>
      <c r="E176" s="52" t="s">
        <v>3663</v>
      </c>
      <c r="F176" s="52" t="s">
        <v>503</v>
      </c>
      <c r="G176" s="40" t="s">
        <v>504</v>
      </c>
      <c r="H176">
        <v>60205</v>
      </c>
      <c r="I176">
        <v>60205</v>
      </c>
      <c r="J176" s="38" t="s">
        <v>16</v>
      </c>
      <c r="K176" s="38" t="s">
        <v>16</v>
      </c>
      <c r="L176" s="78" t="s">
        <v>16</v>
      </c>
      <c r="M176" s="38" t="s">
        <v>16</v>
      </c>
      <c r="P176"/>
      <c r="R176" s="43"/>
      <c r="S176" s="43"/>
      <c r="T176" s="43"/>
      <c r="U176" t="s">
        <v>404</v>
      </c>
      <c r="V176" t="s">
        <v>404</v>
      </c>
      <c r="W176" t="s">
        <v>404</v>
      </c>
      <c r="X176" t="s">
        <v>404</v>
      </c>
      <c r="Y176" t="s">
        <v>404</v>
      </c>
    </row>
    <row r="177" spans="1:25" x14ac:dyDescent="0.25">
      <c r="A177" s="52" t="s">
        <v>3037</v>
      </c>
      <c r="B177" s="39" t="s">
        <v>461</v>
      </c>
      <c r="C177" s="39" t="s">
        <v>767</v>
      </c>
      <c r="D177" t="s">
        <v>500</v>
      </c>
      <c r="E177" s="52" t="s">
        <v>3663</v>
      </c>
      <c r="F177" s="52" t="s">
        <v>503</v>
      </c>
      <c r="G177" s="40" t="s">
        <v>504</v>
      </c>
      <c r="H177">
        <v>60205</v>
      </c>
      <c r="I177">
        <v>60205</v>
      </c>
      <c r="J177" s="38" t="s">
        <v>16</v>
      </c>
      <c r="K177" s="38" t="s">
        <v>16</v>
      </c>
      <c r="L177" s="78" t="s">
        <v>16</v>
      </c>
      <c r="M177" s="38" t="s">
        <v>16</v>
      </c>
      <c r="R177" s="43"/>
      <c r="S177" s="43"/>
      <c r="T177" s="43"/>
      <c r="U177" t="s">
        <v>404</v>
      </c>
      <c r="V177" t="s">
        <v>404</v>
      </c>
      <c r="W177" t="s">
        <v>404</v>
      </c>
      <c r="X177" t="s">
        <v>404</v>
      </c>
      <c r="Y177" t="s">
        <v>404</v>
      </c>
    </row>
    <row r="178" spans="1:25" x14ac:dyDescent="0.25">
      <c r="A178" s="52" t="s">
        <v>505</v>
      </c>
      <c r="B178" s="39" t="s">
        <v>461</v>
      </c>
      <c r="C178" s="39" t="s">
        <v>767</v>
      </c>
      <c r="D178" t="s">
        <v>500</v>
      </c>
      <c r="E178" s="52" t="s">
        <v>3664</v>
      </c>
      <c r="F178" s="52" t="s">
        <v>505</v>
      </c>
      <c r="G178" s="40" t="s">
        <v>506</v>
      </c>
      <c r="H178">
        <v>60187</v>
      </c>
      <c r="I178">
        <v>60187</v>
      </c>
      <c r="J178" s="38" t="s">
        <v>26</v>
      </c>
      <c r="K178" s="38" t="s">
        <v>6</v>
      </c>
      <c r="L178" s="78" t="s">
        <v>26</v>
      </c>
      <c r="M178" s="38" t="s">
        <v>29</v>
      </c>
      <c r="P178"/>
      <c r="R178" s="43"/>
      <c r="S178" s="43"/>
      <c r="T178" s="43"/>
      <c r="U178" t="s">
        <v>409</v>
      </c>
      <c r="V178" t="s">
        <v>409</v>
      </c>
      <c r="W178" t="s">
        <v>409</v>
      </c>
      <c r="X178" t="s">
        <v>409</v>
      </c>
      <c r="Y178" t="s">
        <v>409</v>
      </c>
    </row>
    <row r="179" spans="1:25" x14ac:dyDescent="0.25">
      <c r="A179" s="52" t="s">
        <v>3038</v>
      </c>
      <c r="B179" s="39" t="s">
        <v>461</v>
      </c>
      <c r="C179" s="39" t="s">
        <v>767</v>
      </c>
      <c r="D179" t="s">
        <v>500</v>
      </c>
      <c r="E179" s="52" t="s">
        <v>3664</v>
      </c>
      <c r="F179" s="52" t="s">
        <v>505</v>
      </c>
      <c r="G179" s="40" t="s">
        <v>506</v>
      </c>
      <c r="H179">
        <v>60187</v>
      </c>
      <c r="I179">
        <v>60187</v>
      </c>
      <c r="J179" s="38" t="s">
        <v>26</v>
      </c>
      <c r="K179" s="38" t="s">
        <v>6</v>
      </c>
      <c r="L179" s="78" t="s">
        <v>26</v>
      </c>
      <c r="M179" s="38" t="s">
        <v>29</v>
      </c>
      <c r="R179" s="43"/>
      <c r="S179" s="43"/>
      <c r="T179" s="43"/>
      <c r="U179" t="s">
        <v>409</v>
      </c>
      <c r="V179" t="s">
        <v>409</v>
      </c>
      <c r="W179" t="s">
        <v>409</v>
      </c>
      <c r="X179" t="s">
        <v>409</v>
      </c>
      <c r="Y179" t="s">
        <v>409</v>
      </c>
    </row>
    <row r="180" spans="1:25" x14ac:dyDescent="0.25">
      <c r="A180" s="52" t="s">
        <v>507</v>
      </c>
      <c r="B180" s="39" t="s">
        <v>461</v>
      </c>
      <c r="C180" s="39" t="s">
        <v>767</v>
      </c>
      <c r="D180" t="s">
        <v>488</v>
      </c>
      <c r="E180" s="52" t="s">
        <v>3665</v>
      </c>
      <c r="F180" s="52" t="s">
        <v>507</v>
      </c>
      <c r="G180" s="40" t="s">
        <v>508</v>
      </c>
      <c r="I180">
        <v>61028</v>
      </c>
      <c r="J180" s="38" t="s">
        <v>6</v>
      </c>
      <c r="K180" s="38" t="s">
        <v>3</v>
      </c>
      <c r="L180" s="78" t="s">
        <v>3</v>
      </c>
      <c r="M180" s="38" t="s">
        <v>3</v>
      </c>
      <c r="P180"/>
      <c r="R180" s="43"/>
      <c r="S180" s="43"/>
      <c r="T180" s="43"/>
      <c r="U180" t="s">
        <v>479</v>
      </c>
      <c r="V180" t="s">
        <v>479</v>
      </c>
      <c r="W180" t="s">
        <v>479</v>
      </c>
      <c r="X180" t="s">
        <v>479</v>
      </c>
      <c r="Y180" t="s">
        <v>479</v>
      </c>
    </row>
    <row r="181" spans="1:25" x14ac:dyDescent="0.25">
      <c r="A181" s="52" t="s">
        <v>3039</v>
      </c>
      <c r="B181" s="39" t="s">
        <v>461</v>
      </c>
      <c r="C181" s="39" t="s">
        <v>767</v>
      </c>
      <c r="D181" t="s">
        <v>488</v>
      </c>
      <c r="E181" s="52" t="s">
        <v>3665</v>
      </c>
      <c r="F181" s="52" t="s">
        <v>507</v>
      </c>
      <c r="G181" s="40" t="s">
        <v>508</v>
      </c>
      <c r="I181">
        <v>61028</v>
      </c>
      <c r="J181" s="38" t="s">
        <v>6</v>
      </c>
      <c r="K181" s="38" t="s">
        <v>3</v>
      </c>
      <c r="L181" s="78" t="s">
        <v>3</v>
      </c>
      <c r="M181" s="38" t="s">
        <v>3</v>
      </c>
      <c r="R181" s="43"/>
      <c r="S181" s="43"/>
      <c r="T181" s="43"/>
      <c r="U181" t="s">
        <v>479</v>
      </c>
      <c r="V181" t="s">
        <v>479</v>
      </c>
      <c r="W181" t="s">
        <v>479</v>
      </c>
      <c r="X181" t="s">
        <v>479</v>
      </c>
      <c r="Y181" t="s">
        <v>479</v>
      </c>
    </row>
    <row r="182" spans="1:25" x14ac:dyDescent="0.25">
      <c r="A182" s="52" t="s">
        <v>512</v>
      </c>
      <c r="B182" s="39" t="s">
        <v>461</v>
      </c>
      <c r="C182" s="39" t="s">
        <v>767</v>
      </c>
      <c r="D182" t="s">
        <v>511</v>
      </c>
      <c r="E182" s="52" t="s">
        <v>3666</v>
      </c>
      <c r="F182" s="52" t="s">
        <v>512</v>
      </c>
      <c r="G182" s="40" t="s">
        <v>513</v>
      </c>
      <c r="H182">
        <v>61618</v>
      </c>
      <c r="I182">
        <v>61618</v>
      </c>
      <c r="J182" s="38" t="s">
        <v>16</v>
      </c>
      <c r="K182" s="38" t="s">
        <v>16</v>
      </c>
      <c r="L182" s="78" t="s">
        <v>16</v>
      </c>
      <c r="M182" s="38" t="s">
        <v>16</v>
      </c>
      <c r="P182"/>
      <c r="R182" s="43"/>
      <c r="S182" s="43"/>
      <c r="T182" s="43"/>
      <c r="U182" t="s">
        <v>406</v>
      </c>
      <c r="V182" t="s">
        <v>406</v>
      </c>
      <c r="W182" t="s">
        <v>406</v>
      </c>
      <c r="X182" t="s">
        <v>406</v>
      </c>
      <c r="Y182" t="s">
        <v>406</v>
      </c>
    </row>
    <row r="183" spans="1:25" x14ac:dyDescent="0.25">
      <c r="A183" s="52" t="s">
        <v>3041</v>
      </c>
      <c r="B183" s="39" t="s">
        <v>461</v>
      </c>
      <c r="C183" s="39" t="s">
        <v>767</v>
      </c>
      <c r="D183" t="s">
        <v>511</v>
      </c>
      <c r="E183" s="52" t="s">
        <v>3666</v>
      </c>
      <c r="F183" s="52" t="s">
        <v>512</v>
      </c>
      <c r="G183" s="40" t="s">
        <v>513</v>
      </c>
      <c r="H183">
        <v>61618</v>
      </c>
      <c r="I183">
        <v>61618</v>
      </c>
      <c r="J183" s="38" t="s">
        <v>16</v>
      </c>
      <c r="K183" s="38" t="s">
        <v>16</v>
      </c>
      <c r="L183" s="78" t="s">
        <v>16</v>
      </c>
      <c r="M183" s="38" t="s">
        <v>16</v>
      </c>
      <c r="R183" s="43"/>
      <c r="S183" s="43"/>
      <c r="T183" s="43"/>
      <c r="U183" t="s">
        <v>406</v>
      </c>
      <c r="V183" t="s">
        <v>406</v>
      </c>
      <c r="W183" t="s">
        <v>406</v>
      </c>
      <c r="X183" t="s">
        <v>406</v>
      </c>
      <c r="Y183" t="s">
        <v>406</v>
      </c>
    </row>
    <row r="184" spans="1:25" x14ac:dyDescent="0.25">
      <c r="A184" s="52" t="s">
        <v>520</v>
      </c>
      <c r="B184" s="39" t="s">
        <v>461</v>
      </c>
      <c r="C184" s="39" t="s">
        <v>767</v>
      </c>
      <c r="D184" t="s">
        <v>519</v>
      </c>
      <c r="E184" s="52" t="s">
        <v>3667</v>
      </c>
      <c r="F184" s="52" t="s">
        <v>520</v>
      </c>
      <c r="G184" s="40" t="s">
        <v>521</v>
      </c>
      <c r="H184">
        <v>60015</v>
      </c>
      <c r="I184">
        <v>60015</v>
      </c>
      <c r="J184" s="38" t="s">
        <v>16</v>
      </c>
      <c r="K184" s="38" t="s">
        <v>16</v>
      </c>
      <c r="L184" s="78" t="s">
        <v>16</v>
      </c>
      <c r="M184" s="38" t="s">
        <v>16</v>
      </c>
      <c r="O184" s="1" t="s">
        <v>456</v>
      </c>
      <c r="P184"/>
      <c r="R184" s="43"/>
      <c r="S184" s="43"/>
      <c r="T184" s="43"/>
      <c r="U184" t="s">
        <v>404</v>
      </c>
      <c r="V184" t="s">
        <v>404</v>
      </c>
      <c r="W184" t="s">
        <v>404</v>
      </c>
      <c r="X184" t="s">
        <v>404</v>
      </c>
      <c r="Y184" t="s">
        <v>404</v>
      </c>
    </row>
    <row r="185" spans="1:25" x14ac:dyDescent="0.25">
      <c r="A185" s="52" t="s">
        <v>3044</v>
      </c>
      <c r="B185" s="39" t="s">
        <v>461</v>
      </c>
      <c r="C185" s="39" t="s">
        <v>767</v>
      </c>
      <c r="D185" t="s">
        <v>519</v>
      </c>
      <c r="E185" s="52" t="s">
        <v>3667</v>
      </c>
      <c r="F185" s="52" t="s">
        <v>520</v>
      </c>
      <c r="G185" s="40" t="s">
        <v>521</v>
      </c>
      <c r="H185">
        <v>60015</v>
      </c>
      <c r="I185">
        <v>60015</v>
      </c>
      <c r="J185" s="38" t="s">
        <v>16</v>
      </c>
      <c r="K185" s="38" t="s">
        <v>16</v>
      </c>
      <c r="L185" s="78" t="s">
        <v>16</v>
      </c>
      <c r="M185" s="38" t="s">
        <v>16</v>
      </c>
      <c r="O185" s="1" t="s">
        <v>456</v>
      </c>
      <c r="R185" s="43"/>
      <c r="S185" s="43"/>
      <c r="T185" s="43"/>
      <c r="U185" t="s">
        <v>404</v>
      </c>
      <c r="V185" t="s">
        <v>404</v>
      </c>
      <c r="W185" t="s">
        <v>404</v>
      </c>
      <c r="X185" t="s">
        <v>404</v>
      </c>
      <c r="Y185" t="s">
        <v>404</v>
      </c>
    </row>
    <row r="186" spans="1:25" x14ac:dyDescent="0.25">
      <c r="A186" s="52" t="s">
        <v>3045</v>
      </c>
      <c r="B186" s="39" t="s">
        <v>461</v>
      </c>
      <c r="C186" s="39" t="s">
        <v>767</v>
      </c>
      <c r="D186" t="s">
        <v>522</v>
      </c>
      <c r="E186" s="52" t="s">
        <v>3668</v>
      </c>
      <c r="F186" s="52" t="s">
        <v>523</v>
      </c>
      <c r="G186" s="40" t="s">
        <v>524</v>
      </c>
      <c r="H186">
        <v>79306</v>
      </c>
      <c r="I186">
        <v>79306</v>
      </c>
      <c r="J186" s="38" t="s">
        <v>14</v>
      </c>
      <c r="K186" s="38" t="s">
        <v>6</v>
      </c>
      <c r="L186" s="78" t="s">
        <v>14</v>
      </c>
      <c r="M186" s="38" t="s">
        <v>16</v>
      </c>
      <c r="R186" s="43"/>
      <c r="S186" s="43"/>
      <c r="T186" s="43"/>
      <c r="U186" t="s">
        <v>760</v>
      </c>
      <c r="V186" t="s">
        <v>760</v>
      </c>
      <c r="W186" t="s">
        <v>760</v>
      </c>
      <c r="X186" t="s">
        <v>760</v>
      </c>
      <c r="Y186" t="s">
        <v>760</v>
      </c>
    </row>
    <row r="187" spans="1:25" x14ac:dyDescent="0.25">
      <c r="A187" s="52" t="s">
        <v>523</v>
      </c>
      <c r="B187" s="39" t="s">
        <v>461</v>
      </c>
      <c r="C187" s="39" t="s">
        <v>767</v>
      </c>
      <c r="D187" t="s">
        <v>522</v>
      </c>
      <c r="E187" s="52" t="s">
        <v>3668</v>
      </c>
      <c r="F187" s="52" t="s">
        <v>523</v>
      </c>
      <c r="G187" s="40" t="s">
        <v>524</v>
      </c>
      <c r="H187">
        <v>79306</v>
      </c>
      <c r="I187">
        <v>79306</v>
      </c>
      <c r="J187" s="38" t="s">
        <v>14</v>
      </c>
      <c r="K187" s="38" t="s">
        <v>6</v>
      </c>
      <c r="L187" s="78" t="s">
        <v>14</v>
      </c>
      <c r="M187" s="38" t="s">
        <v>16</v>
      </c>
      <c r="P187"/>
      <c r="R187" s="43"/>
      <c r="S187" s="43"/>
      <c r="T187" s="43"/>
      <c r="U187" t="s">
        <v>760</v>
      </c>
      <c r="V187" t="s">
        <v>760</v>
      </c>
      <c r="W187" t="s">
        <v>760</v>
      </c>
      <c r="X187" t="s">
        <v>760</v>
      </c>
      <c r="Y187" t="s">
        <v>760</v>
      </c>
    </row>
    <row r="188" spans="1:25" x14ac:dyDescent="0.25">
      <c r="A188" s="52" t="s">
        <v>526</v>
      </c>
      <c r="B188" s="39" t="s">
        <v>461</v>
      </c>
      <c r="C188" s="39" t="s">
        <v>767</v>
      </c>
      <c r="D188" t="s">
        <v>525</v>
      </c>
      <c r="E188" s="52" t="s">
        <v>3669</v>
      </c>
      <c r="F188" s="52" t="s">
        <v>526</v>
      </c>
      <c r="G188" s="40" t="s">
        <v>527</v>
      </c>
      <c r="I188">
        <v>60831</v>
      </c>
      <c r="J188" s="38" t="s">
        <v>6</v>
      </c>
      <c r="K188" s="38" t="s">
        <v>3</v>
      </c>
      <c r="L188" s="78" t="s">
        <v>3</v>
      </c>
      <c r="M188" s="38" t="s">
        <v>16</v>
      </c>
      <c r="O188" s="1" t="s">
        <v>456</v>
      </c>
      <c r="P188"/>
      <c r="R188" s="43"/>
      <c r="S188" s="43"/>
      <c r="T188" s="43"/>
      <c r="U188" t="s">
        <v>409</v>
      </c>
      <c r="V188" t="s">
        <v>409</v>
      </c>
      <c r="W188" t="s">
        <v>409</v>
      </c>
      <c r="X188" t="s">
        <v>409</v>
      </c>
      <c r="Y188" t="s">
        <v>409</v>
      </c>
    </row>
    <row r="189" spans="1:25" x14ac:dyDescent="0.25">
      <c r="A189" s="52" t="s">
        <v>3046</v>
      </c>
      <c r="B189" s="39" t="s">
        <v>461</v>
      </c>
      <c r="C189" s="39" t="s">
        <v>767</v>
      </c>
      <c r="D189" t="s">
        <v>525</v>
      </c>
      <c r="E189" s="52" t="s">
        <v>3669</v>
      </c>
      <c r="F189" s="52" t="s">
        <v>526</v>
      </c>
      <c r="G189" s="40" t="s">
        <v>527</v>
      </c>
      <c r="I189">
        <v>60831</v>
      </c>
      <c r="J189" s="38" t="s">
        <v>6</v>
      </c>
      <c r="K189" s="38" t="s">
        <v>3</v>
      </c>
      <c r="L189" s="78" t="s">
        <v>3</v>
      </c>
      <c r="M189" s="38" t="s">
        <v>16</v>
      </c>
      <c r="O189" s="1" t="s">
        <v>456</v>
      </c>
      <c r="R189" s="43"/>
      <c r="S189" s="43"/>
      <c r="T189" s="43"/>
      <c r="U189" t="s">
        <v>409</v>
      </c>
      <c r="V189" t="s">
        <v>409</v>
      </c>
      <c r="W189" t="s">
        <v>409</v>
      </c>
      <c r="X189" t="s">
        <v>409</v>
      </c>
      <c r="Y189" t="s">
        <v>409</v>
      </c>
    </row>
    <row r="190" spans="1:25" x14ac:dyDescent="0.25">
      <c r="A190" s="52" t="s">
        <v>528</v>
      </c>
      <c r="B190" s="39" t="s">
        <v>461</v>
      </c>
      <c r="C190" s="39" t="s">
        <v>767</v>
      </c>
      <c r="D190" t="s">
        <v>511</v>
      </c>
      <c r="E190" s="52" t="s">
        <v>3670</v>
      </c>
      <c r="F190" s="52" t="s">
        <v>528</v>
      </c>
      <c r="G190" s="40" t="s">
        <v>529</v>
      </c>
      <c r="H190">
        <v>61648</v>
      </c>
      <c r="I190">
        <v>61648</v>
      </c>
      <c r="J190" s="38" t="s">
        <v>38</v>
      </c>
      <c r="K190" s="38" t="s">
        <v>38</v>
      </c>
      <c r="L190" s="78" t="s">
        <v>123</v>
      </c>
      <c r="M190" s="38" t="s">
        <v>16</v>
      </c>
      <c r="P190"/>
      <c r="R190" s="43"/>
      <c r="S190" s="43"/>
      <c r="T190" s="43"/>
      <c r="U190" t="s">
        <v>408</v>
      </c>
      <c r="V190" t="s">
        <v>408</v>
      </c>
      <c r="W190" t="s">
        <v>408</v>
      </c>
      <c r="X190" t="s">
        <v>408</v>
      </c>
      <c r="Y190" t="s">
        <v>408</v>
      </c>
    </row>
    <row r="191" spans="1:25" x14ac:dyDescent="0.25">
      <c r="A191" s="52" t="s">
        <v>3047</v>
      </c>
      <c r="B191" s="39" t="s">
        <v>461</v>
      </c>
      <c r="C191" s="39" t="s">
        <v>767</v>
      </c>
      <c r="D191" t="s">
        <v>511</v>
      </c>
      <c r="E191" s="52" t="s">
        <v>3670</v>
      </c>
      <c r="F191" s="52" t="s">
        <v>528</v>
      </c>
      <c r="G191" s="40" t="s">
        <v>529</v>
      </c>
      <c r="H191">
        <v>61648</v>
      </c>
      <c r="I191">
        <v>61648</v>
      </c>
      <c r="J191" s="38" t="s">
        <v>38</v>
      </c>
      <c r="K191" s="38" t="s">
        <v>38</v>
      </c>
      <c r="L191" s="78" t="s">
        <v>123</v>
      </c>
      <c r="M191" s="38" t="s">
        <v>16</v>
      </c>
      <c r="R191" s="43"/>
      <c r="S191" s="43"/>
      <c r="T191" s="43"/>
      <c r="U191" t="s">
        <v>408</v>
      </c>
      <c r="V191" t="s">
        <v>408</v>
      </c>
      <c r="W191" t="s">
        <v>408</v>
      </c>
      <c r="X191" t="s">
        <v>408</v>
      </c>
      <c r="Y191" t="s">
        <v>408</v>
      </c>
    </row>
    <row r="192" spans="1:25" x14ac:dyDescent="0.25">
      <c r="A192" s="52" t="s">
        <v>543</v>
      </c>
      <c r="B192" s="39" t="s">
        <v>461</v>
      </c>
      <c r="C192" s="39" t="s">
        <v>767</v>
      </c>
      <c r="D192" t="s">
        <v>542</v>
      </c>
      <c r="E192" s="52" t="s">
        <v>3671</v>
      </c>
      <c r="F192" s="52" t="s">
        <v>543</v>
      </c>
      <c r="G192" s="40" t="s">
        <v>544</v>
      </c>
      <c r="H192">
        <v>61678</v>
      </c>
      <c r="I192">
        <v>61678</v>
      </c>
      <c r="J192" s="38" t="s">
        <v>16</v>
      </c>
      <c r="K192" s="38" t="s">
        <v>16</v>
      </c>
      <c r="L192" s="78" t="s">
        <v>16</v>
      </c>
      <c r="M192" s="38" t="s">
        <v>16</v>
      </c>
      <c r="P192"/>
      <c r="R192" s="43"/>
      <c r="S192" s="43"/>
      <c r="T192" s="43"/>
      <c r="U192" t="s">
        <v>404</v>
      </c>
      <c r="V192" t="s">
        <v>404</v>
      </c>
      <c r="W192" t="s">
        <v>404</v>
      </c>
      <c r="X192" t="s">
        <v>404</v>
      </c>
      <c r="Y192" t="s">
        <v>404</v>
      </c>
    </row>
    <row r="193" spans="1:25" x14ac:dyDescent="0.25">
      <c r="A193" s="52" t="s">
        <v>3053</v>
      </c>
      <c r="B193" s="39" t="s">
        <v>461</v>
      </c>
      <c r="C193" s="39" t="s">
        <v>767</v>
      </c>
      <c r="D193" t="s">
        <v>542</v>
      </c>
      <c r="E193" s="52" t="s">
        <v>3671</v>
      </c>
      <c r="F193" s="52" t="s">
        <v>543</v>
      </c>
      <c r="G193" s="40" t="s">
        <v>544</v>
      </c>
      <c r="H193">
        <v>61678</v>
      </c>
      <c r="I193">
        <v>61678</v>
      </c>
      <c r="J193" s="38" t="s">
        <v>16</v>
      </c>
      <c r="K193" s="38" t="s">
        <v>16</v>
      </c>
      <c r="L193" s="78" t="s">
        <v>16</v>
      </c>
      <c r="M193" s="38" t="s">
        <v>16</v>
      </c>
      <c r="R193" s="43"/>
      <c r="S193" s="43"/>
      <c r="T193" s="43"/>
      <c r="U193" t="s">
        <v>404</v>
      </c>
      <c r="V193" t="s">
        <v>404</v>
      </c>
      <c r="W193" t="s">
        <v>404</v>
      </c>
      <c r="X193" t="s">
        <v>404</v>
      </c>
      <c r="Y193" t="s">
        <v>404</v>
      </c>
    </row>
    <row r="194" spans="1:25" x14ac:dyDescent="0.25">
      <c r="A194" s="52" t="s">
        <v>548</v>
      </c>
      <c r="B194" s="39" t="s">
        <v>461</v>
      </c>
      <c r="C194" s="39" t="s">
        <v>767</v>
      </c>
      <c r="D194" t="s">
        <v>547</v>
      </c>
      <c r="E194" s="52" t="s">
        <v>3672</v>
      </c>
      <c r="F194" s="52" t="s">
        <v>548</v>
      </c>
      <c r="G194" s="40" t="s">
        <v>549</v>
      </c>
      <c r="H194">
        <v>60630</v>
      </c>
      <c r="I194">
        <v>60630</v>
      </c>
      <c r="J194" s="38" t="s">
        <v>49</v>
      </c>
      <c r="K194" s="38" t="s">
        <v>14</v>
      </c>
      <c r="L194" s="78" t="s">
        <v>49</v>
      </c>
      <c r="M194" s="38" t="s">
        <v>16</v>
      </c>
      <c r="O194" s="1" t="s">
        <v>456</v>
      </c>
      <c r="P194"/>
      <c r="R194" s="43"/>
      <c r="S194" s="43"/>
      <c r="T194" s="43"/>
      <c r="U194" t="s">
        <v>760</v>
      </c>
      <c r="V194" t="s">
        <v>760</v>
      </c>
      <c r="W194" t="s">
        <v>760</v>
      </c>
      <c r="X194" t="s">
        <v>760</v>
      </c>
      <c r="Y194" t="s">
        <v>760</v>
      </c>
    </row>
    <row r="195" spans="1:25" x14ac:dyDescent="0.25">
      <c r="A195" s="52" t="s">
        <v>3055</v>
      </c>
      <c r="B195" s="39" t="s">
        <v>461</v>
      </c>
      <c r="C195" s="39" t="s">
        <v>767</v>
      </c>
      <c r="D195" t="s">
        <v>547</v>
      </c>
      <c r="E195" s="52" t="s">
        <v>3672</v>
      </c>
      <c r="F195" s="52" t="s">
        <v>548</v>
      </c>
      <c r="G195" s="40" t="s">
        <v>549</v>
      </c>
      <c r="H195">
        <v>60630</v>
      </c>
      <c r="I195">
        <v>60630</v>
      </c>
      <c r="J195" s="38" t="s">
        <v>49</v>
      </c>
      <c r="K195" s="38" t="s">
        <v>14</v>
      </c>
      <c r="L195" s="78" t="s">
        <v>49</v>
      </c>
      <c r="M195" s="38" t="s">
        <v>16</v>
      </c>
      <c r="O195" s="1" t="s">
        <v>456</v>
      </c>
      <c r="R195" s="43"/>
      <c r="S195" s="43"/>
      <c r="T195" s="43"/>
      <c r="U195" t="s">
        <v>760</v>
      </c>
      <c r="V195" t="s">
        <v>760</v>
      </c>
      <c r="W195" t="s">
        <v>760</v>
      </c>
      <c r="X195" t="s">
        <v>760</v>
      </c>
      <c r="Y195" t="s">
        <v>760</v>
      </c>
    </row>
    <row r="196" spans="1:25" x14ac:dyDescent="0.25">
      <c r="A196" s="52" t="s">
        <v>550</v>
      </c>
      <c r="B196" s="39" t="s">
        <v>461</v>
      </c>
      <c r="C196" s="39" t="s">
        <v>767</v>
      </c>
      <c r="D196" t="s">
        <v>547</v>
      </c>
      <c r="E196" s="52" t="s">
        <v>3673</v>
      </c>
      <c r="F196" s="52" t="s">
        <v>550</v>
      </c>
      <c r="G196" s="40" t="s">
        <v>551</v>
      </c>
      <c r="H196">
        <v>60674</v>
      </c>
      <c r="I196">
        <v>60674</v>
      </c>
      <c r="J196" s="38" t="s">
        <v>16</v>
      </c>
      <c r="K196" s="38" t="s">
        <v>16</v>
      </c>
      <c r="L196" s="78" t="s">
        <v>16</v>
      </c>
      <c r="M196" s="38" t="s">
        <v>16</v>
      </c>
      <c r="P196"/>
      <c r="R196" s="43"/>
      <c r="S196" s="43"/>
      <c r="T196" s="43"/>
      <c r="U196" t="s">
        <v>405</v>
      </c>
      <c r="V196" t="s">
        <v>405</v>
      </c>
      <c r="W196" t="s">
        <v>405</v>
      </c>
      <c r="X196" t="s">
        <v>405</v>
      </c>
      <c r="Y196" t="s">
        <v>405</v>
      </c>
    </row>
    <row r="197" spans="1:25" x14ac:dyDescent="0.25">
      <c r="A197" s="52" t="s">
        <v>3056</v>
      </c>
      <c r="B197" s="39" t="s">
        <v>461</v>
      </c>
      <c r="C197" s="39" t="s">
        <v>767</v>
      </c>
      <c r="D197" t="s">
        <v>547</v>
      </c>
      <c r="E197" s="52" t="s">
        <v>3673</v>
      </c>
      <c r="F197" s="52" t="s">
        <v>550</v>
      </c>
      <c r="G197" s="40" t="s">
        <v>551</v>
      </c>
      <c r="H197">
        <v>60674</v>
      </c>
      <c r="I197">
        <v>60674</v>
      </c>
      <c r="J197" s="38" t="s">
        <v>16</v>
      </c>
      <c r="K197" s="38" t="s">
        <v>16</v>
      </c>
      <c r="L197" s="78" t="s">
        <v>16</v>
      </c>
      <c r="M197" s="38" t="s">
        <v>16</v>
      </c>
      <c r="R197" s="43"/>
      <c r="S197" s="43"/>
      <c r="T197" s="43"/>
      <c r="U197" t="s">
        <v>405</v>
      </c>
      <c r="V197" t="s">
        <v>405</v>
      </c>
      <c r="W197" t="s">
        <v>405</v>
      </c>
      <c r="X197" t="s">
        <v>405</v>
      </c>
      <c r="Y197" t="s">
        <v>405</v>
      </c>
    </row>
    <row r="198" spans="1:25" x14ac:dyDescent="0.25">
      <c r="A198" s="52" t="s">
        <v>552</v>
      </c>
      <c r="B198" s="39" t="s">
        <v>461</v>
      </c>
      <c r="C198" s="39" t="s">
        <v>767</v>
      </c>
      <c r="D198" t="s">
        <v>547</v>
      </c>
      <c r="E198" s="52" t="s">
        <v>3674</v>
      </c>
      <c r="F198" s="52" t="s">
        <v>552</v>
      </c>
      <c r="G198" s="40" t="s">
        <v>553</v>
      </c>
      <c r="H198">
        <v>60658</v>
      </c>
      <c r="I198">
        <v>60658</v>
      </c>
      <c r="J198" s="38" t="s">
        <v>16</v>
      </c>
      <c r="K198" s="38" t="s">
        <v>49</v>
      </c>
      <c r="L198" s="78" t="s">
        <v>16</v>
      </c>
      <c r="M198" s="38" t="s">
        <v>16</v>
      </c>
      <c r="P198"/>
      <c r="R198" s="43"/>
      <c r="S198" s="43"/>
      <c r="T198" s="43"/>
      <c r="U198" t="s">
        <v>407</v>
      </c>
      <c r="V198" t="s">
        <v>407</v>
      </c>
      <c r="W198" t="s">
        <v>407</v>
      </c>
      <c r="X198" t="s">
        <v>407</v>
      </c>
      <c r="Y198" t="s">
        <v>407</v>
      </c>
    </row>
    <row r="199" spans="1:25" x14ac:dyDescent="0.25">
      <c r="A199" s="52" t="s">
        <v>3057</v>
      </c>
      <c r="B199" s="39" t="s">
        <v>461</v>
      </c>
      <c r="C199" s="39" t="s">
        <v>767</v>
      </c>
      <c r="D199" t="s">
        <v>547</v>
      </c>
      <c r="E199" s="52" t="s">
        <v>3674</v>
      </c>
      <c r="F199" s="52" t="s">
        <v>552</v>
      </c>
      <c r="G199" s="40" t="s">
        <v>553</v>
      </c>
      <c r="H199">
        <v>60658</v>
      </c>
      <c r="I199">
        <v>60658</v>
      </c>
      <c r="J199" s="38" t="s">
        <v>16</v>
      </c>
      <c r="K199" s="38" t="s">
        <v>49</v>
      </c>
      <c r="L199" s="78" t="s">
        <v>16</v>
      </c>
      <c r="M199" s="38" t="s">
        <v>16</v>
      </c>
      <c r="R199" s="43"/>
      <c r="S199" s="43"/>
      <c r="T199" s="43"/>
      <c r="U199" t="s">
        <v>407</v>
      </c>
      <c r="V199" t="s">
        <v>407</v>
      </c>
      <c r="W199" t="s">
        <v>407</v>
      </c>
      <c r="X199" t="s">
        <v>407</v>
      </c>
      <c r="Y199" t="s">
        <v>407</v>
      </c>
    </row>
    <row r="200" spans="1:25" x14ac:dyDescent="0.25">
      <c r="A200" s="52" t="s">
        <v>556</v>
      </c>
      <c r="B200" s="39" t="s">
        <v>461</v>
      </c>
      <c r="C200" s="39" t="s">
        <v>767</v>
      </c>
      <c r="D200" t="s">
        <v>547</v>
      </c>
      <c r="E200" s="52" t="s">
        <v>3675</v>
      </c>
      <c r="F200" s="52" t="s">
        <v>556</v>
      </c>
      <c r="G200" s="40" t="s">
        <v>557</v>
      </c>
      <c r="H200">
        <v>60636</v>
      </c>
      <c r="I200">
        <v>60636</v>
      </c>
      <c r="J200" s="38" t="s">
        <v>16</v>
      </c>
      <c r="K200" s="38" t="s">
        <v>16</v>
      </c>
      <c r="L200" s="78" t="s">
        <v>16</v>
      </c>
      <c r="M200" s="38" t="s">
        <v>16</v>
      </c>
      <c r="P200"/>
      <c r="R200" s="43"/>
      <c r="S200" s="43"/>
      <c r="T200" s="43"/>
      <c r="U200" t="s">
        <v>405</v>
      </c>
      <c r="V200" t="s">
        <v>405</v>
      </c>
      <c r="W200" t="s">
        <v>405</v>
      </c>
      <c r="X200" t="s">
        <v>405</v>
      </c>
      <c r="Y200" t="s">
        <v>405</v>
      </c>
    </row>
    <row r="201" spans="1:25" x14ac:dyDescent="0.25">
      <c r="A201" s="52" t="s">
        <v>3059</v>
      </c>
      <c r="B201" s="39" t="s">
        <v>461</v>
      </c>
      <c r="C201" s="39" t="s">
        <v>767</v>
      </c>
      <c r="D201" t="s">
        <v>547</v>
      </c>
      <c r="E201" s="52" t="s">
        <v>3675</v>
      </c>
      <c r="F201" s="52" t="s">
        <v>556</v>
      </c>
      <c r="G201" s="40" t="s">
        <v>557</v>
      </c>
      <c r="H201">
        <v>60636</v>
      </c>
      <c r="I201">
        <v>60636</v>
      </c>
      <c r="J201" s="38" t="s">
        <v>16</v>
      </c>
      <c r="K201" s="38" t="s">
        <v>16</v>
      </c>
      <c r="L201" s="78" t="s">
        <v>16</v>
      </c>
      <c r="M201" s="38" t="s">
        <v>16</v>
      </c>
      <c r="R201" s="43"/>
      <c r="S201" s="43"/>
      <c r="T201" s="43"/>
      <c r="U201" t="s">
        <v>405</v>
      </c>
      <c r="V201" t="s">
        <v>405</v>
      </c>
      <c r="W201" t="s">
        <v>405</v>
      </c>
      <c r="X201" t="s">
        <v>405</v>
      </c>
      <c r="Y201" t="s">
        <v>405</v>
      </c>
    </row>
    <row r="202" spans="1:25" x14ac:dyDescent="0.25">
      <c r="A202" s="52" t="s">
        <v>560</v>
      </c>
      <c r="B202" s="39" t="s">
        <v>461</v>
      </c>
      <c r="C202" s="39" t="s">
        <v>767</v>
      </c>
      <c r="D202" t="s">
        <v>462</v>
      </c>
      <c r="E202" s="52" t="s">
        <v>3676</v>
      </c>
      <c r="F202" s="52" t="s">
        <v>560</v>
      </c>
      <c r="G202" s="40" t="s">
        <v>561</v>
      </c>
      <c r="H202">
        <v>61543</v>
      </c>
      <c r="I202">
        <v>61543</v>
      </c>
      <c r="J202" s="38" t="s">
        <v>16</v>
      </c>
      <c r="K202" s="38" t="s">
        <v>16</v>
      </c>
      <c r="L202" s="78" t="s">
        <v>29</v>
      </c>
      <c r="M202" s="38" t="s">
        <v>16</v>
      </c>
      <c r="P202"/>
      <c r="R202" s="43"/>
      <c r="S202" s="43"/>
      <c r="T202" s="43"/>
      <c r="U202" t="s">
        <v>406</v>
      </c>
      <c r="V202" t="s">
        <v>406</v>
      </c>
      <c r="W202" t="s">
        <v>406</v>
      </c>
      <c r="X202" t="s">
        <v>406</v>
      </c>
      <c r="Y202" t="s">
        <v>406</v>
      </c>
    </row>
    <row r="203" spans="1:25" x14ac:dyDescent="0.25">
      <c r="A203" s="52" t="s">
        <v>3061</v>
      </c>
      <c r="B203" s="39" t="s">
        <v>461</v>
      </c>
      <c r="C203" s="39" t="s">
        <v>767</v>
      </c>
      <c r="D203" t="s">
        <v>462</v>
      </c>
      <c r="E203" s="52" t="s">
        <v>3676</v>
      </c>
      <c r="F203" s="52" t="s">
        <v>560</v>
      </c>
      <c r="G203" s="40" t="s">
        <v>561</v>
      </c>
      <c r="H203">
        <v>61543</v>
      </c>
      <c r="I203">
        <v>61543</v>
      </c>
      <c r="J203" s="38" t="s">
        <v>16</v>
      </c>
      <c r="K203" s="38" t="s">
        <v>16</v>
      </c>
      <c r="L203" s="78" t="s">
        <v>29</v>
      </c>
      <c r="M203" s="38" t="s">
        <v>16</v>
      </c>
      <c r="R203" s="43"/>
      <c r="S203" s="43"/>
      <c r="T203" s="43"/>
      <c r="U203" t="s">
        <v>406</v>
      </c>
      <c r="V203" t="s">
        <v>406</v>
      </c>
      <c r="W203" t="s">
        <v>406</v>
      </c>
      <c r="X203" t="s">
        <v>406</v>
      </c>
      <c r="Y203" t="s">
        <v>406</v>
      </c>
    </row>
    <row r="204" spans="1:25" x14ac:dyDescent="0.25">
      <c r="A204" s="52" t="s">
        <v>562</v>
      </c>
      <c r="B204" s="39" t="s">
        <v>461</v>
      </c>
      <c r="C204" s="39" t="s">
        <v>767</v>
      </c>
      <c r="D204" t="s">
        <v>467</v>
      </c>
      <c r="E204" s="52" t="s">
        <v>3677</v>
      </c>
      <c r="F204" s="52" t="s">
        <v>562</v>
      </c>
      <c r="G204" s="40" t="s">
        <v>563</v>
      </c>
      <c r="H204">
        <v>61357</v>
      </c>
      <c r="I204">
        <v>61357</v>
      </c>
      <c r="J204" s="38" t="s">
        <v>16</v>
      </c>
      <c r="K204" s="38" t="s">
        <v>16</v>
      </c>
      <c r="L204" s="78" t="s">
        <v>16</v>
      </c>
      <c r="M204" s="38" t="s">
        <v>16</v>
      </c>
      <c r="P204"/>
      <c r="R204" s="43"/>
      <c r="S204" s="43"/>
      <c r="T204" s="43"/>
      <c r="U204" t="s">
        <v>405</v>
      </c>
      <c r="V204" t="s">
        <v>405</v>
      </c>
      <c r="W204" t="s">
        <v>405</v>
      </c>
      <c r="X204" t="s">
        <v>405</v>
      </c>
      <c r="Y204" t="s">
        <v>405</v>
      </c>
    </row>
    <row r="205" spans="1:25" x14ac:dyDescent="0.25">
      <c r="A205" s="52" t="s">
        <v>3062</v>
      </c>
      <c r="B205" s="39" t="s">
        <v>461</v>
      </c>
      <c r="C205" s="39" t="s">
        <v>767</v>
      </c>
      <c r="D205" t="s">
        <v>467</v>
      </c>
      <c r="E205" s="52" t="s">
        <v>3677</v>
      </c>
      <c r="F205" s="52" t="s">
        <v>562</v>
      </c>
      <c r="G205" s="40" t="s">
        <v>563</v>
      </c>
      <c r="H205">
        <v>61357</v>
      </c>
      <c r="I205">
        <v>61357</v>
      </c>
      <c r="J205" s="38" t="s">
        <v>16</v>
      </c>
      <c r="K205" s="38" t="s">
        <v>16</v>
      </c>
      <c r="L205" s="78" t="s">
        <v>16</v>
      </c>
      <c r="M205" s="38" t="s">
        <v>16</v>
      </c>
      <c r="R205" s="43"/>
      <c r="S205" s="43"/>
      <c r="T205" s="43"/>
      <c r="U205" t="s">
        <v>405</v>
      </c>
      <c r="V205" t="s">
        <v>405</v>
      </c>
      <c r="W205" t="s">
        <v>405</v>
      </c>
      <c r="X205" t="s">
        <v>405</v>
      </c>
      <c r="Y205" t="s">
        <v>405</v>
      </c>
    </row>
    <row r="206" spans="1:25" x14ac:dyDescent="0.25">
      <c r="A206" s="52" t="s">
        <v>564</v>
      </c>
      <c r="B206" s="39" t="s">
        <v>461</v>
      </c>
      <c r="C206" s="39" t="s">
        <v>767</v>
      </c>
      <c r="D206" t="s">
        <v>467</v>
      </c>
      <c r="E206" s="52" t="s">
        <v>3678</v>
      </c>
      <c r="F206" s="52" t="s">
        <v>564</v>
      </c>
      <c r="G206" s="40" t="s">
        <v>565</v>
      </c>
      <c r="H206">
        <v>61379</v>
      </c>
      <c r="I206">
        <v>61379</v>
      </c>
      <c r="J206" s="38" t="s">
        <v>16</v>
      </c>
      <c r="K206" s="38" t="s">
        <v>16</v>
      </c>
      <c r="L206" s="78" t="s">
        <v>16</v>
      </c>
      <c r="M206" s="38" t="s">
        <v>16</v>
      </c>
      <c r="P206"/>
      <c r="R206" s="43"/>
      <c r="S206" s="43"/>
      <c r="T206" s="43"/>
      <c r="U206" t="s">
        <v>404</v>
      </c>
      <c r="V206" t="s">
        <v>404</v>
      </c>
      <c r="W206" t="s">
        <v>404</v>
      </c>
      <c r="X206" t="s">
        <v>404</v>
      </c>
      <c r="Y206" t="s">
        <v>404</v>
      </c>
    </row>
    <row r="207" spans="1:25" x14ac:dyDescent="0.25">
      <c r="A207" s="52" t="s">
        <v>3063</v>
      </c>
      <c r="B207" s="39" t="s">
        <v>461</v>
      </c>
      <c r="C207" s="39" t="s">
        <v>767</v>
      </c>
      <c r="D207" t="s">
        <v>467</v>
      </c>
      <c r="E207" s="52" t="s">
        <v>3678</v>
      </c>
      <c r="F207" s="52" t="s">
        <v>564</v>
      </c>
      <c r="G207" s="40" t="s">
        <v>565</v>
      </c>
      <c r="H207">
        <v>61379</v>
      </c>
      <c r="I207">
        <v>61379</v>
      </c>
      <c r="J207" s="38" t="s">
        <v>16</v>
      </c>
      <c r="K207" s="38" t="s">
        <v>16</v>
      </c>
      <c r="L207" s="78" t="s">
        <v>16</v>
      </c>
      <c r="M207" s="38" t="s">
        <v>16</v>
      </c>
      <c r="R207" s="43"/>
      <c r="S207" s="43"/>
      <c r="T207" s="43"/>
      <c r="U207" t="s">
        <v>404</v>
      </c>
      <c r="V207" t="s">
        <v>404</v>
      </c>
      <c r="W207" t="s">
        <v>404</v>
      </c>
      <c r="X207" t="s">
        <v>404</v>
      </c>
      <c r="Y207" t="s">
        <v>404</v>
      </c>
    </row>
    <row r="208" spans="1:25" x14ac:dyDescent="0.25">
      <c r="A208" s="52" t="s">
        <v>566</v>
      </c>
      <c r="B208" s="39" t="s">
        <v>461</v>
      </c>
      <c r="C208" s="39" t="s">
        <v>767</v>
      </c>
      <c r="D208" t="s">
        <v>467</v>
      </c>
      <c r="E208" s="52" t="s">
        <v>3679</v>
      </c>
      <c r="F208" s="52" t="s">
        <v>566</v>
      </c>
      <c r="G208" s="40" t="s">
        <v>567</v>
      </c>
      <c r="H208">
        <v>61425</v>
      </c>
      <c r="I208">
        <v>61425</v>
      </c>
      <c r="J208" s="38" t="s">
        <v>16</v>
      </c>
      <c r="K208" s="38" t="s">
        <v>16</v>
      </c>
      <c r="L208" s="78" t="s">
        <v>29</v>
      </c>
      <c r="M208" s="38" t="s">
        <v>16</v>
      </c>
      <c r="P208"/>
      <c r="R208" s="43"/>
      <c r="S208" s="43"/>
      <c r="T208" s="43"/>
      <c r="U208" t="s">
        <v>405</v>
      </c>
      <c r="V208" t="s">
        <v>405</v>
      </c>
      <c r="W208" t="s">
        <v>405</v>
      </c>
      <c r="X208" t="s">
        <v>405</v>
      </c>
      <c r="Y208" t="s">
        <v>405</v>
      </c>
    </row>
    <row r="209" spans="1:25" x14ac:dyDescent="0.25">
      <c r="A209" s="52" t="s">
        <v>3064</v>
      </c>
      <c r="B209" s="39" t="s">
        <v>461</v>
      </c>
      <c r="C209" s="39" t="s">
        <v>767</v>
      </c>
      <c r="D209" t="s">
        <v>467</v>
      </c>
      <c r="E209" s="52" t="s">
        <v>3679</v>
      </c>
      <c r="F209" s="52" t="s">
        <v>566</v>
      </c>
      <c r="G209" s="40" t="s">
        <v>567</v>
      </c>
      <c r="H209">
        <v>61425</v>
      </c>
      <c r="I209">
        <v>61425</v>
      </c>
      <c r="J209" s="38" t="s">
        <v>16</v>
      </c>
      <c r="K209" s="38" t="s">
        <v>16</v>
      </c>
      <c r="L209" s="78" t="s">
        <v>29</v>
      </c>
      <c r="M209" s="38" t="s">
        <v>16</v>
      </c>
      <c r="R209" s="43"/>
      <c r="S209" s="43"/>
      <c r="T209" s="43"/>
      <c r="U209" t="s">
        <v>405</v>
      </c>
      <c r="V209" t="s">
        <v>405</v>
      </c>
      <c r="W209" t="s">
        <v>405</v>
      </c>
      <c r="X209" t="s">
        <v>405</v>
      </c>
      <c r="Y209" t="s">
        <v>405</v>
      </c>
    </row>
    <row r="210" spans="1:25" x14ac:dyDescent="0.25">
      <c r="A210" s="52" t="s">
        <v>568</v>
      </c>
      <c r="B210" s="39" t="s">
        <v>461</v>
      </c>
      <c r="C210" s="39" t="s">
        <v>767</v>
      </c>
      <c r="D210" t="s">
        <v>462</v>
      </c>
      <c r="E210" s="52" t="s">
        <v>3680</v>
      </c>
      <c r="F210" s="52" t="s">
        <v>568</v>
      </c>
      <c r="G210" s="40" t="s">
        <v>569</v>
      </c>
      <c r="H210">
        <v>61568</v>
      </c>
      <c r="I210">
        <v>61568</v>
      </c>
      <c r="J210" s="38" t="s">
        <v>16</v>
      </c>
      <c r="K210" s="38" t="s">
        <v>16</v>
      </c>
      <c r="L210" s="78" t="s">
        <v>16</v>
      </c>
      <c r="M210" s="38" t="s">
        <v>16</v>
      </c>
      <c r="P210"/>
      <c r="R210" s="43"/>
      <c r="S210" s="43"/>
      <c r="T210" s="43"/>
      <c r="U210" t="s">
        <v>405</v>
      </c>
      <c r="V210" t="s">
        <v>405</v>
      </c>
      <c r="W210" t="s">
        <v>405</v>
      </c>
      <c r="X210" t="s">
        <v>405</v>
      </c>
      <c r="Y210" t="s">
        <v>405</v>
      </c>
    </row>
    <row r="211" spans="1:25" x14ac:dyDescent="0.25">
      <c r="A211" s="52" t="s">
        <v>3065</v>
      </c>
      <c r="B211" s="39" t="s">
        <v>461</v>
      </c>
      <c r="C211" s="39" t="s">
        <v>767</v>
      </c>
      <c r="D211" t="s">
        <v>462</v>
      </c>
      <c r="E211" s="52" t="s">
        <v>3680</v>
      </c>
      <c r="F211" s="52" t="s">
        <v>568</v>
      </c>
      <c r="G211" s="40" t="s">
        <v>569</v>
      </c>
      <c r="H211">
        <v>61568</v>
      </c>
      <c r="I211">
        <v>61568</v>
      </c>
      <c r="J211" s="38" t="s">
        <v>16</v>
      </c>
      <c r="K211" s="38" t="s">
        <v>16</v>
      </c>
      <c r="L211" s="78" t="s">
        <v>16</v>
      </c>
      <c r="M211" s="38" t="s">
        <v>16</v>
      </c>
      <c r="R211" s="43"/>
      <c r="S211" s="43"/>
      <c r="T211" s="43"/>
      <c r="U211" t="s">
        <v>405</v>
      </c>
      <c r="V211" t="s">
        <v>405</v>
      </c>
      <c r="W211" t="s">
        <v>405</v>
      </c>
      <c r="X211" t="s">
        <v>405</v>
      </c>
      <c r="Y211" t="s">
        <v>405</v>
      </c>
    </row>
    <row r="212" spans="1:25" x14ac:dyDescent="0.25">
      <c r="A212" s="52" t="s">
        <v>570</v>
      </c>
      <c r="B212" s="39" t="s">
        <v>461</v>
      </c>
      <c r="C212" s="39" t="s">
        <v>767</v>
      </c>
      <c r="D212" t="s">
        <v>511</v>
      </c>
      <c r="E212" s="52" t="s">
        <v>3681</v>
      </c>
      <c r="F212" s="52" t="s">
        <v>570</v>
      </c>
      <c r="G212" s="40" t="s">
        <v>571</v>
      </c>
      <c r="H212">
        <v>61636</v>
      </c>
      <c r="I212">
        <v>61636</v>
      </c>
      <c r="J212" s="38" t="s">
        <v>29</v>
      </c>
      <c r="K212" s="38" t="s">
        <v>29</v>
      </c>
      <c r="L212" s="78" t="s">
        <v>29</v>
      </c>
      <c r="M212" s="38" t="s">
        <v>16</v>
      </c>
      <c r="O212" s="1" t="s">
        <v>456</v>
      </c>
      <c r="P212"/>
      <c r="R212" s="43"/>
      <c r="S212" s="43"/>
      <c r="T212" s="43"/>
      <c r="U212" t="s">
        <v>407</v>
      </c>
      <c r="V212" t="s">
        <v>407</v>
      </c>
      <c r="W212" t="s">
        <v>407</v>
      </c>
      <c r="X212" t="s">
        <v>407</v>
      </c>
      <c r="Y212" t="s">
        <v>407</v>
      </c>
    </row>
    <row r="213" spans="1:25" x14ac:dyDescent="0.25">
      <c r="A213" s="52" t="s">
        <v>3066</v>
      </c>
      <c r="B213" s="39" t="s">
        <v>461</v>
      </c>
      <c r="C213" s="39" t="s">
        <v>767</v>
      </c>
      <c r="D213" t="s">
        <v>511</v>
      </c>
      <c r="E213" s="52" t="s">
        <v>3681</v>
      </c>
      <c r="F213" s="52" t="s">
        <v>570</v>
      </c>
      <c r="G213" s="40" t="s">
        <v>571</v>
      </c>
      <c r="H213">
        <v>61636</v>
      </c>
      <c r="I213">
        <v>61636</v>
      </c>
      <c r="J213" s="38" t="s">
        <v>29</v>
      </c>
      <c r="K213" s="38" t="s">
        <v>29</v>
      </c>
      <c r="L213" s="78" t="s">
        <v>29</v>
      </c>
      <c r="M213" s="38" t="s">
        <v>16</v>
      </c>
      <c r="O213" s="1" t="s">
        <v>456</v>
      </c>
      <c r="R213" s="43"/>
      <c r="S213" s="43"/>
      <c r="T213" s="43"/>
      <c r="U213" t="s">
        <v>407</v>
      </c>
      <c r="V213" t="s">
        <v>407</v>
      </c>
      <c r="W213" t="s">
        <v>407</v>
      </c>
      <c r="X213" t="s">
        <v>407</v>
      </c>
      <c r="Y213" t="s">
        <v>407</v>
      </c>
    </row>
    <row r="214" spans="1:25" x14ac:dyDescent="0.25">
      <c r="A214" s="52" t="s">
        <v>572</v>
      </c>
      <c r="B214" s="39" t="s">
        <v>461</v>
      </c>
      <c r="C214" s="39" t="s">
        <v>767</v>
      </c>
      <c r="D214" t="s">
        <v>547</v>
      </c>
      <c r="E214" s="52" t="s">
        <v>3682</v>
      </c>
      <c r="F214" s="52" t="s">
        <v>572</v>
      </c>
      <c r="G214" s="40" t="s">
        <v>573</v>
      </c>
      <c r="H214">
        <v>60686</v>
      </c>
      <c r="I214">
        <v>60686</v>
      </c>
      <c r="J214" s="38" t="s">
        <v>49</v>
      </c>
      <c r="K214" s="38" t="s">
        <v>49</v>
      </c>
      <c r="L214" s="78" t="s">
        <v>49</v>
      </c>
      <c r="M214" s="38" t="s">
        <v>16</v>
      </c>
      <c r="P214"/>
      <c r="R214" s="43"/>
      <c r="S214" s="43"/>
      <c r="T214" s="43"/>
      <c r="U214" t="s">
        <v>407</v>
      </c>
      <c r="V214" t="s">
        <v>407</v>
      </c>
      <c r="W214" t="s">
        <v>407</v>
      </c>
      <c r="X214" t="s">
        <v>407</v>
      </c>
      <c r="Y214" t="s">
        <v>407</v>
      </c>
    </row>
    <row r="215" spans="1:25" x14ac:dyDescent="0.25">
      <c r="A215" s="52" t="s">
        <v>3067</v>
      </c>
      <c r="B215" s="39" t="s">
        <v>461</v>
      </c>
      <c r="C215" s="39" t="s">
        <v>767</v>
      </c>
      <c r="D215" t="s">
        <v>547</v>
      </c>
      <c r="E215" s="52" t="s">
        <v>3682</v>
      </c>
      <c r="F215" s="52" t="s">
        <v>572</v>
      </c>
      <c r="G215" s="40" t="s">
        <v>573</v>
      </c>
      <c r="H215">
        <v>60686</v>
      </c>
      <c r="I215">
        <v>60686</v>
      </c>
      <c r="J215" s="38" t="s">
        <v>49</v>
      </c>
      <c r="K215" s="38" t="s">
        <v>49</v>
      </c>
      <c r="L215" s="78" t="s">
        <v>49</v>
      </c>
      <c r="M215" s="38" t="s">
        <v>16</v>
      </c>
      <c r="R215" s="43"/>
      <c r="S215" s="43"/>
      <c r="T215" s="43"/>
      <c r="U215" t="s">
        <v>407</v>
      </c>
      <c r="V215" t="s">
        <v>407</v>
      </c>
      <c r="W215" t="s">
        <v>407</v>
      </c>
      <c r="X215" t="s">
        <v>407</v>
      </c>
      <c r="Y215" t="s">
        <v>407</v>
      </c>
    </row>
    <row r="216" spans="1:25" x14ac:dyDescent="0.25">
      <c r="A216" s="52" t="s">
        <v>574</v>
      </c>
      <c r="B216" s="39" t="s">
        <v>461</v>
      </c>
      <c r="C216" s="39" t="s">
        <v>767</v>
      </c>
      <c r="D216" t="s">
        <v>547</v>
      </c>
      <c r="E216" s="52" t="s">
        <v>3683</v>
      </c>
      <c r="F216" s="52" t="s">
        <v>574</v>
      </c>
      <c r="G216" s="40" t="s">
        <v>575</v>
      </c>
      <c r="H216">
        <v>60704</v>
      </c>
      <c r="I216">
        <v>60704</v>
      </c>
      <c r="J216" s="38" t="s">
        <v>14</v>
      </c>
      <c r="K216" s="38" t="s">
        <v>14</v>
      </c>
      <c r="L216" s="78" t="s">
        <v>14</v>
      </c>
      <c r="M216" s="38" t="s">
        <v>33</v>
      </c>
      <c r="O216" s="1" t="s">
        <v>456</v>
      </c>
      <c r="P216"/>
      <c r="R216" s="43"/>
      <c r="S216" s="43"/>
      <c r="T216" s="43"/>
      <c r="U216" t="s">
        <v>760</v>
      </c>
      <c r="V216" t="s">
        <v>760</v>
      </c>
      <c r="W216" t="s">
        <v>760</v>
      </c>
      <c r="X216" t="s">
        <v>760</v>
      </c>
      <c r="Y216" t="s">
        <v>760</v>
      </c>
    </row>
    <row r="217" spans="1:25" x14ac:dyDescent="0.25">
      <c r="A217" s="52" t="s">
        <v>3068</v>
      </c>
      <c r="B217" s="39" t="s">
        <v>461</v>
      </c>
      <c r="C217" s="39" t="s">
        <v>767</v>
      </c>
      <c r="D217" t="s">
        <v>547</v>
      </c>
      <c r="E217" s="52" t="s">
        <v>3683</v>
      </c>
      <c r="F217" s="52" t="s">
        <v>574</v>
      </c>
      <c r="G217" s="40" t="s">
        <v>575</v>
      </c>
      <c r="H217">
        <v>60704</v>
      </c>
      <c r="I217">
        <v>60704</v>
      </c>
      <c r="J217" s="38" t="s">
        <v>14</v>
      </c>
      <c r="K217" s="38" t="s">
        <v>14</v>
      </c>
      <c r="L217" s="78" t="s">
        <v>14</v>
      </c>
      <c r="M217" s="38" t="s">
        <v>33</v>
      </c>
      <c r="O217" s="1" t="s">
        <v>456</v>
      </c>
      <c r="R217" s="43"/>
      <c r="S217" s="43"/>
      <c r="T217" s="43"/>
      <c r="U217" t="s">
        <v>760</v>
      </c>
      <c r="V217" t="s">
        <v>760</v>
      </c>
      <c r="W217" t="s">
        <v>760</v>
      </c>
      <c r="X217" t="s">
        <v>760</v>
      </c>
      <c r="Y217" t="s">
        <v>760</v>
      </c>
    </row>
    <row r="218" spans="1:25" x14ac:dyDescent="0.25">
      <c r="A218" s="52" t="s">
        <v>576</v>
      </c>
      <c r="B218" s="39" t="s">
        <v>461</v>
      </c>
      <c r="C218" s="39" t="s">
        <v>767</v>
      </c>
      <c r="D218" t="s">
        <v>547</v>
      </c>
      <c r="E218" s="52" t="s">
        <v>3684</v>
      </c>
      <c r="F218" s="52" t="s">
        <v>576</v>
      </c>
      <c r="G218" s="40" t="s">
        <v>577</v>
      </c>
      <c r="H218">
        <v>60716</v>
      </c>
      <c r="I218">
        <v>60716</v>
      </c>
      <c r="J218" s="38" t="s">
        <v>29</v>
      </c>
      <c r="K218" s="38" t="s">
        <v>29</v>
      </c>
      <c r="L218" s="78" t="s">
        <v>29</v>
      </c>
      <c r="M218" s="38" t="s">
        <v>16</v>
      </c>
      <c r="P218"/>
      <c r="R218" s="43"/>
      <c r="S218" s="43"/>
      <c r="T218" s="43"/>
      <c r="U218" t="s">
        <v>406</v>
      </c>
      <c r="V218" t="s">
        <v>406</v>
      </c>
      <c r="W218" t="s">
        <v>406</v>
      </c>
      <c r="X218" t="s">
        <v>406</v>
      </c>
      <c r="Y218" t="s">
        <v>406</v>
      </c>
    </row>
    <row r="219" spans="1:25" x14ac:dyDescent="0.25">
      <c r="A219" s="52" t="s">
        <v>3069</v>
      </c>
      <c r="B219" s="39" t="s">
        <v>461</v>
      </c>
      <c r="C219" s="39" t="s">
        <v>767</v>
      </c>
      <c r="D219" t="s">
        <v>547</v>
      </c>
      <c r="E219" s="52" t="s">
        <v>3684</v>
      </c>
      <c r="F219" s="52" t="s">
        <v>576</v>
      </c>
      <c r="G219" s="40" t="s">
        <v>577</v>
      </c>
      <c r="H219">
        <v>60716</v>
      </c>
      <c r="I219">
        <v>60716</v>
      </c>
      <c r="J219" s="38" t="s">
        <v>29</v>
      </c>
      <c r="K219" s="38" t="s">
        <v>29</v>
      </c>
      <c r="L219" s="78" t="s">
        <v>29</v>
      </c>
      <c r="M219" s="38" t="s">
        <v>16</v>
      </c>
      <c r="R219" s="43"/>
      <c r="S219" s="43"/>
      <c r="T219" s="43"/>
      <c r="U219" t="s">
        <v>406</v>
      </c>
      <c r="V219" t="s">
        <v>406</v>
      </c>
      <c r="W219" t="s">
        <v>406</v>
      </c>
      <c r="X219" t="s">
        <v>406</v>
      </c>
      <c r="Y219" t="s">
        <v>406</v>
      </c>
    </row>
    <row r="220" spans="1:25" x14ac:dyDescent="0.25">
      <c r="A220" s="52" t="s">
        <v>578</v>
      </c>
      <c r="B220" s="39" t="s">
        <v>461</v>
      </c>
      <c r="C220" s="39" t="s">
        <v>767</v>
      </c>
      <c r="D220" t="s">
        <v>547</v>
      </c>
      <c r="E220" s="52" t="s">
        <v>3685</v>
      </c>
      <c r="F220" s="52" t="s">
        <v>578</v>
      </c>
      <c r="G220" s="40" t="s">
        <v>579</v>
      </c>
      <c r="H220">
        <v>60731</v>
      </c>
      <c r="I220">
        <v>60731</v>
      </c>
      <c r="J220" s="38" t="s">
        <v>29</v>
      </c>
      <c r="K220" s="38" t="s">
        <v>29</v>
      </c>
      <c r="L220" s="78" t="s">
        <v>16</v>
      </c>
      <c r="M220" s="38" t="s">
        <v>29</v>
      </c>
      <c r="P220"/>
      <c r="R220" s="43"/>
      <c r="S220" s="43"/>
      <c r="T220" s="43"/>
      <c r="U220" t="s">
        <v>403</v>
      </c>
      <c r="V220" t="s">
        <v>403</v>
      </c>
      <c r="W220" t="s">
        <v>403</v>
      </c>
      <c r="X220" t="s">
        <v>403</v>
      </c>
      <c r="Y220" t="s">
        <v>403</v>
      </c>
    </row>
    <row r="221" spans="1:25" x14ac:dyDescent="0.25">
      <c r="A221" s="52" t="s">
        <v>3070</v>
      </c>
      <c r="B221" s="39" t="s">
        <v>461</v>
      </c>
      <c r="C221" s="39" t="s">
        <v>767</v>
      </c>
      <c r="D221" t="s">
        <v>547</v>
      </c>
      <c r="E221" s="52" t="s">
        <v>3685</v>
      </c>
      <c r="F221" s="52" t="s">
        <v>578</v>
      </c>
      <c r="G221" s="40" t="s">
        <v>579</v>
      </c>
      <c r="H221">
        <v>60731</v>
      </c>
      <c r="I221">
        <v>60731</v>
      </c>
      <c r="J221" s="38" t="s">
        <v>29</v>
      </c>
      <c r="K221" s="38" t="s">
        <v>29</v>
      </c>
      <c r="L221" s="78" t="s">
        <v>16</v>
      </c>
      <c r="M221" s="38" t="s">
        <v>29</v>
      </c>
      <c r="R221" s="43"/>
      <c r="S221" s="43"/>
      <c r="T221" s="43"/>
      <c r="U221" t="s">
        <v>403</v>
      </c>
      <c r="V221" t="s">
        <v>403</v>
      </c>
      <c r="W221" t="s">
        <v>403</v>
      </c>
      <c r="X221" t="s">
        <v>403</v>
      </c>
      <c r="Y221" t="s">
        <v>403</v>
      </c>
    </row>
    <row r="222" spans="1:25" x14ac:dyDescent="0.25">
      <c r="A222" s="52" t="s">
        <v>580</v>
      </c>
      <c r="B222" s="39" t="s">
        <v>461</v>
      </c>
      <c r="C222" s="39" t="s">
        <v>767</v>
      </c>
      <c r="D222" t="s">
        <v>547</v>
      </c>
      <c r="E222" s="52" t="s">
        <v>3686</v>
      </c>
      <c r="F222" s="52" t="s">
        <v>580</v>
      </c>
      <c r="G222" s="40" t="s">
        <v>581</v>
      </c>
      <c r="H222">
        <v>60746</v>
      </c>
      <c r="I222">
        <v>60746</v>
      </c>
      <c r="J222" s="38" t="s">
        <v>3</v>
      </c>
      <c r="K222" s="38" t="s">
        <v>3</v>
      </c>
      <c r="L222" s="78" t="s">
        <v>3</v>
      </c>
      <c r="M222" s="38" t="s">
        <v>3</v>
      </c>
      <c r="P222"/>
      <c r="R222" s="43"/>
      <c r="S222" s="43"/>
      <c r="T222" s="43"/>
      <c r="U222" t="s">
        <v>409</v>
      </c>
      <c r="V222" t="s">
        <v>409</v>
      </c>
      <c r="W222" t="s">
        <v>409</v>
      </c>
      <c r="X222" t="s">
        <v>409</v>
      </c>
      <c r="Y222" t="s">
        <v>409</v>
      </c>
    </row>
    <row r="223" spans="1:25" x14ac:dyDescent="0.25">
      <c r="A223" s="52" t="s">
        <v>3071</v>
      </c>
      <c r="B223" s="39" t="s">
        <v>461</v>
      </c>
      <c r="C223" s="39" t="s">
        <v>767</v>
      </c>
      <c r="D223" t="s">
        <v>547</v>
      </c>
      <c r="E223" s="52" t="s">
        <v>3686</v>
      </c>
      <c r="F223" s="52" t="s">
        <v>580</v>
      </c>
      <c r="G223" s="40" t="s">
        <v>581</v>
      </c>
      <c r="H223">
        <v>60746</v>
      </c>
      <c r="I223">
        <v>60746</v>
      </c>
      <c r="J223" s="38" t="s">
        <v>3</v>
      </c>
      <c r="K223" s="38" t="s">
        <v>3</v>
      </c>
      <c r="L223" s="78" t="s">
        <v>3</v>
      </c>
      <c r="M223" s="38" t="s">
        <v>3</v>
      </c>
      <c r="R223" s="43"/>
      <c r="S223" s="43"/>
      <c r="T223" s="43"/>
      <c r="U223" t="s">
        <v>409</v>
      </c>
      <c r="V223" t="s">
        <v>409</v>
      </c>
      <c r="W223" t="s">
        <v>409</v>
      </c>
      <c r="X223" t="s">
        <v>409</v>
      </c>
      <c r="Y223" t="s">
        <v>409</v>
      </c>
    </row>
    <row r="224" spans="1:25" x14ac:dyDescent="0.25">
      <c r="A224" s="52" t="s">
        <v>582</v>
      </c>
      <c r="B224" s="39" t="s">
        <v>461</v>
      </c>
      <c r="C224" s="39" t="s">
        <v>767</v>
      </c>
      <c r="D224" t="s">
        <v>467</v>
      </c>
      <c r="E224" s="52" t="s">
        <v>3687</v>
      </c>
      <c r="F224" s="52" t="s">
        <v>582</v>
      </c>
      <c r="G224" s="40" t="s">
        <v>583</v>
      </c>
      <c r="H224">
        <v>61667</v>
      </c>
      <c r="I224">
        <v>61667</v>
      </c>
      <c r="J224" s="38" t="s">
        <v>3</v>
      </c>
      <c r="K224" s="38" t="s">
        <v>3</v>
      </c>
      <c r="L224" s="78" t="s">
        <v>3</v>
      </c>
      <c r="M224" s="38" t="s">
        <v>3</v>
      </c>
      <c r="P224"/>
      <c r="R224" s="43"/>
      <c r="S224" s="43"/>
      <c r="T224" s="43"/>
      <c r="U224" t="s">
        <v>403</v>
      </c>
      <c r="V224" t="s">
        <v>403</v>
      </c>
      <c r="W224" t="s">
        <v>403</v>
      </c>
      <c r="X224" t="s">
        <v>403</v>
      </c>
      <c r="Y224" t="s">
        <v>403</v>
      </c>
    </row>
    <row r="225" spans="1:25" x14ac:dyDescent="0.25">
      <c r="A225" s="52" t="s">
        <v>3072</v>
      </c>
      <c r="B225" s="39" t="s">
        <v>461</v>
      </c>
      <c r="C225" s="39" t="s">
        <v>767</v>
      </c>
      <c r="D225" t="s">
        <v>467</v>
      </c>
      <c r="E225" s="52" t="s">
        <v>3687</v>
      </c>
      <c r="F225" s="52" t="s">
        <v>582</v>
      </c>
      <c r="G225" s="40" t="s">
        <v>583</v>
      </c>
      <c r="H225">
        <v>61667</v>
      </c>
      <c r="I225">
        <v>61667</v>
      </c>
      <c r="J225" s="38" t="s">
        <v>3</v>
      </c>
      <c r="K225" s="38" t="s">
        <v>3</v>
      </c>
      <c r="L225" s="78" t="s">
        <v>3</v>
      </c>
      <c r="M225" s="38" t="s">
        <v>3</v>
      </c>
      <c r="R225" s="43"/>
      <c r="S225" s="43"/>
      <c r="T225" s="43"/>
      <c r="U225" t="s">
        <v>403</v>
      </c>
      <c r="V225" t="s">
        <v>403</v>
      </c>
      <c r="W225" t="s">
        <v>403</v>
      </c>
      <c r="X225" t="s">
        <v>403</v>
      </c>
      <c r="Y225" t="s">
        <v>403</v>
      </c>
    </row>
    <row r="226" spans="1:25" x14ac:dyDescent="0.25">
      <c r="A226" s="52" t="s">
        <v>599</v>
      </c>
      <c r="B226" s="39" t="s">
        <v>461</v>
      </c>
      <c r="C226" s="39" t="s">
        <v>767</v>
      </c>
      <c r="D226" t="s">
        <v>500</v>
      </c>
      <c r="E226" s="52" t="s">
        <v>3688</v>
      </c>
      <c r="F226" s="52" t="s">
        <v>599</v>
      </c>
      <c r="G226" s="40" t="s">
        <v>600</v>
      </c>
      <c r="H226">
        <v>60119</v>
      </c>
      <c r="I226">
        <v>60119</v>
      </c>
      <c r="J226" s="38" t="s">
        <v>49</v>
      </c>
      <c r="K226" s="38" t="s">
        <v>6</v>
      </c>
      <c r="L226" s="78" t="s">
        <v>49</v>
      </c>
      <c r="M226" s="38" t="s">
        <v>16</v>
      </c>
      <c r="P226"/>
      <c r="R226" s="43"/>
      <c r="S226" s="43"/>
      <c r="T226" s="43"/>
      <c r="U226" t="s">
        <v>409</v>
      </c>
      <c r="V226" t="s">
        <v>409</v>
      </c>
      <c r="W226" t="s">
        <v>409</v>
      </c>
      <c r="X226" t="s">
        <v>409</v>
      </c>
      <c r="Y226" t="s">
        <v>409</v>
      </c>
    </row>
    <row r="227" spans="1:25" x14ac:dyDescent="0.25">
      <c r="A227" s="52" t="s">
        <v>3081</v>
      </c>
      <c r="B227" s="39" t="s">
        <v>461</v>
      </c>
      <c r="C227" s="39" t="s">
        <v>767</v>
      </c>
      <c r="D227" t="s">
        <v>500</v>
      </c>
      <c r="E227" s="52" t="s">
        <v>3688</v>
      </c>
      <c r="F227" s="52" t="s">
        <v>599</v>
      </c>
      <c r="G227" s="40" t="s">
        <v>600</v>
      </c>
      <c r="H227">
        <v>60119</v>
      </c>
      <c r="I227">
        <v>60119</v>
      </c>
      <c r="J227" s="38" t="s">
        <v>49</v>
      </c>
      <c r="K227" s="38" t="s">
        <v>6</v>
      </c>
      <c r="L227" s="78" t="s">
        <v>49</v>
      </c>
      <c r="M227" s="38" t="s">
        <v>16</v>
      </c>
      <c r="R227" s="43"/>
      <c r="S227" s="43"/>
      <c r="T227" s="43"/>
      <c r="U227" t="s">
        <v>409</v>
      </c>
      <c r="V227" t="s">
        <v>409</v>
      </c>
      <c r="W227" t="s">
        <v>409</v>
      </c>
      <c r="X227" t="s">
        <v>409</v>
      </c>
      <c r="Y227" t="s">
        <v>409</v>
      </c>
    </row>
    <row r="228" spans="1:25" x14ac:dyDescent="0.25">
      <c r="A228" s="52" t="s">
        <v>601</v>
      </c>
      <c r="B228" s="39" t="s">
        <v>461</v>
      </c>
      <c r="C228" s="39" t="s">
        <v>767</v>
      </c>
      <c r="D228" t="s">
        <v>500</v>
      </c>
      <c r="E228" s="52" t="s">
        <v>3689</v>
      </c>
      <c r="F228" s="52" t="s">
        <v>601</v>
      </c>
      <c r="G228" s="40" t="s">
        <v>602</v>
      </c>
      <c r="H228">
        <v>60127</v>
      </c>
      <c r="I228">
        <v>60127</v>
      </c>
      <c r="J228" s="38" t="s">
        <v>26</v>
      </c>
      <c r="K228" s="38" t="s">
        <v>26</v>
      </c>
      <c r="L228" s="78" t="s">
        <v>29</v>
      </c>
      <c r="M228" s="38" t="s">
        <v>16</v>
      </c>
      <c r="O228" s="1" t="s">
        <v>456</v>
      </c>
      <c r="P228"/>
      <c r="R228" s="43"/>
      <c r="S228" s="43"/>
      <c r="T228" s="43"/>
      <c r="U228" t="s">
        <v>407</v>
      </c>
      <c r="V228" t="s">
        <v>407</v>
      </c>
      <c r="W228" t="s">
        <v>407</v>
      </c>
      <c r="X228" t="s">
        <v>407</v>
      </c>
      <c r="Y228" t="s">
        <v>407</v>
      </c>
    </row>
    <row r="229" spans="1:25" x14ac:dyDescent="0.25">
      <c r="A229" s="52" t="s">
        <v>3082</v>
      </c>
      <c r="B229" s="39" t="s">
        <v>461</v>
      </c>
      <c r="C229" s="39" t="s">
        <v>767</v>
      </c>
      <c r="D229" t="s">
        <v>500</v>
      </c>
      <c r="E229" s="52" t="s">
        <v>3689</v>
      </c>
      <c r="F229" s="52" t="s">
        <v>601</v>
      </c>
      <c r="G229" s="40" t="s">
        <v>602</v>
      </c>
      <c r="H229">
        <v>60127</v>
      </c>
      <c r="I229">
        <v>60127</v>
      </c>
      <c r="J229" s="38" t="s">
        <v>26</v>
      </c>
      <c r="K229" s="38" t="s">
        <v>26</v>
      </c>
      <c r="L229" s="78" t="s">
        <v>29</v>
      </c>
      <c r="M229" s="38" t="s">
        <v>16</v>
      </c>
      <c r="O229" s="1" t="s">
        <v>456</v>
      </c>
      <c r="R229" s="43"/>
      <c r="S229" s="43"/>
      <c r="T229" s="43"/>
      <c r="U229" t="s">
        <v>407</v>
      </c>
      <c r="V229" t="s">
        <v>407</v>
      </c>
      <c r="W229" t="s">
        <v>407</v>
      </c>
      <c r="X229" t="s">
        <v>407</v>
      </c>
      <c r="Y229" t="s">
        <v>407</v>
      </c>
    </row>
    <row r="230" spans="1:25" x14ac:dyDescent="0.25">
      <c r="A230" s="52" t="s">
        <v>609</v>
      </c>
      <c r="B230" s="39" t="s">
        <v>461</v>
      </c>
      <c r="C230" s="39" t="s">
        <v>767</v>
      </c>
      <c r="D230" t="s">
        <v>485</v>
      </c>
      <c r="E230" s="52" t="s">
        <v>3690</v>
      </c>
      <c r="F230" s="52" t="s">
        <v>609</v>
      </c>
      <c r="G230" s="40" t="s">
        <v>610</v>
      </c>
      <c r="I230">
        <v>60582</v>
      </c>
      <c r="J230" s="38" t="s">
        <v>3</v>
      </c>
      <c r="K230" s="38" t="s">
        <v>3</v>
      </c>
      <c r="L230" s="78" t="s">
        <v>3</v>
      </c>
      <c r="M230" s="38" t="s">
        <v>3</v>
      </c>
      <c r="P230"/>
      <c r="R230" s="43"/>
      <c r="S230" s="43"/>
      <c r="T230" s="43"/>
      <c r="U230" t="s">
        <v>479</v>
      </c>
      <c r="V230" t="s">
        <v>479</v>
      </c>
      <c r="W230" t="s">
        <v>479</v>
      </c>
      <c r="X230" t="s">
        <v>479</v>
      </c>
      <c r="Y230" t="s">
        <v>479</v>
      </c>
    </row>
    <row r="231" spans="1:25" x14ac:dyDescent="0.25">
      <c r="A231" s="52" t="s">
        <v>3086</v>
      </c>
      <c r="B231" s="39" t="s">
        <v>461</v>
      </c>
      <c r="C231" s="39" t="s">
        <v>767</v>
      </c>
      <c r="D231" t="s">
        <v>485</v>
      </c>
      <c r="E231" s="52" t="s">
        <v>3690</v>
      </c>
      <c r="F231" s="52" t="s">
        <v>609</v>
      </c>
      <c r="G231" s="40" t="s">
        <v>610</v>
      </c>
      <c r="I231">
        <v>60582</v>
      </c>
      <c r="J231" s="38" t="s">
        <v>3</v>
      </c>
      <c r="K231" s="38" t="s">
        <v>3</v>
      </c>
      <c r="L231" s="78" t="s">
        <v>3</v>
      </c>
      <c r="M231" s="38" t="s">
        <v>3</v>
      </c>
      <c r="R231" s="43"/>
      <c r="S231" s="43"/>
      <c r="T231" s="43"/>
      <c r="U231" t="s">
        <v>479</v>
      </c>
      <c r="V231" t="s">
        <v>479</v>
      </c>
      <c r="W231" t="s">
        <v>479</v>
      </c>
      <c r="X231" t="s">
        <v>479</v>
      </c>
      <c r="Y231" t="s">
        <v>479</v>
      </c>
    </row>
    <row r="232" spans="1:25" x14ac:dyDescent="0.25">
      <c r="A232" s="52" t="s">
        <v>611</v>
      </c>
      <c r="B232" s="39" t="s">
        <v>461</v>
      </c>
      <c r="C232" s="39" t="s">
        <v>767</v>
      </c>
      <c r="D232" t="s">
        <v>467</v>
      </c>
      <c r="E232" s="52" t="s">
        <v>3691</v>
      </c>
      <c r="F232" s="52" t="s">
        <v>611</v>
      </c>
      <c r="G232" s="40" t="s">
        <v>612</v>
      </c>
      <c r="H232">
        <v>61448</v>
      </c>
      <c r="I232">
        <v>61448</v>
      </c>
      <c r="J232" s="38" t="s">
        <v>3</v>
      </c>
      <c r="K232" s="38" t="s">
        <v>3</v>
      </c>
      <c r="L232" s="78" t="s">
        <v>3</v>
      </c>
      <c r="M232" s="38" t="s">
        <v>3</v>
      </c>
      <c r="P232"/>
      <c r="R232" s="43"/>
      <c r="S232" s="43"/>
      <c r="T232" s="43"/>
      <c r="U232" t="s">
        <v>406</v>
      </c>
      <c r="V232" t="s">
        <v>406</v>
      </c>
      <c r="W232" t="s">
        <v>406</v>
      </c>
      <c r="X232" t="s">
        <v>406</v>
      </c>
      <c r="Y232" t="s">
        <v>406</v>
      </c>
    </row>
    <row r="233" spans="1:25" x14ac:dyDescent="0.25">
      <c r="A233" s="52" t="s">
        <v>3087</v>
      </c>
      <c r="B233" s="39" t="s">
        <v>461</v>
      </c>
      <c r="C233" s="39" t="s">
        <v>767</v>
      </c>
      <c r="D233" t="s">
        <v>467</v>
      </c>
      <c r="E233" s="52" t="s">
        <v>3691</v>
      </c>
      <c r="F233" s="52" t="s">
        <v>611</v>
      </c>
      <c r="G233" s="40" t="s">
        <v>612</v>
      </c>
      <c r="H233">
        <v>61448</v>
      </c>
      <c r="I233">
        <v>61448</v>
      </c>
      <c r="J233" s="38" t="s">
        <v>3</v>
      </c>
      <c r="K233" s="38" t="s">
        <v>3</v>
      </c>
      <c r="L233" s="78" t="s">
        <v>3</v>
      </c>
      <c r="M233" s="38" t="s">
        <v>3</v>
      </c>
      <c r="R233" s="43"/>
      <c r="S233" s="43"/>
      <c r="T233" s="43"/>
      <c r="U233" t="s">
        <v>406</v>
      </c>
      <c r="V233" t="s">
        <v>406</v>
      </c>
      <c r="W233" t="s">
        <v>406</v>
      </c>
      <c r="X233" t="s">
        <v>406</v>
      </c>
      <c r="Y233" t="s">
        <v>406</v>
      </c>
    </row>
    <row r="234" spans="1:25" x14ac:dyDescent="0.25">
      <c r="A234" s="52" t="s">
        <v>615</v>
      </c>
      <c r="B234" s="39" t="s">
        <v>461</v>
      </c>
      <c r="C234" s="39" t="s">
        <v>767</v>
      </c>
      <c r="D234" t="s">
        <v>542</v>
      </c>
      <c r="E234" s="52" t="s">
        <v>3692</v>
      </c>
      <c r="F234" s="52" t="s">
        <v>615</v>
      </c>
      <c r="G234" s="40" t="s">
        <v>616</v>
      </c>
      <c r="H234">
        <v>61714</v>
      </c>
      <c r="I234">
        <v>61714</v>
      </c>
      <c r="J234" s="38" t="s">
        <v>16</v>
      </c>
      <c r="K234" s="38" t="s">
        <v>16</v>
      </c>
      <c r="L234" s="78" t="s">
        <v>29</v>
      </c>
      <c r="M234" s="38" t="s">
        <v>29</v>
      </c>
      <c r="P234"/>
      <c r="R234" s="43"/>
      <c r="S234" s="43"/>
      <c r="T234" s="43"/>
      <c r="U234" t="s">
        <v>404</v>
      </c>
      <c r="V234" t="s">
        <v>404</v>
      </c>
      <c r="W234" t="s">
        <v>404</v>
      </c>
      <c r="X234" t="s">
        <v>404</v>
      </c>
      <c r="Y234" t="s">
        <v>404</v>
      </c>
    </row>
    <row r="235" spans="1:25" x14ac:dyDescent="0.25">
      <c r="A235" s="52" t="s">
        <v>3089</v>
      </c>
      <c r="B235" s="39" t="s">
        <v>461</v>
      </c>
      <c r="C235" s="39" t="s">
        <v>767</v>
      </c>
      <c r="D235" t="s">
        <v>542</v>
      </c>
      <c r="E235" s="52" t="s">
        <v>3692</v>
      </c>
      <c r="F235" s="52" t="s">
        <v>615</v>
      </c>
      <c r="G235" s="40" t="s">
        <v>616</v>
      </c>
      <c r="H235">
        <v>61714</v>
      </c>
      <c r="I235">
        <v>61714</v>
      </c>
      <c r="J235" s="38" t="s">
        <v>16</v>
      </c>
      <c r="K235" s="38" t="s">
        <v>16</v>
      </c>
      <c r="L235" s="78" t="s">
        <v>29</v>
      </c>
      <c r="M235" s="38" t="s">
        <v>29</v>
      </c>
      <c r="R235" s="43"/>
      <c r="S235" s="43"/>
      <c r="T235" s="43"/>
      <c r="U235" t="s">
        <v>404</v>
      </c>
      <c r="V235" t="s">
        <v>404</v>
      </c>
      <c r="W235" t="s">
        <v>404</v>
      </c>
      <c r="X235" t="s">
        <v>404</v>
      </c>
      <c r="Y235" t="s">
        <v>404</v>
      </c>
    </row>
    <row r="236" spans="1:25" x14ac:dyDescent="0.25">
      <c r="A236" s="52" t="s">
        <v>640</v>
      </c>
      <c r="B236" s="39" t="s">
        <v>461</v>
      </c>
      <c r="C236" s="39" t="s">
        <v>767</v>
      </c>
      <c r="D236" t="s">
        <v>639</v>
      </c>
      <c r="E236" s="52" t="s">
        <v>3693</v>
      </c>
      <c r="F236" s="52" t="s">
        <v>640</v>
      </c>
      <c r="G236" s="40" t="s">
        <v>641</v>
      </c>
      <c r="I236">
        <v>60822</v>
      </c>
      <c r="J236" s="38" t="s">
        <v>3</v>
      </c>
      <c r="K236" s="38" t="s">
        <v>3</v>
      </c>
      <c r="L236" s="78" t="s">
        <v>3</v>
      </c>
      <c r="M236" s="38" t="s">
        <v>3</v>
      </c>
      <c r="P236"/>
      <c r="R236" s="43"/>
      <c r="S236" s="43"/>
      <c r="T236" s="43"/>
      <c r="U236" t="s">
        <v>479</v>
      </c>
      <c r="V236" t="s">
        <v>479</v>
      </c>
      <c r="W236" t="s">
        <v>479</v>
      </c>
      <c r="X236" t="s">
        <v>479</v>
      </c>
      <c r="Y236" t="s">
        <v>479</v>
      </c>
    </row>
    <row r="237" spans="1:25" x14ac:dyDescent="0.25">
      <c r="A237" s="52" t="s">
        <v>3100</v>
      </c>
      <c r="B237" s="39" t="s">
        <v>461</v>
      </c>
      <c r="C237" s="39" t="s">
        <v>767</v>
      </c>
      <c r="D237" t="s">
        <v>639</v>
      </c>
      <c r="E237" s="52" t="s">
        <v>3693</v>
      </c>
      <c r="F237" s="52" t="s">
        <v>640</v>
      </c>
      <c r="G237" s="40" t="s">
        <v>641</v>
      </c>
      <c r="I237">
        <v>60822</v>
      </c>
      <c r="J237" s="38" t="s">
        <v>3</v>
      </c>
      <c r="K237" s="38" t="s">
        <v>3</v>
      </c>
      <c r="L237" s="78" t="s">
        <v>3</v>
      </c>
      <c r="M237" s="38" t="s">
        <v>3</v>
      </c>
      <c r="R237" s="43"/>
      <c r="S237" s="43"/>
      <c r="T237" s="43"/>
      <c r="U237" t="s">
        <v>479</v>
      </c>
      <c r="V237" t="s">
        <v>479</v>
      </c>
      <c r="W237" t="s">
        <v>479</v>
      </c>
      <c r="X237" t="s">
        <v>479</v>
      </c>
      <c r="Y237" t="s">
        <v>479</v>
      </c>
    </row>
    <row r="238" spans="1:25" x14ac:dyDescent="0.25">
      <c r="A238" s="52" t="s">
        <v>644</v>
      </c>
      <c r="B238" s="39" t="s">
        <v>461</v>
      </c>
      <c r="C238" s="39" t="s">
        <v>767</v>
      </c>
      <c r="D238" t="s">
        <v>462</v>
      </c>
      <c r="E238" s="52" t="s">
        <v>3694</v>
      </c>
      <c r="F238" s="52" t="s">
        <v>644</v>
      </c>
      <c r="G238" s="40" t="s">
        <v>645</v>
      </c>
      <c r="H238">
        <v>61585</v>
      </c>
      <c r="I238">
        <v>61585</v>
      </c>
      <c r="J238" s="38" t="s">
        <v>3</v>
      </c>
      <c r="K238" s="38" t="s">
        <v>3</v>
      </c>
      <c r="L238" s="78" t="s">
        <v>3</v>
      </c>
      <c r="M238" s="38" t="s">
        <v>3</v>
      </c>
      <c r="P238"/>
      <c r="R238" s="43"/>
      <c r="S238" s="43"/>
      <c r="T238" s="43"/>
      <c r="U238" t="s">
        <v>405</v>
      </c>
      <c r="V238" t="s">
        <v>405</v>
      </c>
      <c r="W238" t="s">
        <v>405</v>
      </c>
      <c r="X238" t="s">
        <v>405</v>
      </c>
      <c r="Y238" t="s">
        <v>405</v>
      </c>
    </row>
    <row r="239" spans="1:25" x14ac:dyDescent="0.25">
      <c r="A239" s="52" t="s">
        <v>3102</v>
      </c>
      <c r="B239" s="39" t="s">
        <v>461</v>
      </c>
      <c r="C239" s="39" t="s">
        <v>767</v>
      </c>
      <c r="D239" t="s">
        <v>462</v>
      </c>
      <c r="E239" s="52" t="s">
        <v>3694</v>
      </c>
      <c r="F239" s="52" t="s">
        <v>644</v>
      </c>
      <c r="G239" s="40" t="s">
        <v>645</v>
      </c>
      <c r="H239">
        <v>61585</v>
      </c>
      <c r="I239">
        <v>61585</v>
      </c>
      <c r="J239" s="38" t="s">
        <v>3</v>
      </c>
      <c r="K239" s="38" t="s">
        <v>3</v>
      </c>
      <c r="L239" s="78" t="s">
        <v>3</v>
      </c>
      <c r="M239" s="38" t="s">
        <v>3</v>
      </c>
      <c r="R239" s="43"/>
      <c r="S239" s="43"/>
      <c r="T239" s="43"/>
      <c r="U239" t="s">
        <v>405</v>
      </c>
      <c r="V239" t="s">
        <v>405</v>
      </c>
      <c r="W239" t="s">
        <v>405</v>
      </c>
      <c r="X239" t="s">
        <v>405</v>
      </c>
      <c r="Y239" t="s">
        <v>405</v>
      </c>
    </row>
    <row r="240" spans="1:25" x14ac:dyDescent="0.25">
      <c r="A240" s="52" t="s">
        <v>646</v>
      </c>
      <c r="B240" s="39" t="s">
        <v>461</v>
      </c>
      <c r="C240" s="39" t="s">
        <v>767</v>
      </c>
      <c r="D240" t="s">
        <v>462</v>
      </c>
      <c r="E240" s="52" t="s">
        <v>3695</v>
      </c>
      <c r="F240" s="52" t="s">
        <v>646</v>
      </c>
      <c r="G240" s="40" t="s">
        <v>647</v>
      </c>
      <c r="H240">
        <v>61587</v>
      </c>
      <c r="I240">
        <v>61587</v>
      </c>
      <c r="J240" s="38" t="s">
        <v>33</v>
      </c>
      <c r="K240" s="38" t="s">
        <v>33</v>
      </c>
      <c r="L240" s="78" t="s">
        <v>33</v>
      </c>
      <c r="M240" s="38" t="s">
        <v>16</v>
      </c>
      <c r="P240"/>
      <c r="R240" s="43"/>
      <c r="S240" s="43"/>
      <c r="T240" s="43"/>
      <c r="U240" t="s">
        <v>762</v>
      </c>
      <c r="V240" t="s">
        <v>762</v>
      </c>
      <c r="W240" t="s">
        <v>762</v>
      </c>
      <c r="X240" t="s">
        <v>762</v>
      </c>
      <c r="Y240" t="s">
        <v>762</v>
      </c>
    </row>
    <row r="241" spans="1:25" x14ac:dyDescent="0.25">
      <c r="A241" s="52" t="s">
        <v>3103</v>
      </c>
      <c r="B241" s="39" t="s">
        <v>461</v>
      </c>
      <c r="C241" s="39" t="s">
        <v>767</v>
      </c>
      <c r="D241" t="s">
        <v>462</v>
      </c>
      <c r="E241" s="52" t="s">
        <v>3695</v>
      </c>
      <c r="F241" s="52" t="s">
        <v>646</v>
      </c>
      <c r="G241" s="40" t="s">
        <v>647</v>
      </c>
      <c r="H241">
        <v>61587</v>
      </c>
      <c r="I241">
        <v>61587</v>
      </c>
      <c r="J241" s="38" t="s">
        <v>33</v>
      </c>
      <c r="K241" s="38" t="s">
        <v>33</v>
      </c>
      <c r="L241" s="78" t="s">
        <v>33</v>
      </c>
      <c r="M241" s="38" t="s">
        <v>16</v>
      </c>
      <c r="R241" s="43"/>
      <c r="S241" s="43"/>
      <c r="T241" s="43"/>
      <c r="U241" t="s">
        <v>762</v>
      </c>
      <c r="V241" t="s">
        <v>762</v>
      </c>
      <c r="W241" t="s">
        <v>762</v>
      </c>
      <c r="X241" t="s">
        <v>762</v>
      </c>
      <c r="Y241" t="s">
        <v>762</v>
      </c>
    </row>
    <row r="242" spans="1:25" x14ac:dyDescent="0.25">
      <c r="A242" s="52" t="s">
        <v>654</v>
      </c>
      <c r="B242" s="39" t="s">
        <v>461</v>
      </c>
      <c r="C242" s="39" t="s">
        <v>767</v>
      </c>
      <c r="D242" t="s">
        <v>653</v>
      </c>
      <c r="E242" s="52" t="s">
        <v>3696</v>
      </c>
      <c r="F242" s="52" t="s">
        <v>654</v>
      </c>
      <c r="G242" s="40" t="s">
        <v>655</v>
      </c>
      <c r="H242">
        <v>61153</v>
      </c>
      <c r="I242">
        <v>61153</v>
      </c>
      <c r="J242" s="38" t="s">
        <v>16</v>
      </c>
      <c r="K242" s="38" t="s">
        <v>16</v>
      </c>
      <c r="L242" s="78" t="s">
        <v>16</v>
      </c>
      <c r="M242" s="38" t="s">
        <v>16</v>
      </c>
      <c r="O242" s="1" t="s">
        <v>456</v>
      </c>
      <c r="P242"/>
      <c r="R242" s="43"/>
      <c r="S242" s="43"/>
      <c r="T242" s="43"/>
      <c r="U242" t="s">
        <v>404</v>
      </c>
      <c r="V242" t="s">
        <v>404</v>
      </c>
      <c r="W242" t="s">
        <v>404</v>
      </c>
      <c r="X242" t="s">
        <v>404</v>
      </c>
      <c r="Y242" t="s">
        <v>404</v>
      </c>
    </row>
    <row r="243" spans="1:25" x14ac:dyDescent="0.25">
      <c r="A243" s="52" t="s">
        <v>3106</v>
      </c>
      <c r="B243" s="39" t="s">
        <v>461</v>
      </c>
      <c r="C243" s="39" t="s">
        <v>767</v>
      </c>
      <c r="D243" t="s">
        <v>653</v>
      </c>
      <c r="E243" s="52" t="s">
        <v>3696</v>
      </c>
      <c r="F243" s="52" t="s">
        <v>654</v>
      </c>
      <c r="G243" s="40" t="s">
        <v>655</v>
      </c>
      <c r="H243">
        <v>61153</v>
      </c>
      <c r="I243">
        <v>61153</v>
      </c>
      <c r="J243" s="38" t="s">
        <v>16</v>
      </c>
      <c r="K243" s="38" t="s">
        <v>16</v>
      </c>
      <c r="L243" s="78" t="s">
        <v>16</v>
      </c>
      <c r="M243" s="38" t="s">
        <v>16</v>
      </c>
      <c r="O243" s="1" t="s">
        <v>456</v>
      </c>
      <c r="R243" s="43"/>
      <c r="S243" s="43"/>
      <c r="T243" s="43"/>
      <c r="U243" t="s">
        <v>404</v>
      </c>
      <c r="V243" t="s">
        <v>404</v>
      </c>
      <c r="W243" t="s">
        <v>404</v>
      </c>
      <c r="X243" t="s">
        <v>404</v>
      </c>
      <c r="Y243" t="s">
        <v>404</v>
      </c>
    </row>
    <row r="244" spans="1:25" x14ac:dyDescent="0.25">
      <c r="A244" s="52" t="s">
        <v>656</v>
      </c>
      <c r="B244" s="39" t="s">
        <v>461</v>
      </c>
      <c r="C244" s="39" t="s">
        <v>767</v>
      </c>
      <c r="D244" t="s">
        <v>500</v>
      </c>
      <c r="E244" s="52" t="s">
        <v>3697</v>
      </c>
      <c r="F244" s="52" t="s">
        <v>656</v>
      </c>
      <c r="G244" s="40" t="s">
        <v>657</v>
      </c>
      <c r="H244">
        <v>60102</v>
      </c>
      <c r="I244">
        <v>60102</v>
      </c>
      <c r="J244" s="38" t="s">
        <v>16</v>
      </c>
      <c r="K244" s="38" t="s">
        <v>16</v>
      </c>
      <c r="L244" s="78" t="s">
        <v>29</v>
      </c>
      <c r="M244" s="38" t="s">
        <v>16</v>
      </c>
      <c r="P244"/>
      <c r="R244" s="43"/>
      <c r="S244" s="43"/>
      <c r="T244" s="43"/>
      <c r="U244" t="s">
        <v>405</v>
      </c>
      <c r="V244" t="s">
        <v>405</v>
      </c>
      <c r="W244" t="s">
        <v>405</v>
      </c>
      <c r="X244" t="s">
        <v>405</v>
      </c>
      <c r="Y244" t="s">
        <v>405</v>
      </c>
    </row>
    <row r="245" spans="1:25" x14ac:dyDescent="0.25">
      <c r="A245" s="52" t="s">
        <v>3107</v>
      </c>
      <c r="B245" s="39" t="s">
        <v>461</v>
      </c>
      <c r="C245" s="39" t="s">
        <v>767</v>
      </c>
      <c r="D245" t="s">
        <v>500</v>
      </c>
      <c r="E245" s="52" t="s">
        <v>3697</v>
      </c>
      <c r="F245" s="52" t="s">
        <v>656</v>
      </c>
      <c r="G245" s="40" t="s">
        <v>657</v>
      </c>
      <c r="H245">
        <v>60102</v>
      </c>
      <c r="I245">
        <v>60102</v>
      </c>
      <c r="J245" s="38" t="s">
        <v>16</v>
      </c>
      <c r="K245" s="38" t="s">
        <v>16</v>
      </c>
      <c r="L245" s="78" t="s">
        <v>29</v>
      </c>
      <c r="M245" s="38" t="s">
        <v>16</v>
      </c>
      <c r="R245" s="43"/>
      <c r="S245" s="43"/>
      <c r="T245" s="43"/>
      <c r="U245" t="s">
        <v>405</v>
      </c>
      <c r="V245" t="s">
        <v>405</v>
      </c>
      <c r="W245" t="s">
        <v>405</v>
      </c>
      <c r="X245" t="s">
        <v>405</v>
      </c>
      <c r="Y245" t="s">
        <v>405</v>
      </c>
    </row>
    <row r="246" spans="1:25" x14ac:dyDescent="0.25">
      <c r="A246" s="52" t="s">
        <v>3108</v>
      </c>
      <c r="B246" s="39" t="s">
        <v>461</v>
      </c>
      <c r="C246" s="39" t="s">
        <v>767</v>
      </c>
      <c r="D246" t="s">
        <v>500</v>
      </c>
      <c r="E246" s="52" t="s">
        <v>3698</v>
      </c>
      <c r="F246" s="52" t="s">
        <v>658</v>
      </c>
      <c r="G246" s="40" t="s">
        <v>659</v>
      </c>
      <c r="H246">
        <v>60038</v>
      </c>
      <c r="I246">
        <v>60038</v>
      </c>
      <c r="J246" s="38" t="s">
        <v>16</v>
      </c>
      <c r="K246" s="38" t="s">
        <v>16</v>
      </c>
      <c r="L246" s="78" t="s">
        <v>29</v>
      </c>
      <c r="M246" s="38" t="s">
        <v>16</v>
      </c>
      <c r="R246" s="43"/>
      <c r="S246" s="43"/>
      <c r="T246" s="43"/>
      <c r="U246" t="s">
        <v>406</v>
      </c>
      <c r="V246" t="s">
        <v>406</v>
      </c>
      <c r="W246" t="s">
        <v>406</v>
      </c>
      <c r="X246" t="s">
        <v>406</v>
      </c>
      <c r="Y246" t="s">
        <v>406</v>
      </c>
    </row>
    <row r="247" spans="1:25" x14ac:dyDescent="0.25">
      <c r="A247" s="52" t="s">
        <v>658</v>
      </c>
      <c r="B247" s="39" t="s">
        <v>461</v>
      </c>
      <c r="C247" s="39" t="s">
        <v>767</v>
      </c>
      <c r="D247" t="s">
        <v>500</v>
      </c>
      <c r="E247" s="52" t="s">
        <v>3698</v>
      </c>
      <c r="F247" s="52" t="s">
        <v>658</v>
      </c>
      <c r="G247" s="40" t="s">
        <v>659</v>
      </c>
      <c r="H247">
        <v>60038</v>
      </c>
      <c r="I247">
        <v>60038</v>
      </c>
      <c r="J247" s="38" t="s">
        <v>16</v>
      </c>
      <c r="K247" s="38" t="s">
        <v>16</v>
      </c>
      <c r="L247" s="78" t="s">
        <v>29</v>
      </c>
      <c r="M247" s="38" t="s">
        <v>16</v>
      </c>
      <c r="P247"/>
      <c r="R247" s="43"/>
      <c r="S247" s="43"/>
      <c r="T247" s="43"/>
      <c r="U247" t="s">
        <v>406</v>
      </c>
      <c r="V247" t="s">
        <v>406</v>
      </c>
      <c r="W247" t="s">
        <v>406</v>
      </c>
      <c r="X247" t="s">
        <v>406</v>
      </c>
      <c r="Y247" t="s">
        <v>406</v>
      </c>
    </row>
    <row r="248" spans="1:25" x14ac:dyDescent="0.25">
      <c r="A248" s="52" t="s">
        <v>663</v>
      </c>
      <c r="B248" s="39" t="s">
        <v>461</v>
      </c>
      <c r="C248" s="39" t="s">
        <v>767</v>
      </c>
      <c r="D248" t="s">
        <v>662</v>
      </c>
      <c r="E248" s="52" t="s">
        <v>3699</v>
      </c>
      <c r="F248" s="52" t="s">
        <v>663</v>
      </c>
      <c r="G248" s="40" t="s">
        <v>664</v>
      </c>
      <c r="H248">
        <v>60981</v>
      </c>
      <c r="I248">
        <v>60981</v>
      </c>
      <c r="J248" s="38" t="s">
        <v>16</v>
      </c>
      <c r="K248" s="38" t="s">
        <v>16</v>
      </c>
      <c r="L248" s="78" t="s">
        <v>16</v>
      </c>
      <c r="M248" s="38" t="s">
        <v>16</v>
      </c>
      <c r="P248"/>
      <c r="R248" s="43"/>
      <c r="S248" s="43"/>
      <c r="T248" s="43"/>
      <c r="U248" t="s">
        <v>405</v>
      </c>
      <c r="V248" t="s">
        <v>405</v>
      </c>
      <c r="W248" t="s">
        <v>405</v>
      </c>
      <c r="X248" t="s">
        <v>405</v>
      </c>
      <c r="Y248" t="s">
        <v>405</v>
      </c>
    </row>
    <row r="249" spans="1:25" x14ac:dyDescent="0.25">
      <c r="A249" s="52" t="s">
        <v>3110</v>
      </c>
      <c r="B249" s="39" t="s">
        <v>461</v>
      </c>
      <c r="C249" s="39" t="s">
        <v>767</v>
      </c>
      <c r="D249" t="s">
        <v>662</v>
      </c>
      <c r="E249" s="52" t="s">
        <v>3699</v>
      </c>
      <c r="F249" s="52" t="s">
        <v>663</v>
      </c>
      <c r="G249" s="40" t="s">
        <v>664</v>
      </c>
      <c r="H249">
        <v>60981</v>
      </c>
      <c r="I249">
        <v>60981</v>
      </c>
      <c r="J249" s="38" t="s">
        <v>16</v>
      </c>
      <c r="K249" s="38" t="s">
        <v>16</v>
      </c>
      <c r="L249" s="78" t="s">
        <v>16</v>
      </c>
      <c r="M249" s="38" t="s">
        <v>16</v>
      </c>
      <c r="R249" s="43"/>
      <c r="S249" s="43"/>
      <c r="T249" s="43"/>
      <c r="U249" t="s">
        <v>405</v>
      </c>
      <c r="V249" t="s">
        <v>405</v>
      </c>
      <c r="W249" t="s">
        <v>405</v>
      </c>
      <c r="X249" t="s">
        <v>405</v>
      </c>
      <c r="Y249" t="s">
        <v>405</v>
      </c>
    </row>
    <row r="250" spans="1:25" x14ac:dyDescent="0.25">
      <c r="A250" s="52" t="s">
        <v>666</v>
      </c>
      <c r="B250" s="39" t="s">
        <v>461</v>
      </c>
      <c r="C250" s="39" t="s">
        <v>767</v>
      </c>
      <c r="D250" t="s">
        <v>665</v>
      </c>
      <c r="E250" s="52" t="s">
        <v>3700</v>
      </c>
      <c r="F250" s="52" t="s">
        <v>666</v>
      </c>
      <c r="G250" s="40" t="s">
        <v>667</v>
      </c>
      <c r="H250">
        <v>60249</v>
      </c>
      <c r="I250">
        <v>60249</v>
      </c>
      <c r="J250" s="38" t="s">
        <v>16</v>
      </c>
      <c r="K250" s="38" t="s">
        <v>16</v>
      </c>
      <c r="L250" s="78" t="s">
        <v>16</v>
      </c>
      <c r="M250" s="38" t="s">
        <v>16</v>
      </c>
      <c r="P250"/>
      <c r="R250" s="43"/>
      <c r="S250" s="43"/>
      <c r="T250" s="43"/>
      <c r="U250" t="s">
        <v>404</v>
      </c>
      <c r="V250" t="s">
        <v>404</v>
      </c>
      <c r="W250" t="s">
        <v>404</v>
      </c>
      <c r="X250" t="s">
        <v>404</v>
      </c>
      <c r="Y250" t="s">
        <v>404</v>
      </c>
    </row>
    <row r="251" spans="1:25" x14ac:dyDescent="0.25">
      <c r="A251" s="52" t="s">
        <v>3111</v>
      </c>
      <c r="B251" s="39" t="s">
        <v>461</v>
      </c>
      <c r="C251" s="39" t="s">
        <v>767</v>
      </c>
      <c r="D251" t="s">
        <v>665</v>
      </c>
      <c r="E251" s="52" t="s">
        <v>3700</v>
      </c>
      <c r="F251" s="52" t="s">
        <v>666</v>
      </c>
      <c r="G251" s="40" t="s">
        <v>667</v>
      </c>
      <c r="H251">
        <v>60249</v>
      </c>
      <c r="I251">
        <v>60249</v>
      </c>
      <c r="J251" s="38" t="s">
        <v>16</v>
      </c>
      <c r="K251" s="38" t="s">
        <v>16</v>
      </c>
      <c r="L251" s="78" t="s">
        <v>16</v>
      </c>
      <c r="M251" s="38" t="s">
        <v>16</v>
      </c>
      <c r="R251" s="43"/>
      <c r="S251" s="43"/>
      <c r="T251" s="43"/>
      <c r="U251" t="s">
        <v>404</v>
      </c>
      <c r="V251" t="s">
        <v>404</v>
      </c>
      <c r="W251" t="s">
        <v>404</v>
      </c>
      <c r="X251" t="s">
        <v>404</v>
      </c>
      <c r="Y251" t="s">
        <v>404</v>
      </c>
    </row>
    <row r="252" spans="1:25" x14ac:dyDescent="0.25">
      <c r="A252" s="52" t="s">
        <v>668</v>
      </c>
      <c r="B252" s="39" t="s">
        <v>461</v>
      </c>
      <c r="C252" s="39" t="s">
        <v>767</v>
      </c>
      <c r="D252" t="s">
        <v>653</v>
      </c>
      <c r="E252" s="52" t="s">
        <v>3701</v>
      </c>
      <c r="F252" s="52" t="s">
        <v>668</v>
      </c>
      <c r="G252" s="40" t="s">
        <v>669</v>
      </c>
      <c r="H252">
        <v>61204</v>
      </c>
      <c r="I252">
        <v>61204</v>
      </c>
      <c r="J252" s="38" t="s">
        <v>3</v>
      </c>
      <c r="K252" s="38" t="s">
        <v>3</v>
      </c>
      <c r="L252" s="78" t="s">
        <v>3</v>
      </c>
      <c r="M252" s="38" t="s">
        <v>3</v>
      </c>
      <c r="P252"/>
      <c r="R252" s="43"/>
      <c r="S252" s="43"/>
      <c r="T252" s="43"/>
      <c r="U252" t="s">
        <v>479</v>
      </c>
      <c r="V252" t="s">
        <v>479</v>
      </c>
      <c r="W252" t="s">
        <v>479</v>
      </c>
      <c r="X252" t="s">
        <v>479</v>
      </c>
      <c r="Y252" t="s">
        <v>479</v>
      </c>
    </row>
    <row r="253" spans="1:25" x14ac:dyDescent="0.25">
      <c r="A253" s="52" t="s">
        <v>3112</v>
      </c>
      <c r="B253" s="39" t="s">
        <v>461</v>
      </c>
      <c r="C253" s="39" t="s">
        <v>767</v>
      </c>
      <c r="D253" t="s">
        <v>653</v>
      </c>
      <c r="E253" s="52" t="s">
        <v>3701</v>
      </c>
      <c r="F253" s="52" t="s">
        <v>668</v>
      </c>
      <c r="G253" s="40" t="s">
        <v>669</v>
      </c>
      <c r="H253">
        <v>61204</v>
      </c>
      <c r="I253">
        <v>61204</v>
      </c>
      <c r="J253" s="38" t="s">
        <v>3</v>
      </c>
      <c r="K253" s="38" t="s">
        <v>3</v>
      </c>
      <c r="L253" s="78" t="s">
        <v>3</v>
      </c>
      <c r="M253" s="38" t="s">
        <v>3</v>
      </c>
      <c r="R253" s="43"/>
      <c r="S253" s="43"/>
      <c r="T253" s="43"/>
      <c r="U253" t="s">
        <v>479</v>
      </c>
      <c r="V253" t="s">
        <v>479</v>
      </c>
      <c r="W253" t="s">
        <v>479</v>
      </c>
      <c r="X253" t="s">
        <v>479</v>
      </c>
      <c r="Y253" t="s">
        <v>479</v>
      </c>
    </row>
    <row r="254" spans="1:25" x14ac:dyDescent="0.25">
      <c r="A254" s="52" t="s">
        <v>674</v>
      </c>
      <c r="B254" s="39" t="s">
        <v>461</v>
      </c>
      <c r="C254" s="39" t="s">
        <v>767</v>
      </c>
      <c r="D254" t="s">
        <v>485</v>
      </c>
      <c r="E254" s="52" t="s">
        <v>3702</v>
      </c>
      <c r="F254" s="52" t="s">
        <v>674</v>
      </c>
      <c r="G254" s="40" t="s">
        <v>675</v>
      </c>
      <c r="H254">
        <v>60585</v>
      </c>
      <c r="I254">
        <v>60585</v>
      </c>
      <c r="J254" s="38" t="s">
        <v>16</v>
      </c>
      <c r="K254" s="38" t="s">
        <v>16</v>
      </c>
      <c r="L254" s="78" t="s">
        <v>16</v>
      </c>
      <c r="M254" s="38" t="s">
        <v>16</v>
      </c>
      <c r="R254" s="43"/>
      <c r="S254" s="44"/>
      <c r="U254" t="s">
        <v>404</v>
      </c>
      <c r="V254" t="s">
        <v>404</v>
      </c>
      <c r="W254" t="s">
        <v>404</v>
      </c>
      <c r="X254" t="s">
        <v>404</v>
      </c>
      <c r="Y254" t="s">
        <v>404</v>
      </c>
    </row>
    <row r="255" spans="1:25" x14ac:dyDescent="0.25">
      <c r="A255" s="52" t="s">
        <v>3115</v>
      </c>
      <c r="B255" s="39" t="s">
        <v>461</v>
      </c>
      <c r="C255" s="39" t="s">
        <v>767</v>
      </c>
      <c r="D255" t="s">
        <v>485</v>
      </c>
      <c r="E255" s="52" t="s">
        <v>3702</v>
      </c>
      <c r="F255" s="52" t="s">
        <v>674</v>
      </c>
      <c r="G255" s="40" t="s">
        <v>675</v>
      </c>
      <c r="H255">
        <v>60585</v>
      </c>
      <c r="I255">
        <v>60585</v>
      </c>
      <c r="J255" s="38" t="s">
        <v>16</v>
      </c>
      <c r="K255" s="38" t="s">
        <v>16</v>
      </c>
      <c r="L255" s="78" t="s">
        <v>16</v>
      </c>
      <c r="M255" s="38" t="s">
        <v>16</v>
      </c>
      <c r="P255"/>
      <c r="R255" s="44"/>
      <c r="S255" s="44"/>
      <c r="U255" t="s">
        <v>404</v>
      </c>
      <c r="V255" t="s">
        <v>404</v>
      </c>
      <c r="W255" t="s">
        <v>404</v>
      </c>
      <c r="X255" t="s">
        <v>404</v>
      </c>
      <c r="Y255" t="s">
        <v>404</v>
      </c>
    </row>
    <row r="256" spans="1:25" x14ac:dyDescent="0.25">
      <c r="A256" s="52" t="s">
        <v>781</v>
      </c>
      <c r="B256" s="50" t="s">
        <v>431</v>
      </c>
      <c r="C256" s="50"/>
      <c r="D256" t="s">
        <v>780</v>
      </c>
      <c r="E256" s="52" t="s">
        <v>3703</v>
      </c>
      <c r="F256" s="56" t="s">
        <v>781</v>
      </c>
      <c r="G256" s="51" t="s">
        <v>782</v>
      </c>
      <c r="H256" s="51">
        <v>65456</v>
      </c>
      <c r="I256" s="51">
        <v>65456</v>
      </c>
      <c r="J256" s="38" t="s">
        <v>16</v>
      </c>
      <c r="K256" s="38" t="s">
        <v>49</v>
      </c>
      <c r="L256" s="78" t="s">
        <v>16</v>
      </c>
      <c r="M256" s="38" t="s">
        <v>16</v>
      </c>
      <c r="N256" s="38" t="s">
        <v>4819</v>
      </c>
      <c r="O256" s="38"/>
      <c r="P256" s="38" t="s">
        <v>456</v>
      </c>
      <c r="R256" s="1"/>
      <c r="S256" s="1"/>
      <c r="T256" s="1"/>
      <c r="U256" t="s">
        <v>403</v>
      </c>
      <c r="V256" t="s">
        <v>407</v>
      </c>
      <c r="W256" t="s">
        <v>403</v>
      </c>
      <c r="X256" t="s">
        <v>403</v>
      </c>
      <c r="Y256" t="s">
        <v>407</v>
      </c>
    </row>
    <row r="257" spans="1:25" x14ac:dyDescent="0.25">
      <c r="A257" s="52" t="s">
        <v>3116</v>
      </c>
      <c r="B257" s="50" t="s">
        <v>431</v>
      </c>
      <c r="C257" s="50"/>
      <c r="D257" t="s">
        <v>780</v>
      </c>
      <c r="E257" s="52" t="s">
        <v>3703</v>
      </c>
      <c r="F257" s="56" t="s">
        <v>781</v>
      </c>
      <c r="G257" s="51" t="s">
        <v>782</v>
      </c>
      <c r="H257" s="51">
        <v>65456</v>
      </c>
      <c r="I257" s="51">
        <v>65456</v>
      </c>
      <c r="J257" s="38" t="s">
        <v>16</v>
      </c>
      <c r="K257" s="38" t="s">
        <v>49</v>
      </c>
      <c r="L257" s="78" t="s">
        <v>16</v>
      </c>
      <c r="M257" s="38" t="s">
        <v>16</v>
      </c>
      <c r="N257" s="38" t="s">
        <v>4819</v>
      </c>
      <c r="O257" s="38"/>
      <c r="P257" s="38" t="s">
        <v>456</v>
      </c>
      <c r="R257" s="1"/>
      <c r="S257" s="1"/>
      <c r="T257" s="1"/>
      <c r="U257" t="s">
        <v>403</v>
      </c>
      <c r="V257" t="s">
        <v>407</v>
      </c>
      <c r="W257" t="s">
        <v>403</v>
      </c>
      <c r="X257" t="s">
        <v>403</v>
      </c>
      <c r="Y257" t="s">
        <v>407</v>
      </c>
    </row>
    <row r="258" spans="1:25" x14ac:dyDescent="0.25">
      <c r="A258" s="52" t="s">
        <v>783</v>
      </c>
      <c r="B258" s="50" t="s">
        <v>431</v>
      </c>
      <c r="C258" s="50"/>
      <c r="D258" t="s">
        <v>780</v>
      </c>
      <c r="E258" s="52" t="s">
        <v>3704</v>
      </c>
      <c r="F258" s="56" t="s">
        <v>783</v>
      </c>
      <c r="G258" s="51" t="s">
        <v>784</v>
      </c>
      <c r="H258" s="51">
        <v>65440</v>
      </c>
      <c r="I258" s="51">
        <v>65440</v>
      </c>
      <c r="J258" s="38" t="s">
        <v>16</v>
      </c>
      <c r="K258" s="38" t="s">
        <v>16</v>
      </c>
      <c r="L258" s="78" t="s">
        <v>16</v>
      </c>
      <c r="M258" s="38" t="s">
        <v>16</v>
      </c>
      <c r="N258" s="38"/>
      <c r="O258" s="38"/>
      <c r="P258" s="38"/>
      <c r="R258" s="1"/>
      <c r="S258" s="1"/>
      <c r="T258" s="1"/>
      <c r="U258" t="s">
        <v>404</v>
      </c>
      <c r="V258" t="s">
        <v>406</v>
      </c>
      <c r="W258" t="s">
        <v>404</v>
      </c>
      <c r="X258" t="s">
        <v>404</v>
      </c>
      <c r="Y258" t="s">
        <v>406</v>
      </c>
    </row>
    <row r="259" spans="1:25" x14ac:dyDescent="0.25">
      <c r="A259" s="52" t="s">
        <v>3117</v>
      </c>
      <c r="B259" s="50" t="s">
        <v>431</v>
      </c>
      <c r="C259" s="50"/>
      <c r="D259" t="s">
        <v>780</v>
      </c>
      <c r="E259" s="52" t="s">
        <v>3704</v>
      </c>
      <c r="F259" s="56" t="s">
        <v>783</v>
      </c>
      <c r="G259" s="51" t="s">
        <v>784</v>
      </c>
      <c r="H259" s="51">
        <v>65440</v>
      </c>
      <c r="I259" s="51">
        <v>65440</v>
      </c>
      <c r="J259" s="38" t="s">
        <v>16</v>
      </c>
      <c r="K259" s="38" t="s">
        <v>16</v>
      </c>
      <c r="L259" s="78" t="s">
        <v>16</v>
      </c>
      <c r="M259" s="38" t="s">
        <v>16</v>
      </c>
      <c r="N259" s="38"/>
      <c r="O259" s="38"/>
      <c r="P259" s="38"/>
      <c r="R259" s="1"/>
      <c r="S259" s="1"/>
      <c r="T259" s="1"/>
      <c r="U259" t="s">
        <v>404</v>
      </c>
      <c r="V259" t="s">
        <v>406</v>
      </c>
      <c r="W259" t="s">
        <v>404</v>
      </c>
      <c r="X259" t="s">
        <v>404</v>
      </c>
      <c r="Y259" t="s">
        <v>406</v>
      </c>
    </row>
    <row r="260" spans="1:25" x14ac:dyDescent="0.25">
      <c r="A260" s="52" t="s">
        <v>785</v>
      </c>
      <c r="B260" s="50" t="s">
        <v>431</v>
      </c>
      <c r="C260" s="50"/>
      <c r="D260" t="s">
        <v>780</v>
      </c>
      <c r="E260" s="52" t="s">
        <v>3705</v>
      </c>
      <c r="F260" s="56" t="s">
        <v>785</v>
      </c>
      <c r="G260" s="51" t="s">
        <v>786</v>
      </c>
      <c r="H260" s="51">
        <v>65446</v>
      </c>
      <c r="I260" s="51">
        <v>65446</v>
      </c>
      <c r="J260" s="38" t="s">
        <v>26</v>
      </c>
      <c r="K260" s="38" t="s">
        <v>49</v>
      </c>
      <c r="L260" s="78" t="s">
        <v>29</v>
      </c>
      <c r="M260" s="38" t="s">
        <v>16</v>
      </c>
      <c r="N260" s="38" t="s">
        <v>4819</v>
      </c>
      <c r="O260" s="38"/>
      <c r="P260" s="38"/>
      <c r="R260" s="1"/>
      <c r="S260" s="1"/>
      <c r="T260" s="1"/>
      <c r="U260" t="s">
        <v>407</v>
      </c>
      <c r="V260" t="s">
        <v>408</v>
      </c>
      <c r="W260" t="s">
        <v>407</v>
      </c>
      <c r="X260" t="s">
        <v>407</v>
      </c>
      <c r="Y260" t="s">
        <v>408</v>
      </c>
    </row>
    <row r="261" spans="1:25" x14ac:dyDescent="0.25">
      <c r="A261" s="52" t="s">
        <v>3118</v>
      </c>
      <c r="B261" s="50" t="s">
        <v>431</v>
      </c>
      <c r="C261" s="50"/>
      <c r="D261" t="s">
        <v>780</v>
      </c>
      <c r="E261" s="52" t="s">
        <v>3705</v>
      </c>
      <c r="F261" s="56" t="s">
        <v>785</v>
      </c>
      <c r="G261" s="51" t="s">
        <v>786</v>
      </c>
      <c r="H261" s="51">
        <v>65446</v>
      </c>
      <c r="I261" s="51">
        <v>65446</v>
      </c>
      <c r="J261" s="38" t="s">
        <v>26</v>
      </c>
      <c r="K261" s="38" t="s">
        <v>49</v>
      </c>
      <c r="L261" s="78" t="s">
        <v>29</v>
      </c>
      <c r="M261" s="38" t="s">
        <v>16</v>
      </c>
      <c r="N261" s="38" t="s">
        <v>4819</v>
      </c>
      <c r="O261" s="38"/>
      <c r="P261" s="38"/>
      <c r="R261" s="1"/>
      <c r="S261" s="1"/>
      <c r="T261" s="1"/>
      <c r="U261" t="s">
        <v>407</v>
      </c>
      <c r="V261" t="s">
        <v>408</v>
      </c>
      <c r="W261" t="s">
        <v>407</v>
      </c>
      <c r="X261" t="s">
        <v>407</v>
      </c>
      <c r="Y261" t="s">
        <v>408</v>
      </c>
    </row>
    <row r="262" spans="1:25" x14ac:dyDescent="0.25">
      <c r="A262" s="52" t="s">
        <v>787</v>
      </c>
      <c r="B262" s="50" t="s">
        <v>431</v>
      </c>
      <c r="C262" s="50"/>
      <c r="D262" t="s">
        <v>780</v>
      </c>
      <c r="E262" s="52" t="s">
        <v>3706</v>
      </c>
      <c r="F262" s="56" t="s">
        <v>787</v>
      </c>
      <c r="G262" s="51" t="s">
        <v>788</v>
      </c>
      <c r="H262" s="51">
        <v>199909</v>
      </c>
      <c r="I262" s="51">
        <v>199909</v>
      </c>
      <c r="J262" s="38" t="s">
        <v>6</v>
      </c>
      <c r="K262" s="38" t="s">
        <v>400</v>
      </c>
      <c r="L262" s="78" t="s">
        <v>3</v>
      </c>
      <c r="M262" s="38" t="s">
        <v>16</v>
      </c>
      <c r="N262" s="38"/>
      <c r="O262" s="38"/>
      <c r="P262" s="38"/>
      <c r="R262" s="1"/>
      <c r="S262" s="1"/>
      <c r="T262" s="1"/>
      <c r="U262" t="s">
        <v>760</v>
      </c>
      <c r="V262" t="s">
        <v>400</v>
      </c>
      <c r="W262" t="s">
        <v>760</v>
      </c>
      <c r="X262" t="s">
        <v>760</v>
      </c>
      <c r="Y262" t="s">
        <v>400</v>
      </c>
    </row>
    <row r="263" spans="1:25" x14ac:dyDescent="0.25">
      <c r="A263" s="52" t="s">
        <v>3119</v>
      </c>
      <c r="B263" s="50" t="s">
        <v>431</v>
      </c>
      <c r="C263" s="50"/>
      <c r="D263" t="s">
        <v>780</v>
      </c>
      <c r="E263" s="52" t="s">
        <v>3706</v>
      </c>
      <c r="F263" s="56" t="s">
        <v>787</v>
      </c>
      <c r="G263" s="51" t="s">
        <v>788</v>
      </c>
      <c r="H263" s="51">
        <v>199909</v>
      </c>
      <c r="I263" s="51">
        <v>199909</v>
      </c>
      <c r="J263" s="38" t="s">
        <v>6</v>
      </c>
      <c r="K263" s="38" t="s">
        <v>400</v>
      </c>
      <c r="L263" s="78" t="s">
        <v>3</v>
      </c>
      <c r="M263" s="38" t="s">
        <v>16</v>
      </c>
      <c r="N263" s="38"/>
      <c r="O263" s="38"/>
      <c r="P263" s="38"/>
      <c r="R263" s="1"/>
      <c r="S263" s="1"/>
      <c r="T263" s="1"/>
      <c r="U263" t="s">
        <v>760</v>
      </c>
      <c r="V263" t="s">
        <v>400</v>
      </c>
      <c r="W263" t="s">
        <v>760</v>
      </c>
      <c r="X263" t="s">
        <v>760</v>
      </c>
      <c r="Y263" t="s">
        <v>400</v>
      </c>
    </row>
    <row r="264" spans="1:25" x14ac:dyDescent="0.25">
      <c r="A264" s="52" t="s">
        <v>789</v>
      </c>
      <c r="B264" s="50" t="s">
        <v>431</v>
      </c>
      <c r="C264" s="50"/>
      <c r="D264" t="s">
        <v>780</v>
      </c>
      <c r="E264" s="52" t="s">
        <v>3707</v>
      </c>
      <c r="F264" s="56" t="s">
        <v>789</v>
      </c>
      <c r="G264" s="51" t="s">
        <v>790</v>
      </c>
      <c r="H264" s="51">
        <v>65451</v>
      </c>
      <c r="I264" s="51">
        <v>65451</v>
      </c>
      <c r="J264" s="38" t="s">
        <v>16</v>
      </c>
      <c r="K264" s="38" t="s">
        <v>16</v>
      </c>
      <c r="L264" s="78" t="s">
        <v>16</v>
      </c>
      <c r="M264" s="38" t="s">
        <v>16</v>
      </c>
      <c r="N264" s="38"/>
      <c r="O264" s="38"/>
      <c r="P264" s="38"/>
      <c r="R264" s="1"/>
      <c r="S264" s="1"/>
      <c r="T264" s="1"/>
      <c r="U264" t="s">
        <v>405</v>
      </c>
      <c r="V264" t="s">
        <v>403</v>
      </c>
      <c r="W264" t="s">
        <v>405</v>
      </c>
      <c r="X264" t="s">
        <v>405</v>
      </c>
      <c r="Y264" t="s">
        <v>403</v>
      </c>
    </row>
    <row r="265" spans="1:25" x14ac:dyDescent="0.25">
      <c r="A265" s="52" t="s">
        <v>3120</v>
      </c>
      <c r="B265" s="50" t="s">
        <v>431</v>
      </c>
      <c r="C265" s="50"/>
      <c r="D265" t="s">
        <v>780</v>
      </c>
      <c r="E265" s="52" t="s">
        <v>3707</v>
      </c>
      <c r="F265" s="56" t="s">
        <v>789</v>
      </c>
      <c r="G265" s="51" t="s">
        <v>790</v>
      </c>
      <c r="H265" s="51">
        <v>65451</v>
      </c>
      <c r="I265" s="51">
        <v>65451</v>
      </c>
      <c r="J265" s="38" t="s">
        <v>16</v>
      </c>
      <c r="K265" s="38" t="s">
        <v>16</v>
      </c>
      <c r="L265" s="78" t="s">
        <v>16</v>
      </c>
      <c r="M265" s="38" t="s">
        <v>16</v>
      </c>
      <c r="N265" s="38"/>
      <c r="O265" s="38"/>
      <c r="P265" s="38"/>
      <c r="R265" s="1"/>
      <c r="S265" s="1"/>
      <c r="T265" s="1"/>
      <c r="U265" t="s">
        <v>405</v>
      </c>
      <c r="V265" t="s">
        <v>403</v>
      </c>
      <c r="W265" t="s">
        <v>405</v>
      </c>
      <c r="X265" t="s">
        <v>405</v>
      </c>
      <c r="Y265" t="s">
        <v>403</v>
      </c>
    </row>
    <row r="266" spans="1:25" x14ac:dyDescent="0.25">
      <c r="A266" s="52" t="s">
        <v>791</v>
      </c>
      <c r="B266" s="50" t="s">
        <v>431</v>
      </c>
      <c r="C266" s="50"/>
      <c r="D266" t="s">
        <v>780</v>
      </c>
      <c r="E266" s="52" t="s">
        <v>3708</v>
      </c>
      <c r="F266" s="56" t="s">
        <v>791</v>
      </c>
      <c r="G266" s="51" t="s">
        <v>792</v>
      </c>
      <c r="H266" s="51">
        <v>65473</v>
      </c>
      <c r="I266" s="51">
        <v>65473</v>
      </c>
      <c r="J266" s="38" t="s">
        <v>16</v>
      </c>
      <c r="K266" s="38" t="s">
        <v>16</v>
      </c>
      <c r="L266" s="78" t="s">
        <v>16</v>
      </c>
      <c r="M266" s="38" t="s">
        <v>16</v>
      </c>
      <c r="N266" s="38"/>
      <c r="O266" s="38"/>
      <c r="P266" s="38"/>
      <c r="R266" s="1"/>
      <c r="S266" s="1"/>
      <c r="T266" s="1"/>
      <c r="U266" t="s">
        <v>404</v>
      </c>
      <c r="V266" t="s">
        <v>406</v>
      </c>
      <c r="W266" t="s">
        <v>404</v>
      </c>
      <c r="X266" t="s">
        <v>404</v>
      </c>
      <c r="Y266" t="s">
        <v>406</v>
      </c>
    </row>
    <row r="267" spans="1:25" x14ac:dyDescent="0.25">
      <c r="A267" s="52" t="s">
        <v>3121</v>
      </c>
      <c r="B267" s="50" t="s">
        <v>431</v>
      </c>
      <c r="C267" s="50"/>
      <c r="D267" t="s">
        <v>780</v>
      </c>
      <c r="E267" s="52" t="s">
        <v>3708</v>
      </c>
      <c r="F267" s="56" t="s">
        <v>791</v>
      </c>
      <c r="G267" s="51" t="s">
        <v>792</v>
      </c>
      <c r="H267" s="51">
        <v>65473</v>
      </c>
      <c r="I267" s="51">
        <v>65473</v>
      </c>
      <c r="J267" s="38" t="s">
        <v>16</v>
      </c>
      <c r="K267" s="38" t="s">
        <v>16</v>
      </c>
      <c r="L267" s="78" t="s">
        <v>16</v>
      </c>
      <c r="M267" s="38" t="s">
        <v>16</v>
      </c>
      <c r="N267" s="38"/>
      <c r="O267" s="38"/>
      <c r="P267" s="38"/>
      <c r="R267" s="1"/>
      <c r="S267" s="1"/>
      <c r="T267" s="1"/>
      <c r="U267" t="s">
        <v>404</v>
      </c>
      <c r="V267" t="s">
        <v>406</v>
      </c>
      <c r="W267" t="s">
        <v>404</v>
      </c>
      <c r="X267" t="s">
        <v>404</v>
      </c>
      <c r="Y267" t="s">
        <v>406</v>
      </c>
    </row>
    <row r="268" spans="1:25" x14ac:dyDescent="0.25">
      <c r="A268" s="52" t="s">
        <v>793</v>
      </c>
      <c r="B268" s="50" t="s">
        <v>431</v>
      </c>
      <c r="C268" s="50"/>
      <c r="D268" t="s">
        <v>780</v>
      </c>
      <c r="E268" s="52" t="s">
        <v>3709</v>
      </c>
      <c r="F268" s="56" t="s">
        <v>793</v>
      </c>
      <c r="G268" s="51" t="s">
        <v>794</v>
      </c>
      <c r="H268" s="51">
        <v>65477</v>
      </c>
      <c r="I268" s="51">
        <v>65477</v>
      </c>
      <c r="J268" s="38" t="s">
        <v>16</v>
      </c>
      <c r="K268" s="38" t="s">
        <v>16</v>
      </c>
      <c r="L268" s="78" t="s">
        <v>16</v>
      </c>
      <c r="M268" s="38" t="s">
        <v>16</v>
      </c>
      <c r="N268" s="38"/>
      <c r="O268" s="38"/>
      <c r="P268" s="38" t="s">
        <v>456</v>
      </c>
      <c r="R268" s="1"/>
      <c r="S268" s="1"/>
      <c r="T268" s="1"/>
      <c r="U268" t="s">
        <v>408</v>
      </c>
      <c r="V268" t="s">
        <v>408</v>
      </c>
      <c r="W268" t="s">
        <v>408</v>
      </c>
      <c r="X268" t="s">
        <v>408</v>
      </c>
      <c r="Y268" t="s">
        <v>408</v>
      </c>
    </row>
    <row r="269" spans="1:25" x14ac:dyDescent="0.25">
      <c r="A269" s="52" t="s">
        <v>3122</v>
      </c>
      <c r="B269" s="50" t="s">
        <v>431</v>
      </c>
      <c r="C269" s="50"/>
      <c r="D269" t="s">
        <v>780</v>
      </c>
      <c r="E269" s="52" t="s">
        <v>3709</v>
      </c>
      <c r="F269" s="56" t="s">
        <v>793</v>
      </c>
      <c r="G269" s="51" t="s">
        <v>794</v>
      </c>
      <c r="H269" s="51">
        <v>65477</v>
      </c>
      <c r="I269" s="51">
        <v>65477</v>
      </c>
      <c r="J269" s="38" t="s">
        <v>16</v>
      </c>
      <c r="K269" s="38" t="s">
        <v>16</v>
      </c>
      <c r="L269" s="78" t="s">
        <v>16</v>
      </c>
      <c r="M269" s="38" t="s">
        <v>16</v>
      </c>
      <c r="N269" s="38"/>
      <c r="O269" s="38"/>
      <c r="P269" s="38" t="s">
        <v>456</v>
      </c>
      <c r="R269" s="1"/>
      <c r="S269" s="1"/>
      <c r="T269" s="1"/>
      <c r="U269" t="s">
        <v>408</v>
      </c>
      <c r="V269" t="s">
        <v>408</v>
      </c>
      <c r="W269" t="s">
        <v>408</v>
      </c>
      <c r="X269" t="s">
        <v>408</v>
      </c>
      <c r="Y269" t="s">
        <v>408</v>
      </c>
    </row>
    <row r="270" spans="1:25" x14ac:dyDescent="0.25">
      <c r="A270" s="52" t="s">
        <v>795</v>
      </c>
      <c r="B270" s="50" t="s">
        <v>431</v>
      </c>
      <c r="C270" s="50"/>
      <c r="D270" t="s">
        <v>780</v>
      </c>
      <c r="E270" s="52" t="s">
        <v>3710</v>
      </c>
      <c r="F270" s="56" t="s">
        <v>795</v>
      </c>
      <c r="G270" s="51" t="s">
        <v>796</v>
      </c>
      <c r="H270" s="51">
        <v>65412</v>
      </c>
      <c r="I270" s="51">
        <v>65412</v>
      </c>
      <c r="J270" s="38" t="s">
        <v>16</v>
      </c>
      <c r="K270" s="38" t="s">
        <v>6</v>
      </c>
      <c r="L270" s="78" t="s">
        <v>16</v>
      </c>
      <c r="M270" s="38" t="s">
        <v>16</v>
      </c>
      <c r="N270" s="38"/>
      <c r="O270" s="38"/>
      <c r="P270" s="38"/>
      <c r="R270" s="1"/>
      <c r="S270" s="1"/>
      <c r="T270" s="1"/>
      <c r="U270" t="s">
        <v>403</v>
      </c>
      <c r="V270" t="s">
        <v>400</v>
      </c>
      <c r="W270" t="s">
        <v>403</v>
      </c>
      <c r="X270" t="s">
        <v>403</v>
      </c>
      <c r="Y270" t="s">
        <v>400</v>
      </c>
    </row>
    <row r="271" spans="1:25" x14ac:dyDescent="0.25">
      <c r="A271" s="52" t="s">
        <v>3123</v>
      </c>
      <c r="B271" s="50" t="s">
        <v>431</v>
      </c>
      <c r="C271" s="50"/>
      <c r="D271" t="s">
        <v>780</v>
      </c>
      <c r="E271" s="52" t="s">
        <v>3710</v>
      </c>
      <c r="F271" s="56" t="s">
        <v>795</v>
      </c>
      <c r="G271" s="51" t="s">
        <v>796</v>
      </c>
      <c r="H271" s="51">
        <v>65412</v>
      </c>
      <c r="I271" s="51">
        <v>65412</v>
      </c>
      <c r="J271" s="38" t="s">
        <v>16</v>
      </c>
      <c r="K271" s="38" t="s">
        <v>6</v>
      </c>
      <c r="L271" s="78" t="s">
        <v>16</v>
      </c>
      <c r="M271" s="38" t="s">
        <v>16</v>
      </c>
      <c r="N271" s="38"/>
      <c r="O271" s="38"/>
      <c r="P271" s="38"/>
      <c r="R271" s="1"/>
      <c r="S271" s="1"/>
      <c r="T271" s="1"/>
      <c r="U271" t="s">
        <v>403</v>
      </c>
      <c r="V271" t="s">
        <v>400</v>
      </c>
      <c r="W271" t="s">
        <v>403</v>
      </c>
      <c r="X271" t="s">
        <v>403</v>
      </c>
      <c r="Y271" t="s">
        <v>400</v>
      </c>
    </row>
    <row r="272" spans="1:25" x14ac:dyDescent="0.25">
      <c r="A272" s="52" t="s">
        <v>797</v>
      </c>
      <c r="B272" s="50" t="s">
        <v>431</v>
      </c>
      <c r="C272" s="50"/>
      <c r="D272" t="s">
        <v>780</v>
      </c>
      <c r="E272" s="52" t="s">
        <v>3711</v>
      </c>
      <c r="F272" s="56" t="s">
        <v>797</v>
      </c>
      <c r="G272" s="51" t="s">
        <v>798</v>
      </c>
      <c r="H272" s="51">
        <v>65415</v>
      </c>
      <c r="I272" s="51">
        <v>65415</v>
      </c>
      <c r="J272" s="38" t="s">
        <v>16</v>
      </c>
      <c r="K272" s="38" t="s">
        <v>49</v>
      </c>
      <c r="L272" s="78" t="s">
        <v>29</v>
      </c>
      <c r="M272" s="38" t="s">
        <v>16</v>
      </c>
      <c r="N272" s="38" t="s">
        <v>4819</v>
      </c>
      <c r="O272" s="38"/>
      <c r="P272" s="38"/>
      <c r="R272" s="1"/>
      <c r="S272" s="1"/>
      <c r="T272" s="1"/>
      <c r="U272" t="s">
        <v>403</v>
      </c>
      <c r="V272" t="s">
        <v>402</v>
      </c>
      <c r="W272" t="s">
        <v>403</v>
      </c>
      <c r="X272" t="s">
        <v>403</v>
      </c>
      <c r="Y272" t="s">
        <v>402</v>
      </c>
    </row>
    <row r="273" spans="1:25" x14ac:dyDescent="0.25">
      <c r="A273" s="52" t="s">
        <v>3124</v>
      </c>
      <c r="B273" s="50" t="s">
        <v>431</v>
      </c>
      <c r="C273" s="50"/>
      <c r="D273" t="s">
        <v>780</v>
      </c>
      <c r="E273" s="52" t="s">
        <v>3711</v>
      </c>
      <c r="F273" s="56" t="s">
        <v>797</v>
      </c>
      <c r="G273" s="51" t="s">
        <v>798</v>
      </c>
      <c r="H273" s="51">
        <v>65415</v>
      </c>
      <c r="I273" s="51">
        <v>65415</v>
      </c>
      <c r="J273" s="38" t="s">
        <v>16</v>
      </c>
      <c r="K273" s="38" t="s">
        <v>49</v>
      </c>
      <c r="L273" s="78" t="s">
        <v>29</v>
      </c>
      <c r="M273" s="38" t="s">
        <v>16</v>
      </c>
      <c r="N273" s="38" t="s">
        <v>4819</v>
      </c>
      <c r="O273" s="38"/>
      <c r="P273" s="38"/>
      <c r="R273" s="1"/>
      <c r="S273" s="1"/>
      <c r="T273" s="1"/>
      <c r="U273" t="s">
        <v>403</v>
      </c>
      <c r="V273" t="s">
        <v>402</v>
      </c>
      <c r="W273" t="s">
        <v>403</v>
      </c>
      <c r="X273" t="s">
        <v>403</v>
      </c>
      <c r="Y273" t="s">
        <v>402</v>
      </c>
    </row>
    <row r="274" spans="1:25" x14ac:dyDescent="0.25">
      <c r="A274" s="52" t="s">
        <v>800</v>
      </c>
      <c r="B274" s="50" t="s">
        <v>431</v>
      </c>
      <c r="C274" s="50"/>
      <c r="D274" t="s">
        <v>799</v>
      </c>
      <c r="E274" s="52" t="s">
        <v>3712</v>
      </c>
      <c r="F274" s="56" t="s">
        <v>800</v>
      </c>
      <c r="G274" s="51" t="s">
        <v>801</v>
      </c>
      <c r="H274" s="51">
        <v>653281</v>
      </c>
      <c r="I274" s="51">
        <v>653281</v>
      </c>
      <c r="J274" s="38" t="s">
        <v>16</v>
      </c>
      <c r="K274" s="38" t="s">
        <v>16</v>
      </c>
      <c r="L274" s="78" t="s">
        <v>16</v>
      </c>
      <c r="M274" s="38" t="s">
        <v>16</v>
      </c>
      <c r="N274" s="38"/>
      <c r="O274" s="38"/>
      <c r="P274" s="38"/>
      <c r="R274" s="1"/>
      <c r="S274" s="1"/>
      <c r="T274" s="1"/>
      <c r="U274" t="s">
        <v>404</v>
      </c>
      <c r="V274" t="s">
        <v>406</v>
      </c>
      <c r="W274" t="s">
        <v>404</v>
      </c>
      <c r="X274" t="s">
        <v>404</v>
      </c>
      <c r="Y274" t="s">
        <v>406</v>
      </c>
    </row>
    <row r="275" spans="1:25" x14ac:dyDescent="0.25">
      <c r="A275" s="52" t="s">
        <v>3125</v>
      </c>
      <c r="B275" s="50" t="s">
        <v>431</v>
      </c>
      <c r="C275" s="50"/>
      <c r="D275" t="s">
        <v>799</v>
      </c>
      <c r="E275" s="52" t="s">
        <v>3712</v>
      </c>
      <c r="F275" s="56" t="s">
        <v>800</v>
      </c>
      <c r="G275" s="51" t="s">
        <v>801</v>
      </c>
      <c r="H275" s="51">
        <v>653281</v>
      </c>
      <c r="I275" s="51">
        <v>653281</v>
      </c>
      <c r="J275" s="38" t="s">
        <v>16</v>
      </c>
      <c r="K275" s="38" t="s">
        <v>16</v>
      </c>
      <c r="L275" s="78" t="s">
        <v>16</v>
      </c>
      <c r="M275" s="38" t="s">
        <v>16</v>
      </c>
      <c r="N275" s="38"/>
      <c r="O275" s="38"/>
      <c r="P275" s="38"/>
      <c r="R275" s="1"/>
      <c r="S275" s="1"/>
      <c r="T275" s="1"/>
      <c r="U275" t="s">
        <v>404</v>
      </c>
      <c r="V275" t="s">
        <v>406</v>
      </c>
      <c r="W275" t="s">
        <v>404</v>
      </c>
      <c r="X275" t="s">
        <v>404</v>
      </c>
      <c r="Y275" t="s">
        <v>406</v>
      </c>
    </row>
    <row r="276" spans="1:25" x14ac:dyDescent="0.25">
      <c r="A276" s="52" t="s">
        <v>802</v>
      </c>
      <c r="B276" s="50" t="s">
        <v>431</v>
      </c>
      <c r="C276" s="50"/>
      <c r="D276" t="s">
        <v>799</v>
      </c>
      <c r="E276" s="52" t="s">
        <v>3713</v>
      </c>
      <c r="F276" s="56" t="s">
        <v>802</v>
      </c>
      <c r="G276" s="51" t="s">
        <v>803</v>
      </c>
      <c r="H276" s="51">
        <v>65080</v>
      </c>
      <c r="I276" s="51">
        <v>65080</v>
      </c>
      <c r="J276" s="38" t="s">
        <v>16</v>
      </c>
      <c r="K276" s="38" t="s">
        <v>16</v>
      </c>
      <c r="L276" s="78" t="s">
        <v>16</v>
      </c>
      <c r="M276" s="38" t="s">
        <v>16</v>
      </c>
      <c r="N276" s="38"/>
      <c r="O276" s="38"/>
      <c r="P276" s="38"/>
      <c r="R276" s="1"/>
      <c r="S276" s="1"/>
      <c r="T276" s="1"/>
      <c r="U276" t="s">
        <v>404</v>
      </c>
      <c r="V276" t="s">
        <v>403</v>
      </c>
      <c r="W276" t="s">
        <v>404</v>
      </c>
      <c r="X276" t="s">
        <v>404</v>
      </c>
      <c r="Y276" t="s">
        <v>403</v>
      </c>
    </row>
    <row r="277" spans="1:25" x14ac:dyDescent="0.25">
      <c r="A277" s="52" t="s">
        <v>3126</v>
      </c>
      <c r="B277" s="50" t="s">
        <v>431</v>
      </c>
      <c r="C277" s="50"/>
      <c r="D277" t="s">
        <v>799</v>
      </c>
      <c r="E277" s="52" t="s">
        <v>3713</v>
      </c>
      <c r="F277" s="56" t="s">
        <v>802</v>
      </c>
      <c r="G277" s="51" t="s">
        <v>803</v>
      </c>
      <c r="H277" s="51">
        <v>65080</v>
      </c>
      <c r="I277" s="51">
        <v>65080</v>
      </c>
      <c r="J277" s="38" t="s">
        <v>16</v>
      </c>
      <c r="K277" s="38" t="s">
        <v>16</v>
      </c>
      <c r="L277" s="78" t="s">
        <v>16</v>
      </c>
      <c r="M277" s="38" t="s">
        <v>16</v>
      </c>
      <c r="N277" s="38"/>
      <c r="O277" s="38"/>
      <c r="P277" s="38"/>
      <c r="R277" s="1"/>
      <c r="S277" s="1"/>
      <c r="T277" s="1"/>
      <c r="U277" t="s">
        <v>404</v>
      </c>
      <c r="V277" t="s">
        <v>403</v>
      </c>
      <c r="W277" t="s">
        <v>404</v>
      </c>
      <c r="X277" t="s">
        <v>404</v>
      </c>
      <c r="Y277" t="s">
        <v>403</v>
      </c>
    </row>
    <row r="278" spans="1:25" x14ac:dyDescent="0.25">
      <c r="A278" s="52" t="s">
        <v>805</v>
      </c>
      <c r="B278" s="50" t="s">
        <v>431</v>
      </c>
      <c r="C278" s="50"/>
      <c r="D278" t="s">
        <v>804</v>
      </c>
      <c r="E278" s="52" t="s">
        <v>3714</v>
      </c>
      <c r="F278" s="56" t="s">
        <v>805</v>
      </c>
      <c r="G278" s="51" t="s">
        <v>806</v>
      </c>
      <c r="H278" s="51">
        <v>653286</v>
      </c>
      <c r="I278" s="51">
        <v>653286</v>
      </c>
      <c r="J278" s="38" t="s">
        <v>16</v>
      </c>
      <c r="K278" s="38" t="s">
        <v>49</v>
      </c>
      <c r="L278" s="78" t="s">
        <v>16</v>
      </c>
      <c r="M278" s="38" t="s">
        <v>16</v>
      </c>
      <c r="N278" s="38" t="s">
        <v>4819</v>
      </c>
      <c r="O278" s="38"/>
      <c r="P278" s="38"/>
      <c r="R278" s="1"/>
      <c r="S278" s="1"/>
      <c r="T278" s="1"/>
      <c r="U278" t="s">
        <v>405</v>
      </c>
      <c r="V278" t="s">
        <v>402</v>
      </c>
      <c r="W278" t="s">
        <v>405</v>
      </c>
      <c r="X278" t="s">
        <v>405</v>
      </c>
      <c r="Y278" t="s">
        <v>402</v>
      </c>
    </row>
    <row r="279" spans="1:25" x14ac:dyDescent="0.25">
      <c r="A279" s="52" t="s">
        <v>3127</v>
      </c>
      <c r="B279" s="50" t="s">
        <v>431</v>
      </c>
      <c r="C279" s="50"/>
      <c r="D279" t="s">
        <v>804</v>
      </c>
      <c r="E279" s="52" t="s">
        <v>3714</v>
      </c>
      <c r="F279" s="56" t="s">
        <v>805</v>
      </c>
      <c r="G279" s="51" t="s">
        <v>806</v>
      </c>
      <c r="H279" s="51">
        <v>653286</v>
      </c>
      <c r="I279" s="51">
        <v>653286</v>
      </c>
      <c r="J279" s="38" t="s">
        <v>16</v>
      </c>
      <c r="K279" s="38" t="s">
        <v>49</v>
      </c>
      <c r="L279" s="78" t="s">
        <v>16</v>
      </c>
      <c r="M279" s="38" t="s">
        <v>16</v>
      </c>
      <c r="N279" s="38" t="s">
        <v>4819</v>
      </c>
      <c r="O279" s="38"/>
      <c r="P279" s="38"/>
      <c r="R279" s="1"/>
      <c r="S279" s="1"/>
      <c r="T279" s="1"/>
      <c r="U279" t="s">
        <v>405</v>
      </c>
      <c r="V279" t="s">
        <v>402</v>
      </c>
      <c r="W279" t="s">
        <v>405</v>
      </c>
      <c r="X279" t="s">
        <v>405</v>
      </c>
      <c r="Y279" t="s">
        <v>402</v>
      </c>
    </row>
    <row r="280" spans="1:25" x14ac:dyDescent="0.25">
      <c r="A280" s="52" t="s">
        <v>808</v>
      </c>
      <c r="B280" s="50" t="s">
        <v>431</v>
      </c>
      <c r="C280" s="50"/>
      <c r="D280" t="s">
        <v>807</v>
      </c>
      <c r="E280" s="52" t="s">
        <v>3715</v>
      </c>
      <c r="F280" s="56" t="s">
        <v>808</v>
      </c>
      <c r="G280" s="51" t="s">
        <v>809</v>
      </c>
      <c r="H280" s="51">
        <v>65219</v>
      </c>
      <c r="I280" s="51">
        <v>65219</v>
      </c>
      <c r="J280" s="38" t="s">
        <v>16</v>
      </c>
      <c r="K280" s="38" t="s">
        <v>16</v>
      </c>
      <c r="L280" s="78" t="s">
        <v>16</v>
      </c>
      <c r="M280" s="38" t="s">
        <v>16</v>
      </c>
      <c r="N280" s="38"/>
      <c r="O280" s="38"/>
      <c r="P280" s="38"/>
      <c r="R280" s="1"/>
      <c r="S280" s="1"/>
      <c r="T280" s="1"/>
      <c r="U280" t="s">
        <v>404</v>
      </c>
      <c r="V280" t="s">
        <v>406</v>
      </c>
      <c r="W280" t="s">
        <v>404</v>
      </c>
      <c r="X280" t="s">
        <v>404</v>
      </c>
      <c r="Y280" t="s">
        <v>406</v>
      </c>
    </row>
    <row r="281" spans="1:25" x14ac:dyDescent="0.25">
      <c r="A281" s="52" t="s">
        <v>3128</v>
      </c>
      <c r="B281" s="50" t="s">
        <v>431</v>
      </c>
      <c r="C281" s="50"/>
      <c r="D281" t="s">
        <v>807</v>
      </c>
      <c r="E281" s="52" t="s">
        <v>3715</v>
      </c>
      <c r="F281" s="56" t="s">
        <v>808</v>
      </c>
      <c r="G281" s="51" t="s">
        <v>809</v>
      </c>
      <c r="H281" s="51">
        <v>65219</v>
      </c>
      <c r="I281" s="51">
        <v>65219</v>
      </c>
      <c r="J281" s="38" t="s">
        <v>16</v>
      </c>
      <c r="K281" s="38" t="s">
        <v>16</v>
      </c>
      <c r="L281" s="78" t="s">
        <v>16</v>
      </c>
      <c r="M281" s="38" t="s">
        <v>16</v>
      </c>
      <c r="N281" s="38"/>
      <c r="O281" s="38"/>
      <c r="P281" s="38"/>
      <c r="R281" s="1"/>
      <c r="S281" s="1"/>
      <c r="T281" s="1"/>
      <c r="U281" t="s">
        <v>404</v>
      </c>
      <c r="V281" t="s">
        <v>406</v>
      </c>
      <c r="W281" t="s">
        <v>404</v>
      </c>
      <c r="X281" t="s">
        <v>404</v>
      </c>
      <c r="Y281" t="s">
        <v>406</v>
      </c>
    </row>
    <row r="282" spans="1:25" x14ac:dyDescent="0.25">
      <c r="A282" s="52" t="s">
        <v>810</v>
      </c>
      <c r="B282" s="50" t="s">
        <v>431</v>
      </c>
      <c r="C282" s="50"/>
      <c r="D282" t="s">
        <v>804</v>
      </c>
      <c r="E282" s="52" t="s">
        <v>3716</v>
      </c>
      <c r="F282" s="56" t="s">
        <v>810</v>
      </c>
      <c r="G282" s="51" t="s">
        <v>811</v>
      </c>
      <c r="H282" s="51">
        <v>65133</v>
      </c>
      <c r="I282" s="51">
        <v>65133</v>
      </c>
      <c r="J282" s="38" t="s">
        <v>29</v>
      </c>
      <c r="K282" s="38" t="s">
        <v>26</v>
      </c>
      <c r="L282" s="78" t="s">
        <v>29</v>
      </c>
      <c r="M282" s="38" t="s">
        <v>16</v>
      </c>
      <c r="N282" s="38" t="s">
        <v>4819</v>
      </c>
      <c r="O282" s="38" t="s">
        <v>456</v>
      </c>
      <c r="P282" s="38"/>
      <c r="R282" s="1"/>
      <c r="S282" s="1"/>
      <c r="T282" s="1"/>
      <c r="U282" t="s">
        <v>405</v>
      </c>
      <c r="V282" t="s">
        <v>407</v>
      </c>
      <c r="W282" t="s">
        <v>405</v>
      </c>
      <c r="X282" t="s">
        <v>405</v>
      </c>
      <c r="Y282" t="s">
        <v>407</v>
      </c>
    </row>
    <row r="283" spans="1:25" x14ac:dyDescent="0.25">
      <c r="A283" s="52" t="s">
        <v>3129</v>
      </c>
      <c r="B283" s="50" t="s">
        <v>431</v>
      </c>
      <c r="C283" s="50"/>
      <c r="D283" t="s">
        <v>804</v>
      </c>
      <c r="E283" s="52" t="s">
        <v>3716</v>
      </c>
      <c r="F283" s="56" t="s">
        <v>810</v>
      </c>
      <c r="G283" s="51" t="s">
        <v>811</v>
      </c>
      <c r="H283" s="51">
        <v>65133</v>
      </c>
      <c r="I283" s="51">
        <v>65133</v>
      </c>
      <c r="J283" s="38" t="s">
        <v>29</v>
      </c>
      <c r="K283" s="38" t="s">
        <v>26</v>
      </c>
      <c r="L283" s="78" t="s">
        <v>29</v>
      </c>
      <c r="M283" s="38" t="s">
        <v>16</v>
      </c>
      <c r="N283" s="38" t="s">
        <v>4819</v>
      </c>
      <c r="O283" s="38" t="s">
        <v>456</v>
      </c>
      <c r="P283" s="38"/>
      <c r="R283" s="1"/>
      <c r="S283" s="1"/>
      <c r="T283" s="1"/>
      <c r="U283" t="s">
        <v>405</v>
      </c>
      <c r="V283" t="s">
        <v>407</v>
      </c>
      <c r="W283" t="s">
        <v>405</v>
      </c>
      <c r="X283" t="s">
        <v>405</v>
      </c>
      <c r="Y283" t="s">
        <v>407</v>
      </c>
    </row>
    <row r="284" spans="1:25" x14ac:dyDescent="0.25">
      <c r="A284" s="52" t="s">
        <v>812</v>
      </c>
      <c r="B284" s="50" t="s">
        <v>431</v>
      </c>
      <c r="C284" s="50"/>
      <c r="D284" t="s">
        <v>804</v>
      </c>
      <c r="E284" s="52" t="s">
        <v>3717</v>
      </c>
      <c r="F284" s="56" t="s">
        <v>812</v>
      </c>
      <c r="G284" s="51" t="s">
        <v>813</v>
      </c>
      <c r="H284" s="51">
        <v>65141</v>
      </c>
      <c r="I284" s="51">
        <v>65141</v>
      </c>
      <c r="J284" s="38" t="s">
        <v>16</v>
      </c>
      <c r="K284" s="38" t="s">
        <v>16</v>
      </c>
      <c r="L284" s="78" t="s">
        <v>16</v>
      </c>
      <c r="M284" s="38" t="s">
        <v>16</v>
      </c>
      <c r="N284" s="38"/>
      <c r="O284" s="38"/>
      <c r="P284" s="38"/>
      <c r="R284" s="1"/>
      <c r="S284" s="1"/>
      <c r="T284" s="1"/>
      <c r="U284" t="s">
        <v>404</v>
      </c>
      <c r="V284" t="s">
        <v>406</v>
      </c>
      <c r="W284" t="s">
        <v>404</v>
      </c>
      <c r="X284" t="s">
        <v>404</v>
      </c>
      <c r="Y284" t="s">
        <v>406</v>
      </c>
    </row>
    <row r="285" spans="1:25" x14ac:dyDescent="0.25">
      <c r="A285" s="52" t="s">
        <v>3130</v>
      </c>
      <c r="B285" s="50" t="s">
        <v>431</v>
      </c>
      <c r="C285" s="50"/>
      <c r="D285" t="s">
        <v>804</v>
      </c>
      <c r="E285" s="52" t="s">
        <v>3717</v>
      </c>
      <c r="F285" s="56" t="s">
        <v>812</v>
      </c>
      <c r="G285" s="51" t="s">
        <v>813</v>
      </c>
      <c r="H285" s="51">
        <v>65141</v>
      </c>
      <c r="I285" s="51">
        <v>65141</v>
      </c>
      <c r="J285" s="38" t="s">
        <v>16</v>
      </c>
      <c r="K285" s="38" t="s">
        <v>16</v>
      </c>
      <c r="L285" s="78" t="s">
        <v>16</v>
      </c>
      <c r="M285" s="38" t="s">
        <v>16</v>
      </c>
      <c r="N285" s="38"/>
      <c r="O285" s="38"/>
      <c r="P285" s="38"/>
      <c r="R285" s="1"/>
      <c r="S285" s="1"/>
      <c r="T285" s="1"/>
      <c r="U285" t="s">
        <v>404</v>
      </c>
      <c r="V285" t="s">
        <v>406</v>
      </c>
      <c r="W285" t="s">
        <v>404</v>
      </c>
      <c r="X285" t="s">
        <v>404</v>
      </c>
      <c r="Y285" t="s">
        <v>406</v>
      </c>
    </row>
    <row r="286" spans="1:25" x14ac:dyDescent="0.25">
      <c r="A286" s="52" t="s">
        <v>814</v>
      </c>
      <c r="B286" s="50" t="s">
        <v>431</v>
      </c>
      <c r="C286" s="50"/>
      <c r="D286" t="s">
        <v>804</v>
      </c>
      <c r="E286" s="52" t="s">
        <v>3718</v>
      </c>
      <c r="F286" s="56" t="s">
        <v>814</v>
      </c>
      <c r="G286" s="51" t="s">
        <v>815</v>
      </c>
      <c r="H286" s="51">
        <v>65145</v>
      </c>
      <c r="I286" s="51">
        <v>65145</v>
      </c>
      <c r="J286" s="38" t="s">
        <v>29</v>
      </c>
      <c r="K286" s="38" t="s">
        <v>49</v>
      </c>
      <c r="L286" s="78" t="s">
        <v>49</v>
      </c>
      <c r="M286" s="38" t="s">
        <v>26</v>
      </c>
      <c r="N286" s="38" t="s">
        <v>4819</v>
      </c>
      <c r="O286" s="38"/>
      <c r="P286" s="38"/>
      <c r="R286" s="1"/>
      <c r="S286" s="1"/>
      <c r="T286" s="1"/>
      <c r="U286" t="s">
        <v>406</v>
      </c>
      <c r="V286" t="s">
        <v>408</v>
      </c>
      <c r="W286" t="s">
        <v>406</v>
      </c>
      <c r="X286" t="s">
        <v>406</v>
      </c>
      <c r="Y286" t="s">
        <v>408</v>
      </c>
    </row>
    <row r="287" spans="1:25" x14ac:dyDescent="0.25">
      <c r="A287" s="52" t="s">
        <v>3131</v>
      </c>
      <c r="B287" s="50" t="s">
        <v>431</v>
      </c>
      <c r="C287" s="50"/>
      <c r="D287" t="s">
        <v>804</v>
      </c>
      <c r="E287" s="52" t="s">
        <v>3718</v>
      </c>
      <c r="F287" s="56" t="s">
        <v>814</v>
      </c>
      <c r="G287" s="51" t="s">
        <v>815</v>
      </c>
      <c r="H287" s="51">
        <v>65145</v>
      </c>
      <c r="I287" s="51">
        <v>65145</v>
      </c>
      <c r="J287" s="38" t="s">
        <v>29</v>
      </c>
      <c r="K287" s="38" t="s">
        <v>49</v>
      </c>
      <c r="L287" s="78" t="s">
        <v>49</v>
      </c>
      <c r="M287" s="38" t="s">
        <v>26</v>
      </c>
      <c r="N287" s="38" t="s">
        <v>4819</v>
      </c>
      <c r="O287" s="38"/>
      <c r="P287" s="38"/>
      <c r="R287" s="1"/>
      <c r="S287" s="1"/>
      <c r="T287" s="1"/>
      <c r="U287" t="s">
        <v>406</v>
      </c>
      <c r="V287" t="s">
        <v>408</v>
      </c>
      <c r="W287" t="s">
        <v>406</v>
      </c>
      <c r="X287" t="s">
        <v>406</v>
      </c>
      <c r="Y287" t="s">
        <v>408</v>
      </c>
    </row>
    <row r="288" spans="1:25" x14ac:dyDescent="0.25">
      <c r="A288" s="52" t="s">
        <v>816</v>
      </c>
      <c r="B288" s="50" t="s">
        <v>431</v>
      </c>
      <c r="C288" s="50"/>
      <c r="D288" t="s">
        <v>804</v>
      </c>
      <c r="E288" s="52" t="s">
        <v>3719</v>
      </c>
      <c r="F288" s="56" t="s">
        <v>816</v>
      </c>
      <c r="G288" s="51" t="s">
        <v>817</v>
      </c>
      <c r="H288" s="51">
        <v>65131</v>
      </c>
      <c r="I288" s="51">
        <v>65131</v>
      </c>
      <c r="J288" s="38" t="s">
        <v>16</v>
      </c>
      <c r="K288" s="38" t="s">
        <v>16</v>
      </c>
      <c r="L288" s="78" t="s">
        <v>16</v>
      </c>
      <c r="M288" s="38" t="s">
        <v>16</v>
      </c>
      <c r="N288" s="38"/>
      <c r="O288" s="38"/>
      <c r="P288" s="38"/>
      <c r="R288" s="1"/>
      <c r="S288" s="1"/>
      <c r="T288" s="1"/>
      <c r="U288" t="s">
        <v>405</v>
      </c>
      <c r="V288" t="s">
        <v>403</v>
      </c>
      <c r="W288" t="s">
        <v>405</v>
      </c>
      <c r="X288" t="s">
        <v>405</v>
      </c>
      <c r="Y288" t="s">
        <v>403</v>
      </c>
    </row>
    <row r="289" spans="1:25" x14ac:dyDescent="0.25">
      <c r="A289" s="52" t="s">
        <v>3132</v>
      </c>
      <c r="B289" s="50" t="s">
        <v>431</v>
      </c>
      <c r="C289" s="50"/>
      <c r="D289" t="s">
        <v>804</v>
      </c>
      <c r="E289" s="52" t="s">
        <v>3719</v>
      </c>
      <c r="F289" s="56" t="s">
        <v>816</v>
      </c>
      <c r="G289" s="51" t="s">
        <v>817</v>
      </c>
      <c r="H289" s="51">
        <v>65131</v>
      </c>
      <c r="I289" s="51">
        <v>65131</v>
      </c>
      <c r="J289" s="38" t="s">
        <v>16</v>
      </c>
      <c r="K289" s="38" t="s">
        <v>16</v>
      </c>
      <c r="L289" s="78" t="s">
        <v>16</v>
      </c>
      <c r="M289" s="38" t="s">
        <v>16</v>
      </c>
      <c r="N289" s="38"/>
      <c r="O289" s="38"/>
      <c r="P289" s="38"/>
      <c r="R289" s="1"/>
      <c r="S289" s="1"/>
      <c r="T289" s="1"/>
      <c r="U289" t="s">
        <v>405</v>
      </c>
      <c r="V289" t="s">
        <v>403</v>
      </c>
      <c r="W289" t="s">
        <v>405</v>
      </c>
      <c r="X289" t="s">
        <v>405</v>
      </c>
      <c r="Y289" t="s">
        <v>403</v>
      </c>
    </row>
    <row r="290" spans="1:25" x14ac:dyDescent="0.25">
      <c r="A290" s="52" t="s">
        <v>819</v>
      </c>
      <c r="B290" s="50" t="s">
        <v>431</v>
      </c>
      <c r="C290" s="50"/>
      <c r="D290" t="s">
        <v>818</v>
      </c>
      <c r="E290" s="52" t="s">
        <v>3720</v>
      </c>
      <c r="F290" s="56" t="s">
        <v>819</v>
      </c>
      <c r="G290" s="51" t="s">
        <v>820</v>
      </c>
      <c r="H290" s="51">
        <v>199694</v>
      </c>
      <c r="I290" s="51">
        <v>199694</v>
      </c>
      <c r="J290" s="38" t="s">
        <v>16</v>
      </c>
      <c r="K290" s="38" t="s">
        <v>49</v>
      </c>
      <c r="L290" s="78" t="s">
        <v>16</v>
      </c>
      <c r="M290" s="38" t="s">
        <v>16</v>
      </c>
      <c r="N290" s="38" t="s">
        <v>4819</v>
      </c>
      <c r="O290" s="38"/>
      <c r="P290" s="38"/>
      <c r="R290" s="1"/>
      <c r="S290" s="1"/>
      <c r="T290" s="1"/>
      <c r="U290" t="s">
        <v>404</v>
      </c>
      <c r="V290" t="s">
        <v>402</v>
      </c>
      <c r="W290" t="s">
        <v>404</v>
      </c>
      <c r="X290" t="s">
        <v>404</v>
      </c>
      <c r="Y290" t="s">
        <v>402</v>
      </c>
    </row>
    <row r="291" spans="1:25" x14ac:dyDescent="0.25">
      <c r="A291" s="52" t="s">
        <v>3133</v>
      </c>
      <c r="B291" s="50" t="s">
        <v>431</v>
      </c>
      <c r="C291" s="50"/>
      <c r="D291" t="s">
        <v>818</v>
      </c>
      <c r="E291" s="52" t="s">
        <v>3720</v>
      </c>
      <c r="F291" s="56" t="s">
        <v>819</v>
      </c>
      <c r="G291" s="51" t="s">
        <v>820</v>
      </c>
      <c r="H291" s="51">
        <v>199694</v>
      </c>
      <c r="I291" s="51">
        <v>199694</v>
      </c>
      <c r="J291" s="38" t="s">
        <v>16</v>
      </c>
      <c r="K291" s="38" t="s">
        <v>49</v>
      </c>
      <c r="L291" s="78" t="s">
        <v>16</v>
      </c>
      <c r="M291" s="38" t="s">
        <v>16</v>
      </c>
      <c r="N291" s="38" t="s">
        <v>4819</v>
      </c>
      <c r="O291" s="38"/>
      <c r="P291" s="38"/>
      <c r="R291" s="1"/>
      <c r="S291" s="1"/>
      <c r="T291" s="1"/>
      <c r="U291" t="s">
        <v>404</v>
      </c>
      <c r="V291" t="s">
        <v>402</v>
      </c>
      <c r="W291" t="s">
        <v>404</v>
      </c>
      <c r="X291" t="s">
        <v>404</v>
      </c>
      <c r="Y291" t="s">
        <v>402</v>
      </c>
    </row>
    <row r="292" spans="1:25" x14ac:dyDescent="0.25">
      <c r="A292" s="52" t="s">
        <v>822</v>
      </c>
      <c r="B292" s="50" t="s">
        <v>431</v>
      </c>
      <c r="C292" s="50"/>
      <c r="D292" t="s">
        <v>821</v>
      </c>
      <c r="E292" s="52" t="s">
        <v>3721</v>
      </c>
      <c r="F292" s="56" t="s">
        <v>822</v>
      </c>
      <c r="G292" s="51" t="s">
        <v>823</v>
      </c>
      <c r="H292" s="51">
        <v>65376</v>
      </c>
      <c r="I292" s="51">
        <v>65376</v>
      </c>
      <c r="J292" s="38" t="s">
        <v>16</v>
      </c>
      <c r="K292" s="38" t="s">
        <v>16</v>
      </c>
      <c r="L292" s="78" t="s">
        <v>16</v>
      </c>
      <c r="M292" s="38" t="s">
        <v>16</v>
      </c>
      <c r="N292" s="38"/>
      <c r="O292" s="38"/>
      <c r="P292" s="38"/>
      <c r="R292" s="1"/>
      <c r="S292" s="1"/>
      <c r="T292" s="1"/>
      <c r="U292" t="s">
        <v>406</v>
      </c>
      <c r="V292" t="s">
        <v>403</v>
      </c>
      <c r="W292" t="s">
        <v>406</v>
      </c>
      <c r="X292" t="s">
        <v>406</v>
      </c>
      <c r="Y292" t="s">
        <v>403</v>
      </c>
    </row>
    <row r="293" spans="1:25" x14ac:dyDescent="0.25">
      <c r="A293" s="52" t="s">
        <v>3134</v>
      </c>
      <c r="B293" s="50" t="s">
        <v>431</v>
      </c>
      <c r="C293" s="50"/>
      <c r="D293" t="s">
        <v>821</v>
      </c>
      <c r="E293" s="52" t="s">
        <v>3721</v>
      </c>
      <c r="F293" s="56" t="s">
        <v>822</v>
      </c>
      <c r="G293" s="51" t="s">
        <v>823</v>
      </c>
      <c r="H293" s="51">
        <v>65376</v>
      </c>
      <c r="I293" s="51">
        <v>65376</v>
      </c>
      <c r="J293" s="38" t="s">
        <v>16</v>
      </c>
      <c r="K293" s="38" t="s">
        <v>16</v>
      </c>
      <c r="L293" s="78" t="s">
        <v>16</v>
      </c>
      <c r="M293" s="38" t="s">
        <v>16</v>
      </c>
      <c r="N293" s="38"/>
      <c r="O293" s="38"/>
      <c r="P293" s="38"/>
      <c r="R293" s="1"/>
      <c r="S293" s="1"/>
      <c r="T293" s="1"/>
      <c r="U293" t="s">
        <v>406</v>
      </c>
      <c r="V293" t="s">
        <v>403</v>
      </c>
      <c r="W293" t="s">
        <v>406</v>
      </c>
      <c r="X293" t="s">
        <v>406</v>
      </c>
      <c r="Y293" t="s">
        <v>403</v>
      </c>
    </row>
    <row r="294" spans="1:25" x14ac:dyDescent="0.25">
      <c r="A294" s="52" t="s">
        <v>825</v>
      </c>
      <c r="B294" s="50" t="s">
        <v>431</v>
      </c>
      <c r="C294" s="50"/>
      <c r="D294" t="s">
        <v>824</v>
      </c>
      <c r="E294" s="52" t="s">
        <v>3722</v>
      </c>
      <c r="F294" s="56" t="s">
        <v>825</v>
      </c>
      <c r="G294" s="51" t="s">
        <v>826</v>
      </c>
      <c r="H294" s="51">
        <v>65300</v>
      </c>
      <c r="I294" s="51">
        <v>65300</v>
      </c>
      <c r="J294" s="38" t="s">
        <v>16</v>
      </c>
      <c r="K294" s="38" t="s">
        <v>16</v>
      </c>
      <c r="L294" s="78" t="s">
        <v>16</v>
      </c>
      <c r="M294" s="38" t="s">
        <v>16</v>
      </c>
      <c r="N294" s="38"/>
      <c r="O294" s="38"/>
      <c r="P294" s="38" t="s">
        <v>456</v>
      </c>
      <c r="R294" s="1"/>
      <c r="S294" s="1"/>
      <c r="T294" s="1"/>
      <c r="U294" t="s">
        <v>405</v>
      </c>
      <c r="V294" t="s">
        <v>403</v>
      </c>
      <c r="W294" t="s">
        <v>405</v>
      </c>
      <c r="X294" t="s">
        <v>405</v>
      </c>
      <c r="Y294" t="s">
        <v>403</v>
      </c>
    </row>
    <row r="295" spans="1:25" x14ac:dyDescent="0.25">
      <c r="A295" s="52" t="s">
        <v>3135</v>
      </c>
      <c r="B295" s="50" t="s">
        <v>431</v>
      </c>
      <c r="C295" s="50"/>
      <c r="D295" t="s">
        <v>824</v>
      </c>
      <c r="E295" s="52" t="s">
        <v>3722</v>
      </c>
      <c r="F295" s="56" t="s">
        <v>825</v>
      </c>
      <c r="G295" s="51" t="s">
        <v>826</v>
      </c>
      <c r="H295" s="51">
        <v>65300</v>
      </c>
      <c r="I295" s="51">
        <v>65300</v>
      </c>
      <c r="J295" s="38" t="s">
        <v>16</v>
      </c>
      <c r="K295" s="38" t="s">
        <v>16</v>
      </c>
      <c r="L295" s="78" t="s">
        <v>16</v>
      </c>
      <c r="M295" s="38" t="s">
        <v>16</v>
      </c>
      <c r="N295" s="38"/>
      <c r="O295" s="38"/>
      <c r="P295" s="38" t="s">
        <v>456</v>
      </c>
      <c r="R295" s="1"/>
      <c r="S295" s="1"/>
      <c r="T295" s="1"/>
      <c r="U295" t="s">
        <v>405</v>
      </c>
      <c r="V295" t="s">
        <v>403</v>
      </c>
      <c r="W295" t="s">
        <v>405</v>
      </c>
      <c r="X295" t="s">
        <v>405</v>
      </c>
      <c r="Y295" t="s">
        <v>403</v>
      </c>
    </row>
    <row r="296" spans="1:25" x14ac:dyDescent="0.25">
      <c r="A296" s="52" t="s">
        <v>827</v>
      </c>
      <c r="B296" s="50" t="s">
        <v>431</v>
      </c>
      <c r="C296" s="50"/>
      <c r="D296" t="s">
        <v>804</v>
      </c>
      <c r="E296" s="52" t="s">
        <v>3723</v>
      </c>
      <c r="F296" s="56" t="s">
        <v>827</v>
      </c>
      <c r="G296" s="51" t="s">
        <v>828</v>
      </c>
      <c r="H296" s="51">
        <v>65155</v>
      </c>
      <c r="I296" s="51">
        <v>65155</v>
      </c>
      <c r="J296" s="38" t="s">
        <v>16</v>
      </c>
      <c r="K296" s="38" t="s">
        <v>16</v>
      </c>
      <c r="L296" s="78" t="s">
        <v>16</v>
      </c>
      <c r="M296" s="38" t="s">
        <v>16</v>
      </c>
      <c r="N296" s="38"/>
      <c r="O296" s="38"/>
      <c r="P296" s="38"/>
      <c r="R296" s="1"/>
      <c r="S296" s="1"/>
      <c r="T296" s="1"/>
      <c r="U296" t="s">
        <v>404</v>
      </c>
      <c r="V296" t="s">
        <v>406</v>
      </c>
      <c r="W296" t="s">
        <v>404</v>
      </c>
      <c r="X296" t="s">
        <v>404</v>
      </c>
      <c r="Y296" t="s">
        <v>406</v>
      </c>
    </row>
    <row r="297" spans="1:25" x14ac:dyDescent="0.25">
      <c r="A297" s="52" t="s">
        <v>3136</v>
      </c>
      <c r="B297" s="50" t="s">
        <v>431</v>
      </c>
      <c r="C297" s="50"/>
      <c r="D297" t="s">
        <v>804</v>
      </c>
      <c r="E297" s="52" t="s">
        <v>3723</v>
      </c>
      <c r="F297" s="56" t="s">
        <v>827</v>
      </c>
      <c r="G297" s="51" t="s">
        <v>828</v>
      </c>
      <c r="H297" s="51">
        <v>65155</v>
      </c>
      <c r="I297" s="51">
        <v>65155</v>
      </c>
      <c r="J297" s="38" t="s">
        <v>16</v>
      </c>
      <c r="K297" s="38" t="s">
        <v>16</v>
      </c>
      <c r="L297" s="78" t="s">
        <v>16</v>
      </c>
      <c r="M297" s="38" t="s">
        <v>16</v>
      </c>
      <c r="N297" s="38"/>
      <c r="O297" s="38"/>
      <c r="P297" s="38"/>
      <c r="R297" s="1"/>
      <c r="S297" s="1"/>
      <c r="T297" s="1"/>
      <c r="U297" t="s">
        <v>404</v>
      </c>
      <c r="V297" t="s">
        <v>406</v>
      </c>
      <c r="W297" t="s">
        <v>404</v>
      </c>
      <c r="X297" t="s">
        <v>404</v>
      </c>
      <c r="Y297" t="s">
        <v>406</v>
      </c>
    </row>
    <row r="298" spans="1:25" x14ac:dyDescent="0.25">
      <c r="A298" s="52" t="s">
        <v>829</v>
      </c>
      <c r="B298" s="50" t="s">
        <v>431</v>
      </c>
      <c r="C298" s="50"/>
      <c r="D298" t="s">
        <v>804</v>
      </c>
      <c r="E298" s="52" t="s">
        <v>3724</v>
      </c>
      <c r="F298" s="56" t="s">
        <v>829</v>
      </c>
      <c r="G298" s="51" t="s">
        <v>830</v>
      </c>
      <c r="H298" s="51">
        <v>645873</v>
      </c>
      <c r="I298" s="51">
        <v>645873</v>
      </c>
      <c r="J298" s="38" t="s">
        <v>16</v>
      </c>
      <c r="K298" s="38" t="s">
        <v>16</v>
      </c>
      <c r="L298" s="78" t="s">
        <v>16</v>
      </c>
      <c r="M298" s="38" t="s">
        <v>16</v>
      </c>
      <c r="N298" s="38"/>
      <c r="O298" s="38"/>
      <c r="P298" s="38"/>
      <c r="R298" s="1"/>
      <c r="S298" s="1"/>
      <c r="T298" s="1"/>
      <c r="U298" t="s">
        <v>405</v>
      </c>
      <c r="V298" t="s">
        <v>406</v>
      </c>
      <c r="W298" t="s">
        <v>405</v>
      </c>
      <c r="X298" t="s">
        <v>405</v>
      </c>
      <c r="Y298" t="s">
        <v>406</v>
      </c>
    </row>
    <row r="299" spans="1:25" x14ac:dyDescent="0.25">
      <c r="A299" s="52" t="s">
        <v>3137</v>
      </c>
      <c r="B299" s="50" t="s">
        <v>431</v>
      </c>
      <c r="C299" s="50"/>
      <c r="D299" t="s">
        <v>804</v>
      </c>
      <c r="E299" s="52" t="s">
        <v>3724</v>
      </c>
      <c r="F299" s="56" t="s">
        <v>829</v>
      </c>
      <c r="G299" s="51" t="s">
        <v>830</v>
      </c>
      <c r="H299" s="51">
        <v>645873</v>
      </c>
      <c r="I299" s="51">
        <v>645873</v>
      </c>
      <c r="J299" s="38" t="s">
        <v>16</v>
      </c>
      <c r="K299" s="38" t="s">
        <v>16</v>
      </c>
      <c r="L299" s="78" t="s">
        <v>16</v>
      </c>
      <c r="M299" s="38" t="s">
        <v>16</v>
      </c>
      <c r="N299" s="38"/>
      <c r="O299" s="38"/>
      <c r="P299" s="38"/>
      <c r="R299" s="1"/>
      <c r="S299" s="1"/>
      <c r="T299" s="1"/>
      <c r="U299" t="s">
        <v>405</v>
      </c>
      <c r="V299" t="s">
        <v>406</v>
      </c>
      <c r="W299" t="s">
        <v>405</v>
      </c>
      <c r="X299" t="s">
        <v>405</v>
      </c>
      <c r="Y299" t="s">
        <v>406</v>
      </c>
    </row>
    <row r="300" spans="1:25" x14ac:dyDescent="0.25">
      <c r="A300" s="52" t="s">
        <v>831</v>
      </c>
      <c r="B300" s="50" t="s">
        <v>431</v>
      </c>
      <c r="C300" s="50"/>
      <c r="D300" t="s">
        <v>804</v>
      </c>
      <c r="E300" s="52" t="s">
        <v>3725</v>
      </c>
      <c r="F300" s="56" t="s">
        <v>831</v>
      </c>
      <c r="G300" s="51" t="s">
        <v>832</v>
      </c>
      <c r="H300" s="51">
        <v>65161</v>
      </c>
      <c r="I300" s="51">
        <v>65161</v>
      </c>
      <c r="J300" s="38" t="s">
        <v>29</v>
      </c>
      <c r="K300" s="38" t="s">
        <v>33</v>
      </c>
      <c r="L300" s="78" t="s">
        <v>29</v>
      </c>
      <c r="M300" s="38" t="s">
        <v>16</v>
      </c>
      <c r="N300" s="38" t="s">
        <v>4819</v>
      </c>
      <c r="O300" s="38"/>
      <c r="P300" s="38"/>
      <c r="R300" s="1"/>
      <c r="S300" s="1"/>
      <c r="T300" s="1"/>
      <c r="U300" t="s">
        <v>403</v>
      </c>
      <c r="V300" t="s">
        <v>409</v>
      </c>
      <c r="W300" t="s">
        <v>403</v>
      </c>
      <c r="X300" t="s">
        <v>403</v>
      </c>
      <c r="Y300" t="s">
        <v>409</v>
      </c>
    </row>
    <row r="301" spans="1:25" x14ac:dyDescent="0.25">
      <c r="A301" s="52" t="s">
        <v>3138</v>
      </c>
      <c r="B301" s="50" t="s">
        <v>431</v>
      </c>
      <c r="C301" s="50"/>
      <c r="D301" t="s">
        <v>804</v>
      </c>
      <c r="E301" s="52" t="s">
        <v>3725</v>
      </c>
      <c r="F301" s="56" t="s">
        <v>831</v>
      </c>
      <c r="G301" s="51" t="s">
        <v>832</v>
      </c>
      <c r="H301" s="51">
        <v>65161</v>
      </c>
      <c r="I301" s="51">
        <v>65161</v>
      </c>
      <c r="J301" s="38" t="s">
        <v>29</v>
      </c>
      <c r="K301" s="38" t="s">
        <v>33</v>
      </c>
      <c r="L301" s="78" t="s">
        <v>29</v>
      </c>
      <c r="M301" s="38" t="s">
        <v>16</v>
      </c>
      <c r="N301" s="38" t="s">
        <v>4819</v>
      </c>
      <c r="O301" s="38"/>
      <c r="P301" s="38"/>
      <c r="R301" s="1"/>
      <c r="S301" s="1"/>
      <c r="T301" s="1"/>
      <c r="U301" t="s">
        <v>403</v>
      </c>
      <c r="V301" t="s">
        <v>409</v>
      </c>
      <c r="W301" t="s">
        <v>403</v>
      </c>
      <c r="X301" t="s">
        <v>403</v>
      </c>
      <c r="Y301" t="s">
        <v>409</v>
      </c>
    </row>
    <row r="302" spans="1:25" x14ac:dyDescent="0.25">
      <c r="A302" s="52" t="s">
        <v>833</v>
      </c>
      <c r="B302" s="50" t="s">
        <v>431</v>
      </c>
      <c r="C302" s="50"/>
      <c r="D302" t="s">
        <v>804</v>
      </c>
      <c r="E302" s="52" t="s">
        <v>3726</v>
      </c>
      <c r="F302" s="56" t="s">
        <v>833</v>
      </c>
      <c r="G302" s="51" t="s">
        <v>834</v>
      </c>
      <c r="H302" s="51">
        <v>65165</v>
      </c>
      <c r="I302" s="51">
        <v>65165</v>
      </c>
      <c r="J302" s="38" t="s">
        <v>16</v>
      </c>
      <c r="K302" s="38" t="s">
        <v>16</v>
      </c>
      <c r="L302" s="78" t="s">
        <v>16</v>
      </c>
      <c r="M302" s="38" t="s">
        <v>16</v>
      </c>
      <c r="N302" s="38"/>
      <c r="O302" s="38"/>
      <c r="P302" s="38"/>
      <c r="R302" s="1"/>
      <c r="S302" s="1"/>
      <c r="T302" s="1"/>
      <c r="U302" t="s">
        <v>406</v>
      </c>
      <c r="V302" t="s">
        <v>403</v>
      </c>
      <c r="W302" t="s">
        <v>406</v>
      </c>
      <c r="X302" t="s">
        <v>406</v>
      </c>
      <c r="Y302" t="s">
        <v>403</v>
      </c>
    </row>
    <row r="303" spans="1:25" x14ac:dyDescent="0.25">
      <c r="A303" s="52" t="s">
        <v>3139</v>
      </c>
      <c r="B303" s="50" t="s">
        <v>431</v>
      </c>
      <c r="C303" s="50"/>
      <c r="D303" t="s">
        <v>804</v>
      </c>
      <c r="E303" s="52" t="s">
        <v>3726</v>
      </c>
      <c r="F303" s="56" t="s">
        <v>833</v>
      </c>
      <c r="G303" s="51" t="s">
        <v>834</v>
      </c>
      <c r="H303" s="51">
        <v>65165</v>
      </c>
      <c r="I303" s="51">
        <v>65165</v>
      </c>
      <c r="J303" s="38" t="s">
        <v>16</v>
      </c>
      <c r="K303" s="38" t="s">
        <v>16</v>
      </c>
      <c r="L303" s="78" t="s">
        <v>16</v>
      </c>
      <c r="M303" s="38" t="s">
        <v>16</v>
      </c>
      <c r="N303" s="38"/>
      <c r="O303" s="38"/>
      <c r="P303" s="38"/>
      <c r="R303" s="1"/>
      <c r="S303" s="1"/>
      <c r="T303" s="1"/>
      <c r="U303" t="s">
        <v>406</v>
      </c>
      <c r="V303" t="s">
        <v>403</v>
      </c>
      <c r="W303" t="s">
        <v>406</v>
      </c>
      <c r="X303" t="s">
        <v>406</v>
      </c>
      <c r="Y303" t="s">
        <v>403</v>
      </c>
    </row>
    <row r="304" spans="1:25" x14ac:dyDescent="0.25">
      <c r="A304" s="52" t="s">
        <v>836</v>
      </c>
      <c r="B304" s="50" t="s">
        <v>431</v>
      </c>
      <c r="C304" s="50"/>
      <c r="D304" t="s">
        <v>835</v>
      </c>
      <c r="E304" s="52" t="s">
        <v>3727</v>
      </c>
      <c r="F304" s="56" t="s">
        <v>836</v>
      </c>
      <c r="G304" s="51" t="s">
        <v>837</v>
      </c>
      <c r="H304" s="51">
        <v>65227</v>
      </c>
      <c r="I304" s="51">
        <v>65227</v>
      </c>
      <c r="J304" s="38" t="s">
        <v>16</v>
      </c>
      <c r="K304" s="38" t="s">
        <v>16</v>
      </c>
      <c r="L304" s="78" t="s">
        <v>16</v>
      </c>
      <c r="M304" s="38" t="s">
        <v>16</v>
      </c>
      <c r="N304" s="38"/>
      <c r="O304" s="38"/>
      <c r="P304" s="38"/>
      <c r="R304" s="1"/>
      <c r="S304" s="1"/>
      <c r="T304" s="1"/>
      <c r="U304" t="s">
        <v>404</v>
      </c>
      <c r="V304" t="s">
        <v>403</v>
      </c>
      <c r="W304" t="s">
        <v>404</v>
      </c>
      <c r="X304" t="s">
        <v>404</v>
      </c>
      <c r="Y304" t="s">
        <v>403</v>
      </c>
    </row>
    <row r="305" spans="1:25" x14ac:dyDescent="0.25">
      <c r="A305" s="52" t="s">
        <v>3140</v>
      </c>
      <c r="B305" s="50" t="s">
        <v>431</v>
      </c>
      <c r="C305" s="50"/>
      <c r="D305" t="s">
        <v>835</v>
      </c>
      <c r="E305" s="52" t="s">
        <v>3727</v>
      </c>
      <c r="F305" s="56" t="s">
        <v>836</v>
      </c>
      <c r="G305" s="51" t="s">
        <v>837</v>
      </c>
      <c r="H305" s="51">
        <v>65227</v>
      </c>
      <c r="I305" s="51">
        <v>65227</v>
      </c>
      <c r="J305" s="38" t="s">
        <v>16</v>
      </c>
      <c r="K305" s="38" t="s">
        <v>16</v>
      </c>
      <c r="L305" s="78" t="s">
        <v>16</v>
      </c>
      <c r="M305" s="38" t="s">
        <v>16</v>
      </c>
      <c r="N305" s="38"/>
      <c r="O305" s="38"/>
      <c r="P305" s="38"/>
      <c r="R305" s="1"/>
      <c r="S305" s="1"/>
      <c r="T305" s="1"/>
      <c r="U305" t="s">
        <v>404</v>
      </c>
      <c r="V305" t="s">
        <v>403</v>
      </c>
      <c r="W305" t="s">
        <v>404</v>
      </c>
      <c r="X305" t="s">
        <v>404</v>
      </c>
      <c r="Y305" t="s">
        <v>403</v>
      </c>
    </row>
    <row r="306" spans="1:25" x14ac:dyDescent="0.25">
      <c r="A306" s="52" t="s">
        <v>838</v>
      </c>
      <c r="B306" s="50" t="s">
        <v>431</v>
      </c>
      <c r="C306" s="50"/>
      <c r="D306" t="s">
        <v>835</v>
      </c>
      <c r="E306" s="52" t="s">
        <v>3728</v>
      </c>
      <c r="F306" s="56" t="s">
        <v>838</v>
      </c>
      <c r="G306" s="51" t="s">
        <v>839</v>
      </c>
      <c r="H306" s="51">
        <v>653291</v>
      </c>
      <c r="I306" s="51">
        <v>653291</v>
      </c>
      <c r="J306" s="38" t="s">
        <v>26</v>
      </c>
      <c r="K306" s="38" t="s">
        <v>400</v>
      </c>
      <c r="L306" s="78" t="s">
        <v>26</v>
      </c>
      <c r="M306" s="38" t="s">
        <v>16</v>
      </c>
      <c r="N306" s="38"/>
      <c r="O306" s="38"/>
      <c r="P306" s="38"/>
      <c r="R306" s="1"/>
      <c r="S306" s="1"/>
      <c r="T306" s="1"/>
      <c r="U306" t="s">
        <v>402</v>
      </c>
      <c r="V306" t="s">
        <v>400</v>
      </c>
      <c r="W306" t="s">
        <v>402</v>
      </c>
      <c r="X306" t="s">
        <v>402</v>
      </c>
      <c r="Y306" t="s">
        <v>400</v>
      </c>
    </row>
    <row r="307" spans="1:25" x14ac:dyDescent="0.25">
      <c r="A307" s="52" t="s">
        <v>3141</v>
      </c>
      <c r="B307" s="50" t="s">
        <v>431</v>
      </c>
      <c r="C307" s="50"/>
      <c r="D307" t="s">
        <v>835</v>
      </c>
      <c r="E307" s="52" t="s">
        <v>3728</v>
      </c>
      <c r="F307" s="56" t="s">
        <v>838</v>
      </c>
      <c r="G307" s="51" t="s">
        <v>839</v>
      </c>
      <c r="H307" s="51">
        <v>653291</v>
      </c>
      <c r="I307" s="51">
        <v>653291</v>
      </c>
      <c r="J307" s="38" t="s">
        <v>26</v>
      </c>
      <c r="K307" s="38" t="s">
        <v>400</v>
      </c>
      <c r="L307" s="78" t="s">
        <v>26</v>
      </c>
      <c r="M307" s="38" t="s">
        <v>16</v>
      </c>
      <c r="N307" s="38"/>
      <c r="O307" s="38"/>
      <c r="P307" s="38"/>
      <c r="R307" s="1"/>
      <c r="S307" s="1"/>
      <c r="T307" s="1"/>
      <c r="U307" t="s">
        <v>402</v>
      </c>
      <c r="V307" t="s">
        <v>400</v>
      </c>
      <c r="W307" t="s">
        <v>402</v>
      </c>
      <c r="X307" t="s">
        <v>402</v>
      </c>
      <c r="Y307" t="s">
        <v>400</v>
      </c>
    </row>
    <row r="308" spans="1:25" x14ac:dyDescent="0.25">
      <c r="A308" s="52" t="s">
        <v>840</v>
      </c>
      <c r="B308" s="50" t="s">
        <v>431</v>
      </c>
      <c r="C308" s="50"/>
      <c r="D308" t="s">
        <v>835</v>
      </c>
      <c r="E308" s="52" t="s">
        <v>3729</v>
      </c>
      <c r="F308" s="56" t="s">
        <v>840</v>
      </c>
      <c r="G308" s="51" t="s">
        <v>841</v>
      </c>
      <c r="H308" s="51">
        <v>65225</v>
      </c>
      <c r="I308" s="51">
        <v>65225</v>
      </c>
      <c r="J308" s="38" t="s">
        <v>16</v>
      </c>
      <c r="K308" s="38" t="s">
        <v>49</v>
      </c>
      <c r="L308" s="78" t="s">
        <v>16</v>
      </c>
      <c r="M308" s="38" t="s">
        <v>16</v>
      </c>
      <c r="N308" s="38" t="s">
        <v>4819</v>
      </c>
      <c r="O308" s="38"/>
      <c r="P308" s="38"/>
      <c r="R308" s="1"/>
      <c r="S308" s="1"/>
      <c r="T308" s="1"/>
      <c r="U308" t="s">
        <v>406</v>
      </c>
      <c r="V308" t="s">
        <v>408</v>
      </c>
      <c r="W308" t="s">
        <v>406</v>
      </c>
      <c r="X308" t="s">
        <v>406</v>
      </c>
      <c r="Y308" t="s">
        <v>408</v>
      </c>
    </row>
    <row r="309" spans="1:25" x14ac:dyDescent="0.25">
      <c r="A309" s="52" t="s">
        <v>3142</v>
      </c>
      <c r="B309" s="50" t="s">
        <v>431</v>
      </c>
      <c r="C309" s="50"/>
      <c r="D309" t="s">
        <v>835</v>
      </c>
      <c r="E309" s="52" t="s">
        <v>3729</v>
      </c>
      <c r="F309" s="56" t="s">
        <v>840</v>
      </c>
      <c r="G309" s="51" t="s">
        <v>841</v>
      </c>
      <c r="H309" s="51">
        <v>65225</v>
      </c>
      <c r="I309" s="51">
        <v>65225</v>
      </c>
      <c r="J309" s="38" t="s">
        <v>16</v>
      </c>
      <c r="K309" s="38" t="s">
        <v>49</v>
      </c>
      <c r="L309" s="78" t="s">
        <v>16</v>
      </c>
      <c r="M309" s="38" t="s">
        <v>16</v>
      </c>
      <c r="N309" s="38" t="s">
        <v>4819</v>
      </c>
      <c r="O309" s="38"/>
      <c r="P309" s="38"/>
      <c r="R309" s="1"/>
      <c r="S309" s="1"/>
      <c r="T309" s="1"/>
      <c r="U309" t="s">
        <v>406</v>
      </c>
      <c r="V309" t="s">
        <v>408</v>
      </c>
      <c r="W309" t="s">
        <v>406</v>
      </c>
      <c r="X309" t="s">
        <v>406</v>
      </c>
      <c r="Y309" t="s">
        <v>408</v>
      </c>
    </row>
    <row r="310" spans="1:25" x14ac:dyDescent="0.25">
      <c r="A310" s="52" t="s">
        <v>842</v>
      </c>
      <c r="B310" s="50" t="s">
        <v>431</v>
      </c>
      <c r="C310" s="50"/>
      <c r="D310" t="s">
        <v>780</v>
      </c>
      <c r="E310" s="52" t="s">
        <v>3730</v>
      </c>
      <c r="F310" s="56" t="s">
        <v>842</v>
      </c>
      <c r="G310" s="51" t="s">
        <v>843</v>
      </c>
      <c r="H310" s="51">
        <v>65467</v>
      </c>
      <c r="I310" s="51">
        <v>65467</v>
      </c>
      <c r="J310" s="38" t="s">
        <v>6</v>
      </c>
      <c r="K310" s="38" t="s">
        <v>400</v>
      </c>
      <c r="L310" s="78" t="s">
        <v>3</v>
      </c>
      <c r="M310" s="38" t="s">
        <v>844</v>
      </c>
      <c r="N310" s="38"/>
      <c r="O310" s="38"/>
      <c r="P310" s="38"/>
      <c r="R310" s="1"/>
      <c r="S310" s="1"/>
      <c r="T310" s="1"/>
      <c r="U310" t="s">
        <v>408</v>
      </c>
      <c r="V310" t="s">
        <v>400</v>
      </c>
      <c r="W310" t="s">
        <v>408</v>
      </c>
      <c r="X310" t="s">
        <v>408</v>
      </c>
      <c r="Y310" t="s">
        <v>400</v>
      </c>
    </row>
    <row r="311" spans="1:25" x14ac:dyDescent="0.25">
      <c r="A311" s="52" t="s">
        <v>3143</v>
      </c>
      <c r="B311" s="50" t="s">
        <v>431</v>
      </c>
      <c r="C311" s="50"/>
      <c r="D311" t="s">
        <v>780</v>
      </c>
      <c r="E311" s="52" t="s">
        <v>3730</v>
      </c>
      <c r="F311" s="56" t="s">
        <v>842</v>
      </c>
      <c r="G311" s="51" t="s">
        <v>843</v>
      </c>
      <c r="H311" s="51">
        <v>65467</v>
      </c>
      <c r="I311" s="51">
        <v>65467</v>
      </c>
      <c r="J311" s="38" t="s">
        <v>6</v>
      </c>
      <c r="K311" s="38" t="s">
        <v>400</v>
      </c>
      <c r="L311" s="78" t="s">
        <v>3</v>
      </c>
      <c r="M311" s="38" t="s">
        <v>844</v>
      </c>
      <c r="N311" s="38"/>
      <c r="O311" s="38"/>
      <c r="P311" s="38"/>
      <c r="R311" s="1"/>
      <c r="S311" s="1"/>
      <c r="T311" s="1"/>
      <c r="U311" t="s">
        <v>408</v>
      </c>
      <c r="V311" t="s">
        <v>400</v>
      </c>
      <c r="W311" t="s">
        <v>408</v>
      </c>
      <c r="X311" t="s">
        <v>408</v>
      </c>
      <c r="Y311" t="s">
        <v>400</v>
      </c>
    </row>
    <row r="312" spans="1:25" x14ac:dyDescent="0.25">
      <c r="A312" s="52" t="s">
        <v>845</v>
      </c>
      <c r="B312" s="50" t="s">
        <v>431</v>
      </c>
      <c r="C312" s="50"/>
      <c r="D312" t="s">
        <v>804</v>
      </c>
      <c r="E312" s="52" t="s">
        <v>3731</v>
      </c>
      <c r="F312" s="56" t="s">
        <v>845</v>
      </c>
      <c r="G312" s="51" t="s">
        <v>846</v>
      </c>
      <c r="H312" s="51">
        <v>65109</v>
      </c>
      <c r="I312" s="51">
        <v>65109</v>
      </c>
      <c r="J312" s="38" t="s">
        <v>16</v>
      </c>
      <c r="K312" s="38" t="s">
        <v>16</v>
      </c>
      <c r="L312" s="78" t="s">
        <v>16</v>
      </c>
      <c r="M312" s="38" t="s">
        <v>16</v>
      </c>
      <c r="N312" s="38"/>
      <c r="O312" s="38"/>
      <c r="P312" s="38"/>
      <c r="R312" s="1"/>
      <c r="S312" s="1"/>
      <c r="T312" s="1"/>
      <c r="U312" t="s">
        <v>404</v>
      </c>
      <c r="V312" t="s">
        <v>405</v>
      </c>
      <c r="W312" t="s">
        <v>404</v>
      </c>
      <c r="X312" t="s">
        <v>404</v>
      </c>
      <c r="Y312" t="s">
        <v>405</v>
      </c>
    </row>
    <row r="313" spans="1:25" x14ac:dyDescent="0.25">
      <c r="A313" s="52" t="s">
        <v>3144</v>
      </c>
      <c r="B313" s="50" t="s">
        <v>431</v>
      </c>
      <c r="C313" s="50"/>
      <c r="D313" t="s">
        <v>804</v>
      </c>
      <c r="E313" s="52" t="s">
        <v>3731</v>
      </c>
      <c r="F313" s="56" t="s">
        <v>845</v>
      </c>
      <c r="G313" s="51" t="s">
        <v>846</v>
      </c>
      <c r="H313" s="51">
        <v>65109</v>
      </c>
      <c r="I313" s="51">
        <v>65109</v>
      </c>
      <c r="J313" s="38" t="s">
        <v>16</v>
      </c>
      <c r="K313" s="38" t="s">
        <v>16</v>
      </c>
      <c r="L313" s="78" t="s">
        <v>16</v>
      </c>
      <c r="M313" s="38" t="s">
        <v>16</v>
      </c>
      <c r="N313" s="38"/>
      <c r="O313" s="38"/>
      <c r="P313" s="38"/>
      <c r="R313" s="1"/>
      <c r="S313" s="1"/>
      <c r="T313" s="1"/>
      <c r="U313" t="s">
        <v>404</v>
      </c>
      <c r="V313" t="s">
        <v>405</v>
      </c>
      <c r="W313" t="s">
        <v>404</v>
      </c>
      <c r="X313" t="s">
        <v>404</v>
      </c>
      <c r="Y313" t="s">
        <v>405</v>
      </c>
    </row>
    <row r="314" spans="1:25" x14ac:dyDescent="0.25">
      <c r="A314" s="52" t="s">
        <v>847</v>
      </c>
      <c r="B314" s="50" t="s">
        <v>431</v>
      </c>
      <c r="C314" s="50"/>
      <c r="D314" t="s">
        <v>804</v>
      </c>
      <c r="E314" s="52" t="s">
        <v>3732</v>
      </c>
      <c r="F314" s="56" t="s">
        <v>847</v>
      </c>
      <c r="G314" s="51" t="s">
        <v>848</v>
      </c>
      <c r="H314" s="51">
        <v>65115</v>
      </c>
      <c r="I314" s="51">
        <v>65115</v>
      </c>
      <c r="J314" s="38" t="s">
        <v>16</v>
      </c>
      <c r="K314" s="38" t="s">
        <v>16</v>
      </c>
      <c r="L314" s="78" t="s">
        <v>16</v>
      </c>
      <c r="M314" s="38" t="s">
        <v>16</v>
      </c>
      <c r="N314" s="38"/>
      <c r="O314" s="38"/>
      <c r="P314" s="38"/>
      <c r="R314" s="1"/>
      <c r="S314" s="1"/>
      <c r="T314" s="1"/>
      <c r="U314" t="s">
        <v>405</v>
      </c>
      <c r="V314" t="s">
        <v>407</v>
      </c>
      <c r="W314" t="s">
        <v>405</v>
      </c>
      <c r="X314" t="s">
        <v>405</v>
      </c>
      <c r="Y314" t="s">
        <v>407</v>
      </c>
    </row>
    <row r="315" spans="1:25" x14ac:dyDescent="0.25">
      <c r="A315" s="52" t="s">
        <v>3145</v>
      </c>
      <c r="B315" s="50" t="s">
        <v>431</v>
      </c>
      <c r="C315" s="50"/>
      <c r="D315" t="s">
        <v>804</v>
      </c>
      <c r="E315" s="52" t="s">
        <v>3732</v>
      </c>
      <c r="F315" s="56" t="s">
        <v>847</v>
      </c>
      <c r="G315" s="51" t="s">
        <v>848</v>
      </c>
      <c r="H315" s="51">
        <v>65115</v>
      </c>
      <c r="I315" s="51">
        <v>65115</v>
      </c>
      <c r="J315" s="38" t="s">
        <v>16</v>
      </c>
      <c r="K315" s="38" t="s">
        <v>16</v>
      </c>
      <c r="L315" s="78" t="s">
        <v>16</v>
      </c>
      <c r="M315" s="38" t="s">
        <v>16</v>
      </c>
      <c r="N315" s="38"/>
      <c r="O315" s="38"/>
      <c r="P315" s="38"/>
      <c r="R315" s="1"/>
      <c r="S315" s="1"/>
      <c r="T315" s="1"/>
      <c r="U315" t="s">
        <v>405</v>
      </c>
      <c r="V315" t="s">
        <v>407</v>
      </c>
      <c r="W315" t="s">
        <v>405</v>
      </c>
      <c r="X315" t="s">
        <v>405</v>
      </c>
      <c r="Y315" t="s">
        <v>407</v>
      </c>
    </row>
    <row r="316" spans="1:25" x14ac:dyDescent="0.25">
      <c r="A316" s="52" t="s">
        <v>849</v>
      </c>
      <c r="B316" s="50" t="s">
        <v>431</v>
      </c>
      <c r="C316" s="50"/>
      <c r="D316" t="s">
        <v>807</v>
      </c>
      <c r="E316" s="52" t="s">
        <v>3733</v>
      </c>
      <c r="F316" s="56" t="s">
        <v>849</v>
      </c>
      <c r="G316" s="51" t="s">
        <v>850</v>
      </c>
      <c r="H316" s="51">
        <v>65199</v>
      </c>
      <c r="I316" s="51">
        <v>65199</v>
      </c>
      <c r="J316" s="38" t="s">
        <v>16</v>
      </c>
      <c r="K316" s="38" t="s">
        <v>29</v>
      </c>
      <c r="L316" s="78" t="s">
        <v>16</v>
      </c>
      <c r="M316" s="38" t="s">
        <v>16</v>
      </c>
      <c r="N316" s="38" t="s">
        <v>458</v>
      </c>
      <c r="O316" s="38"/>
      <c r="P316" s="38"/>
      <c r="R316" s="1"/>
      <c r="S316" s="1"/>
      <c r="T316" s="1"/>
      <c r="U316" t="s">
        <v>406</v>
      </c>
      <c r="V316" t="s">
        <v>403</v>
      </c>
      <c r="W316" t="s">
        <v>406</v>
      </c>
      <c r="X316" t="s">
        <v>406</v>
      </c>
      <c r="Y316" t="s">
        <v>403</v>
      </c>
    </row>
    <row r="317" spans="1:25" x14ac:dyDescent="0.25">
      <c r="A317" s="52" t="s">
        <v>3146</v>
      </c>
      <c r="B317" s="50" t="s">
        <v>431</v>
      </c>
      <c r="C317" s="50"/>
      <c r="D317" t="s">
        <v>807</v>
      </c>
      <c r="E317" s="52" t="s">
        <v>3733</v>
      </c>
      <c r="F317" s="56" t="s">
        <v>849</v>
      </c>
      <c r="G317" s="51" t="s">
        <v>850</v>
      </c>
      <c r="H317" s="51">
        <v>65199</v>
      </c>
      <c r="I317" s="51">
        <v>65199</v>
      </c>
      <c r="J317" s="38" t="s">
        <v>16</v>
      </c>
      <c r="K317" s="38" t="s">
        <v>29</v>
      </c>
      <c r="L317" s="78" t="s">
        <v>16</v>
      </c>
      <c r="M317" s="38" t="s">
        <v>16</v>
      </c>
      <c r="N317" s="38" t="s">
        <v>458</v>
      </c>
      <c r="O317" s="38"/>
      <c r="P317" s="38"/>
      <c r="R317" s="1"/>
      <c r="S317" s="1"/>
      <c r="T317" s="1"/>
      <c r="U317" t="s">
        <v>406</v>
      </c>
      <c r="V317" t="s">
        <v>403</v>
      </c>
      <c r="W317" t="s">
        <v>406</v>
      </c>
      <c r="X317" t="s">
        <v>406</v>
      </c>
      <c r="Y317" t="s">
        <v>403</v>
      </c>
    </row>
    <row r="318" spans="1:25" x14ac:dyDescent="0.25">
      <c r="A318" s="52" t="s">
        <v>851</v>
      </c>
      <c r="B318" s="50" t="s">
        <v>431</v>
      </c>
      <c r="C318" s="50"/>
      <c r="D318" t="s">
        <v>807</v>
      </c>
      <c r="E318" s="52" t="s">
        <v>3734</v>
      </c>
      <c r="F318" s="56" t="s">
        <v>851</v>
      </c>
      <c r="G318" s="51" t="s">
        <v>852</v>
      </c>
      <c r="H318" s="51">
        <v>65214</v>
      </c>
      <c r="I318" s="51">
        <v>65214</v>
      </c>
      <c r="J318" s="38" t="s">
        <v>26</v>
      </c>
      <c r="K318" s="38" t="s">
        <v>6</v>
      </c>
      <c r="L318" s="78" t="s">
        <v>26</v>
      </c>
      <c r="M318" s="38" t="s">
        <v>16</v>
      </c>
      <c r="N318" s="38" t="s">
        <v>458</v>
      </c>
      <c r="O318" s="38"/>
      <c r="P318" s="38"/>
      <c r="R318" s="1"/>
      <c r="S318" s="1"/>
      <c r="T318" s="1"/>
      <c r="U318" t="s">
        <v>407</v>
      </c>
      <c r="V318" t="s">
        <v>409</v>
      </c>
      <c r="W318" t="s">
        <v>407</v>
      </c>
      <c r="X318" t="s">
        <v>407</v>
      </c>
      <c r="Y318" t="s">
        <v>409</v>
      </c>
    </row>
    <row r="319" spans="1:25" x14ac:dyDescent="0.25">
      <c r="A319" s="52" t="s">
        <v>3147</v>
      </c>
      <c r="B319" s="50" t="s">
        <v>431</v>
      </c>
      <c r="C319" s="50"/>
      <c r="D319" t="s">
        <v>807</v>
      </c>
      <c r="E319" s="52" t="s">
        <v>3734</v>
      </c>
      <c r="F319" s="56" t="s">
        <v>851</v>
      </c>
      <c r="G319" s="51" t="s">
        <v>852</v>
      </c>
      <c r="H319" s="51">
        <v>65214</v>
      </c>
      <c r="I319" s="51">
        <v>65214</v>
      </c>
      <c r="J319" s="38" t="s">
        <v>26</v>
      </c>
      <c r="K319" s="38" t="s">
        <v>6</v>
      </c>
      <c r="L319" s="78" t="s">
        <v>26</v>
      </c>
      <c r="M319" s="38" t="s">
        <v>16</v>
      </c>
      <c r="N319" s="38" t="s">
        <v>458</v>
      </c>
      <c r="O319" s="38"/>
      <c r="P319" s="38"/>
      <c r="R319" s="1"/>
      <c r="S319" s="1"/>
      <c r="T319" s="1"/>
      <c r="U319" t="s">
        <v>407</v>
      </c>
      <c r="V319" t="s">
        <v>409</v>
      </c>
      <c r="W319" t="s">
        <v>407</v>
      </c>
      <c r="X319" t="s">
        <v>407</v>
      </c>
      <c r="Y319" t="s">
        <v>409</v>
      </c>
    </row>
    <row r="320" spans="1:25" x14ac:dyDescent="0.25">
      <c r="A320" s="52" t="s">
        <v>853</v>
      </c>
      <c r="B320" s="50" t="s">
        <v>431</v>
      </c>
      <c r="C320" s="50"/>
      <c r="D320" t="s">
        <v>807</v>
      </c>
      <c r="E320" s="52" t="s">
        <v>3735</v>
      </c>
      <c r="F320" s="56" t="s">
        <v>853</v>
      </c>
      <c r="G320" s="51" t="s">
        <v>854</v>
      </c>
      <c r="H320" s="51">
        <v>65208</v>
      </c>
      <c r="I320" s="51">
        <v>65208</v>
      </c>
      <c r="J320" s="38" t="s">
        <v>29</v>
      </c>
      <c r="K320" s="38" t="s">
        <v>33</v>
      </c>
      <c r="L320" s="78" t="s">
        <v>29</v>
      </c>
      <c r="M320" s="38" t="s">
        <v>29</v>
      </c>
      <c r="N320" s="38" t="s">
        <v>4819</v>
      </c>
      <c r="O320" s="38"/>
      <c r="P320" s="38"/>
      <c r="R320" s="1"/>
      <c r="S320" s="1"/>
      <c r="T320" s="1"/>
      <c r="U320" t="s">
        <v>403</v>
      </c>
      <c r="V320" t="s">
        <v>408</v>
      </c>
      <c r="W320" t="s">
        <v>403</v>
      </c>
      <c r="X320" t="s">
        <v>403</v>
      </c>
      <c r="Y320" t="s">
        <v>408</v>
      </c>
    </row>
    <row r="321" spans="1:25" x14ac:dyDescent="0.25">
      <c r="A321" s="52" t="s">
        <v>3148</v>
      </c>
      <c r="B321" s="50" t="s">
        <v>431</v>
      </c>
      <c r="C321" s="50"/>
      <c r="D321" t="s">
        <v>807</v>
      </c>
      <c r="E321" s="52" t="s">
        <v>3735</v>
      </c>
      <c r="F321" s="56" t="s">
        <v>853</v>
      </c>
      <c r="G321" s="51" t="s">
        <v>854</v>
      </c>
      <c r="H321" s="51">
        <v>65208</v>
      </c>
      <c r="I321" s="51">
        <v>65208</v>
      </c>
      <c r="J321" s="38" t="s">
        <v>29</v>
      </c>
      <c r="K321" s="38" t="s">
        <v>33</v>
      </c>
      <c r="L321" s="78" t="s">
        <v>29</v>
      </c>
      <c r="M321" s="38" t="s">
        <v>29</v>
      </c>
      <c r="N321" s="38" t="s">
        <v>4819</v>
      </c>
      <c r="O321" s="38"/>
      <c r="P321" s="38"/>
      <c r="R321" s="1"/>
      <c r="S321" s="1"/>
      <c r="T321" s="1"/>
      <c r="U321" t="s">
        <v>403</v>
      </c>
      <c r="V321" t="s">
        <v>408</v>
      </c>
      <c r="W321" t="s">
        <v>403</v>
      </c>
      <c r="X321" t="s">
        <v>403</v>
      </c>
      <c r="Y321" t="s">
        <v>408</v>
      </c>
    </row>
    <row r="322" spans="1:25" x14ac:dyDescent="0.25">
      <c r="A322" s="52" t="s">
        <v>855</v>
      </c>
      <c r="B322" s="50" t="s">
        <v>431</v>
      </c>
      <c r="C322" s="50"/>
      <c r="D322" t="s">
        <v>807</v>
      </c>
      <c r="E322" s="52" t="s">
        <v>3736</v>
      </c>
      <c r="F322" s="56" t="s">
        <v>855</v>
      </c>
      <c r="G322" s="51" t="s">
        <v>856</v>
      </c>
      <c r="H322" s="51">
        <v>65202</v>
      </c>
      <c r="I322" s="51">
        <v>65202</v>
      </c>
      <c r="J322" s="38" t="s">
        <v>26</v>
      </c>
      <c r="K322" s="38" t="s">
        <v>33</v>
      </c>
      <c r="L322" s="78" t="s">
        <v>16</v>
      </c>
      <c r="M322" s="38" t="s">
        <v>16</v>
      </c>
      <c r="N322" s="38" t="s">
        <v>4819</v>
      </c>
      <c r="O322" s="38"/>
      <c r="P322" s="38"/>
      <c r="R322" s="1"/>
      <c r="S322" s="1"/>
      <c r="T322" s="1"/>
      <c r="U322" t="s">
        <v>407</v>
      </c>
      <c r="V322" t="s">
        <v>408</v>
      </c>
      <c r="W322" t="s">
        <v>407</v>
      </c>
      <c r="X322" t="s">
        <v>407</v>
      </c>
      <c r="Y322" t="s">
        <v>408</v>
      </c>
    </row>
    <row r="323" spans="1:25" x14ac:dyDescent="0.25">
      <c r="A323" s="52" t="s">
        <v>3149</v>
      </c>
      <c r="B323" s="50" t="s">
        <v>431</v>
      </c>
      <c r="C323" s="50"/>
      <c r="D323" t="s">
        <v>807</v>
      </c>
      <c r="E323" s="52" t="s">
        <v>3736</v>
      </c>
      <c r="F323" s="56" t="s">
        <v>855</v>
      </c>
      <c r="G323" s="51" t="s">
        <v>856</v>
      </c>
      <c r="H323" s="51">
        <v>65202</v>
      </c>
      <c r="I323" s="51">
        <v>65202</v>
      </c>
      <c r="J323" s="38" t="s">
        <v>26</v>
      </c>
      <c r="K323" s="38" t="s">
        <v>33</v>
      </c>
      <c r="L323" s="78" t="s">
        <v>16</v>
      </c>
      <c r="M323" s="38" t="s">
        <v>16</v>
      </c>
      <c r="N323" s="38" t="s">
        <v>4819</v>
      </c>
      <c r="O323" s="38"/>
      <c r="P323" s="38"/>
      <c r="R323" s="1"/>
      <c r="S323" s="1"/>
      <c r="T323" s="1"/>
      <c r="U323" t="s">
        <v>407</v>
      </c>
      <c r="V323" t="s">
        <v>408</v>
      </c>
      <c r="W323" t="s">
        <v>407</v>
      </c>
      <c r="X323" t="s">
        <v>407</v>
      </c>
      <c r="Y323" t="s">
        <v>408</v>
      </c>
    </row>
    <row r="324" spans="1:25" x14ac:dyDescent="0.25">
      <c r="A324" s="52" t="s">
        <v>857</v>
      </c>
      <c r="B324" s="50" t="s">
        <v>431</v>
      </c>
      <c r="C324" s="50"/>
      <c r="D324" t="s">
        <v>824</v>
      </c>
      <c r="E324" s="52" t="s">
        <v>3737</v>
      </c>
      <c r="F324" s="56" t="s">
        <v>857</v>
      </c>
      <c r="G324" s="51" t="s">
        <v>858</v>
      </c>
      <c r="H324" s="51">
        <v>65356</v>
      </c>
      <c r="I324" s="51">
        <v>65356</v>
      </c>
      <c r="J324" s="38" t="s">
        <v>6</v>
      </c>
      <c r="K324" s="38" t="s">
        <v>6</v>
      </c>
      <c r="L324" s="78" t="s">
        <v>3</v>
      </c>
      <c r="M324" s="38" t="s">
        <v>29</v>
      </c>
      <c r="N324" s="38" t="s">
        <v>458</v>
      </c>
      <c r="O324" s="38"/>
      <c r="P324" s="38"/>
      <c r="R324" s="1"/>
      <c r="S324" s="1"/>
      <c r="T324" s="1"/>
      <c r="U324" t="s">
        <v>760</v>
      </c>
      <c r="V324" t="s">
        <v>409</v>
      </c>
      <c r="W324" t="s">
        <v>760</v>
      </c>
      <c r="X324" t="s">
        <v>760</v>
      </c>
      <c r="Y324" t="s">
        <v>409</v>
      </c>
    </row>
    <row r="325" spans="1:25" x14ac:dyDescent="0.25">
      <c r="A325" s="52" t="s">
        <v>3150</v>
      </c>
      <c r="B325" s="50" t="s">
        <v>431</v>
      </c>
      <c r="C325" s="50"/>
      <c r="D325" t="s">
        <v>824</v>
      </c>
      <c r="E325" s="52" t="s">
        <v>3737</v>
      </c>
      <c r="F325" s="56" t="s">
        <v>857</v>
      </c>
      <c r="G325" s="51" t="s">
        <v>858</v>
      </c>
      <c r="H325" s="51">
        <v>65356</v>
      </c>
      <c r="I325" s="51">
        <v>65356</v>
      </c>
      <c r="J325" s="38" t="s">
        <v>6</v>
      </c>
      <c r="K325" s="38" t="s">
        <v>6</v>
      </c>
      <c r="L325" s="78" t="s">
        <v>3</v>
      </c>
      <c r="M325" s="38" t="s">
        <v>29</v>
      </c>
      <c r="N325" s="38" t="s">
        <v>458</v>
      </c>
      <c r="O325" s="38"/>
      <c r="P325" s="38"/>
      <c r="R325" s="1"/>
      <c r="S325" s="1"/>
      <c r="T325" s="1"/>
      <c r="U325" t="s">
        <v>760</v>
      </c>
      <c r="V325" t="s">
        <v>409</v>
      </c>
      <c r="W325" t="s">
        <v>760</v>
      </c>
      <c r="X325" t="s">
        <v>760</v>
      </c>
      <c r="Y325" t="s">
        <v>409</v>
      </c>
    </row>
    <row r="326" spans="1:25" x14ac:dyDescent="0.25">
      <c r="A326" s="52" t="s">
        <v>859</v>
      </c>
      <c r="B326" s="50" t="s">
        <v>431</v>
      </c>
      <c r="C326" s="50"/>
      <c r="D326" t="s">
        <v>824</v>
      </c>
      <c r="E326" s="52" t="s">
        <v>3738</v>
      </c>
      <c r="F326" s="56" t="s">
        <v>859</v>
      </c>
      <c r="G326" s="51" t="s">
        <v>860</v>
      </c>
      <c r="H326" s="51">
        <v>65262</v>
      </c>
      <c r="I326" s="51">
        <v>65262</v>
      </c>
      <c r="J326" s="38" t="s">
        <v>16</v>
      </c>
      <c r="K326" s="38" t="s">
        <v>16</v>
      </c>
      <c r="L326" s="78" t="s">
        <v>16</v>
      </c>
      <c r="M326" s="38" t="s">
        <v>16</v>
      </c>
      <c r="N326" s="38"/>
      <c r="O326" s="38"/>
      <c r="P326" s="38"/>
      <c r="R326" s="1"/>
      <c r="S326" s="1"/>
      <c r="T326" s="1"/>
      <c r="U326" t="s">
        <v>404</v>
      </c>
      <c r="V326" t="s">
        <v>405</v>
      </c>
      <c r="W326" t="s">
        <v>404</v>
      </c>
      <c r="X326" t="s">
        <v>404</v>
      </c>
      <c r="Y326" t="s">
        <v>405</v>
      </c>
    </row>
    <row r="327" spans="1:25" x14ac:dyDescent="0.25">
      <c r="A327" s="52" t="s">
        <v>3151</v>
      </c>
      <c r="B327" s="50" t="s">
        <v>431</v>
      </c>
      <c r="C327" s="50"/>
      <c r="D327" t="s">
        <v>824</v>
      </c>
      <c r="E327" s="52" t="s">
        <v>3738</v>
      </c>
      <c r="F327" s="56" t="s">
        <v>859</v>
      </c>
      <c r="G327" s="51" t="s">
        <v>860</v>
      </c>
      <c r="H327" s="51">
        <v>65262</v>
      </c>
      <c r="I327" s="51">
        <v>65262</v>
      </c>
      <c r="J327" s="38" t="s">
        <v>16</v>
      </c>
      <c r="K327" s="38" t="s">
        <v>16</v>
      </c>
      <c r="L327" s="78" t="s">
        <v>16</v>
      </c>
      <c r="M327" s="38" t="s">
        <v>16</v>
      </c>
      <c r="N327" s="38"/>
      <c r="O327" s="38"/>
      <c r="P327" s="38"/>
      <c r="R327" s="1"/>
      <c r="S327" s="1"/>
      <c r="T327" s="1"/>
      <c r="U327" t="s">
        <v>404</v>
      </c>
      <c r="V327" t="s">
        <v>405</v>
      </c>
      <c r="W327" t="s">
        <v>404</v>
      </c>
      <c r="X327" t="s">
        <v>404</v>
      </c>
      <c r="Y327" t="s">
        <v>405</v>
      </c>
    </row>
    <row r="328" spans="1:25" x14ac:dyDescent="0.25">
      <c r="A328" s="52" t="s">
        <v>861</v>
      </c>
      <c r="B328" s="50" t="s">
        <v>431</v>
      </c>
      <c r="C328" s="50"/>
      <c r="D328" t="s">
        <v>824</v>
      </c>
      <c r="E328" s="52" t="s">
        <v>3739</v>
      </c>
      <c r="F328" s="56" t="s">
        <v>861</v>
      </c>
      <c r="G328" s="51" t="s">
        <v>862</v>
      </c>
      <c r="H328" s="51">
        <v>65265</v>
      </c>
      <c r="I328" s="51">
        <v>65265</v>
      </c>
      <c r="J328" s="38" t="s">
        <v>16</v>
      </c>
      <c r="K328" s="38" t="s">
        <v>29</v>
      </c>
      <c r="L328" s="78" t="s">
        <v>16</v>
      </c>
      <c r="M328" s="38" t="s">
        <v>16</v>
      </c>
      <c r="N328" s="38" t="s">
        <v>458</v>
      </c>
      <c r="O328" s="38"/>
      <c r="P328" s="38"/>
      <c r="R328" s="1"/>
      <c r="S328" s="1"/>
      <c r="T328" s="1"/>
      <c r="U328" t="s">
        <v>406</v>
      </c>
      <c r="V328" t="s">
        <v>403</v>
      </c>
      <c r="W328" t="s">
        <v>406</v>
      </c>
      <c r="X328" t="s">
        <v>406</v>
      </c>
      <c r="Y328" t="s">
        <v>403</v>
      </c>
    </row>
    <row r="329" spans="1:25" x14ac:dyDescent="0.25">
      <c r="A329" s="52" t="s">
        <v>3152</v>
      </c>
      <c r="B329" s="50" t="s">
        <v>431</v>
      </c>
      <c r="C329" s="50"/>
      <c r="D329" t="s">
        <v>824</v>
      </c>
      <c r="E329" s="52" t="s">
        <v>3739</v>
      </c>
      <c r="F329" s="56" t="s">
        <v>861</v>
      </c>
      <c r="G329" s="51" t="s">
        <v>862</v>
      </c>
      <c r="H329" s="51">
        <v>65265</v>
      </c>
      <c r="I329" s="51">
        <v>65265</v>
      </c>
      <c r="J329" s="38" t="s">
        <v>16</v>
      </c>
      <c r="K329" s="38" t="s">
        <v>29</v>
      </c>
      <c r="L329" s="78" t="s">
        <v>16</v>
      </c>
      <c r="M329" s="38" t="s">
        <v>16</v>
      </c>
      <c r="N329" s="38" t="s">
        <v>458</v>
      </c>
      <c r="O329" s="38"/>
      <c r="P329" s="38"/>
      <c r="R329" s="1"/>
      <c r="S329" s="1"/>
      <c r="T329" s="1"/>
      <c r="U329" t="s">
        <v>406</v>
      </c>
      <c r="V329" t="s">
        <v>403</v>
      </c>
      <c r="W329" t="s">
        <v>406</v>
      </c>
      <c r="X329" t="s">
        <v>406</v>
      </c>
      <c r="Y329" t="s">
        <v>403</v>
      </c>
    </row>
    <row r="330" spans="1:25" x14ac:dyDescent="0.25">
      <c r="A330" s="52" t="s">
        <v>863</v>
      </c>
      <c r="B330" s="50" t="s">
        <v>431</v>
      </c>
      <c r="C330" s="50"/>
      <c r="D330" t="s">
        <v>824</v>
      </c>
      <c r="E330" s="52" t="s">
        <v>3740</v>
      </c>
      <c r="F330" s="56" t="s">
        <v>863</v>
      </c>
      <c r="G330" s="51" t="s">
        <v>864</v>
      </c>
      <c r="H330" s="51">
        <v>65271</v>
      </c>
      <c r="I330" s="51">
        <v>65271</v>
      </c>
      <c r="J330" s="38" t="s">
        <v>16</v>
      </c>
      <c r="K330" s="38" t="s">
        <v>29</v>
      </c>
      <c r="L330" s="78" t="s">
        <v>16</v>
      </c>
      <c r="M330" s="38" t="s">
        <v>16</v>
      </c>
      <c r="N330" s="38" t="s">
        <v>458</v>
      </c>
      <c r="O330" s="38"/>
      <c r="P330" s="38"/>
      <c r="R330" s="1"/>
      <c r="S330" s="1"/>
      <c r="T330" s="1"/>
      <c r="U330" t="s">
        <v>405</v>
      </c>
      <c r="V330" t="s">
        <v>403</v>
      </c>
      <c r="W330" t="s">
        <v>405</v>
      </c>
      <c r="X330" t="s">
        <v>405</v>
      </c>
      <c r="Y330" t="s">
        <v>403</v>
      </c>
    </row>
    <row r="331" spans="1:25" x14ac:dyDescent="0.25">
      <c r="A331" s="52" t="s">
        <v>3153</v>
      </c>
      <c r="B331" s="50" t="s">
        <v>431</v>
      </c>
      <c r="C331" s="50"/>
      <c r="D331" t="s">
        <v>824</v>
      </c>
      <c r="E331" s="52" t="s">
        <v>3740</v>
      </c>
      <c r="F331" s="56" t="s">
        <v>863</v>
      </c>
      <c r="G331" s="51" t="s">
        <v>864</v>
      </c>
      <c r="H331" s="51">
        <v>65271</v>
      </c>
      <c r="I331" s="51">
        <v>65271</v>
      </c>
      <c r="J331" s="38" t="s">
        <v>16</v>
      </c>
      <c r="K331" s="38" t="s">
        <v>29</v>
      </c>
      <c r="L331" s="78" t="s">
        <v>16</v>
      </c>
      <c r="M331" s="38" t="s">
        <v>16</v>
      </c>
      <c r="N331" s="38" t="s">
        <v>458</v>
      </c>
      <c r="O331" s="38"/>
      <c r="P331" s="38"/>
      <c r="R331" s="1"/>
      <c r="S331" s="1"/>
      <c r="T331" s="1"/>
      <c r="U331" t="s">
        <v>405</v>
      </c>
      <c r="V331" t="s">
        <v>403</v>
      </c>
      <c r="W331" t="s">
        <v>405</v>
      </c>
      <c r="X331" t="s">
        <v>405</v>
      </c>
      <c r="Y331" t="s">
        <v>403</v>
      </c>
    </row>
    <row r="332" spans="1:25" x14ac:dyDescent="0.25">
      <c r="A332" s="52" t="s">
        <v>865</v>
      </c>
      <c r="B332" s="50" t="s">
        <v>431</v>
      </c>
      <c r="C332" s="50"/>
      <c r="D332" t="s">
        <v>835</v>
      </c>
      <c r="E332" s="52" t="s">
        <v>3741</v>
      </c>
      <c r="F332" s="56" t="s">
        <v>865</v>
      </c>
      <c r="G332" s="51" t="s">
        <v>866</v>
      </c>
      <c r="H332" s="51">
        <v>65249</v>
      </c>
      <c r="I332" s="51">
        <v>65249</v>
      </c>
      <c r="J332" s="38" t="s">
        <v>16</v>
      </c>
      <c r="K332" s="38" t="s">
        <v>26</v>
      </c>
      <c r="L332" s="78" t="s">
        <v>16</v>
      </c>
      <c r="M332" s="38" t="s">
        <v>16</v>
      </c>
      <c r="N332" s="38" t="s">
        <v>4819</v>
      </c>
      <c r="O332" s="38"/>
      <c r="P332" s="38" t="s">
        <v>456</v>
      </c>
      <c r="R332" s="1"/>
      <c r="S332" s="1"/>
      <c r="T332" s="1"/>
      <c r="U332" t="s">
        <v>406</v>
      </c>
      <c r="V332" t="s">
        <v>407</v>
      </c>
      <c r="W332" t="s">
        <v>406</v>
      </c>
      <c r="X332" t="s">
        <v>406</v>
      </c>
      <c r="Y332" t="s">
        <v>407</v>
      </c>
    </row>
    <row r="333" spans="1:25" x14ac:dyDescent="0.25">
      <c r="A333" s="52" t="s">
        <v>3154</v>
      </c>
      <c r="B333" s="50" t="s">
        <v>431</v>
      </c>
      <c r="C333" s="50"/>
      <c r="D333" t="s">
        <v>835</v>
      </c>
      <c r="E333" s="52" t="s">
        <v>3741</v>
      </c>
      <c r="F333" s="56" t="s">
        <v>865</v>
      </c>
      <c r="G333" s="51" t="s">
        <v>866</v>
      </c>
      <c r="H333" s="51">
        <v>65249</v>
      </c>
      <c r="I333" s="51">
        <v>65249</v>
      </c>
      <c r="J333" s="38" t="s">
        <v>16</v>
      </c>
      <c r="K333" s="38" t="s">
        <v>26</v>
      </c>
      <c r="L333" s="78" t="s">
        <v>16</v>
      </c>
      <c r="M333" s="38" t="s">
        <v>16</v>
      </c>
      <c r="N333" s="38" t="s">
        <v>4819</v>
      </c>
      <c r="O333" s="38"/>
      <c r="P333" s="38" t="s">
        <v>456</v>
      </c>
      <c r="R333" s="1"/>
      <c r="S333" s="1"/>
      <c r="T333" s="1"/>
      <c r="U333" t="s">
        <v>406</v>
      </c>
      <c r="V333" t="s">
        <v>407</v>
      </c>
      <c r="W333" t="s">
        <v>406</v>
      </c>
      <c r="X333" t="s">
        <v>406</v>
      </c>
      <c r="Y333" t="s">
        <v>407</v>
      </c>
    </row>
    <row r="334" spans="1:25" x14ac:dyDescent="0.25">
      <c r="A334" s="52" t="s">
        <v>867</v>
      </c>
      <c r="B334" s="50" t="s">
        <v>431</v>
      </c>
      <c r="C334" s="50"/>
      <c r="D334" t="s">
        <v>835</v>
      </c>
      <c r="E334" s="52" t="s">
        <v>3742</v>
      </c>
      <c r="F334" s="56" t="s">
        <v>867</v>
      </c>
      <c r="G334" s="51" t="s">
        <v>868</v>
      </c>
      <c r="H334" s="51">
        <v>65254</v>
      </c>
      <c r="I334" s="51">
        <v>65254</v>
      </c>
      <c r="J334" s="38" t="s">
        <v>26</v>
      </c>
      <c r="K334" s="38" t="s">
        <v>400</v>
      </c>
      <c r="L334" s="78" t="s">
        <v>26</v>
      </c>
      <c r="M334" s="38" t="s">
        <v>16</v>
      </c>
      <c r="N334" s="38"/>
      <c r="O334" s="38"/>
      <c r="P334" s="38" t="s">
        <v>456</v>
      </c>
      <c r="R334" s="1"/>
      <c r="S334" s="1"/>
      <c r="T334" s="1"/>
      <c r="U334" t="s">
        <v>408</v>
      </c>
      <c r="V334" t="s">
        <v>400</v>
      </c>
      <c r="W334" t="s">
        <v>408</v>
      </c>
      <c r="X334" t="s">
        <v>408</v>
      </c>
      <c r="Y334" t="s">
        <v>400</v>
      </c>
    </row>
    <row r="335" spans="1:25" x14ac:dyDescent="0.25">
      <c r="A335" s="52" t="s">
        <v>3155</v>
      </c>
      <c r="B335" s="50" t="s">
        <v>431</v>
      </c>
      <c r="C335" s="50"/>
      <c r="D335" t="s">
        <v>835</v>
      </c>
      <c r="E335" s="52" t="s">
        <v>3742</v>
      </c>
      <c r="F335" s="56" t="s">
        <v>867</v>
      </c>
      <c r="G335" s="51" t="s">
        <v>868</v>
      </c>
      <c r="H335" s="51">
        <v>65254</v>
      </c>
      <c r="I335" s="51">
        <v>65254</v>
      </c>
      <c r="J335" s="38" t="s">
        <v>26</v>
      </c>
      <c r="K335" s="38" t="s">
        <v>400</v>
      </c>
      <c r="L335" s="78" t="s">
        <v>26</v>
      </c>
      <c r="M335" s="38" t="s">
        <v>16</v>
      </c>
      <c r="N335" s="38"/>
      <c r="O335" s="38"/>
      <c r="P335" s="38" t="s">
        <v>456</v>
      </c>
      <c r="R335" s="1"/>
      <c r="S335" s="1"/>
      <c r="T335" s="1"/>
      <c r="U335" t="s">
        <v>408</v>
      </c>
      <c r="V335" t="s">
        <v>400</v>
      </c>
      <c r="W335" t="s">
        <v>408</v>
      </c>
      <c r="X335" t="s">
        <v>408</v>
      </c>
      <c r="Y335" t="s">
        <v>400</v>
      </c>
    </row>
    <row r="336" spans="1:25" x14ac:dyDescent="0.25">
      <c r="A336" s="52" t="s">
        <v>869</v>
      </c>
      <c r="B336" s="50" t="s">
        <v>431</v>
      </c>
      <c r="C336" s="50"/>
      <c r="D336" t="s">
        <v>824</v>
      </c>
      <c r="E336" s="52" t="s">
        <v>3743</v>
      </c>
      <c r="F336" s="56" t="s">
        <v>869</v>
      </c>
      <c r="G336" s="51" t="s">
        <v>870</v>
      </c>
      <c r="H336" s="51">
        <v>65282</v>
      </c>
      <c r="I336" s="51">
        <v>65282</v>
      </c>
      <c r="J336" s="38" t="s">
        <v>3</v>
      </c>
      <c r="K336" s="38" t="s">
        <v>400</v>
      </c>
      <c r="L336" s="78" t="s">
        <v>38</v>
      </c>
      <c r="M336" s="38" t="s">
        <v>16</v>
      </c>
      <c r="N336" s="38"/>
      <c r="O336" s="38"/>
      <c r="P336" s="38"/>
      <c r="R336" s="1"/>
      <c r="S336" s="1"/>
      <c r="T336" s="1"/>
      <c r="U336" t="s">
        <v>408</v>
      </c>
      <c r="V336" t="s">
        <v>400</v>
      </c>
      <c r="W336" t="s">
        <v>408</v>
      </c>
      <c r="X336" t="s">
        <v>408</v>
      </c>
      <c r="Y336" t="s">
        <v>400</v>
      </c>
    </row>
    <row r="337" spans="1:25" x14ac:dyDescent="0.25">
      <c r="A337" s="52" t="s">
        <v>3156</v>
      </c>
      <c r="B337" s="50" t="s">
        <v>431</v>
      </c>
      <c r="C337" s="50"/>
      <c r="D337" t="s">
        <v>824</v>
      </c>
      <c r="E337" s="52" t="s">
        <v>3743</v>
      </c>
      <c r="F337" s="56" t="s">
        <v>869</v>
      </c>
      <c r="G337" s="51" t="s">
        <v>870</v>
      </c>
      <c r="H337" s="51">
        <v>65282</v>
      </c>
      <c r="I337" s="51">
        <v>65282</v>
      </c>
      <c r="J337" s="38" t="s">
        <v>3</v>
      </c>
      <c r="K337" s="38" t="s">
        <v>400</v>
      </c>
      <c r="L337" s="78" t="s">
        <v>38</v>
      </c>
      <c r="M337" s="38" t="s">
        <v>16</v>
      </c>
      <c r="N337" s="38"/>
      <c r="O337" s="38"/>
      <c r="P337" s="38"/>
      <c r="R337" s="1"/>
      <c r="S337" s="1"/>
      <c r="T337" s="1"/>
      <c r="U337" t="s">
        <v>408</v>
      </c>
      <c r="V337" t="s">
        <v>400</v>
      </c>
      <c r="W337" t="s">
        <v>408</v>
      </c>
      <c r="X337" t="s">
        <v>408</v>
      </c>
      <c r="Y337" t="s">
        <v>400</v>
      </c>
    </row>
    <row r="338" spans="1:25" x14ac:dyDescent="0.25">
      <c r="A338" s="52" t="s">
        <v>871</v>
      </c>
      <c r="B338" s="50" t="s">
        <v>431</v>
      </c>
      <c r="C338" s="50"/>
      <c r="D338" t="s">
        <v>824</v>
      </c>
      <c r="E338" s="52" t="s">
        <v>3744</v>
      </c>
      <c r="F338" s="56" t="s">
        <v>871</v>
      </c>
      <c r="G338" s="51" t="s">
        <v>872</v>
      </c>
      <c r="H338" s="51">
        <v>65290</v>
      </c>
      <c r="I338" s="51">
        <v>65290</v>
      </c>
      <c r="J338" s="38" t="s">
        <v>16</v>
      </c>
      <c r="K338" s="38" t="s">
        <v>26</v>
      </c>
      <c r="L338" s="78" t="s">
        <v>16</v>
      </c>
      <c r="M338" s="38" t="s">
        <v>16</v>
      </c>
      <c r="N338" s="38" t="s">
        <v>4819</v>
      </c>
      <c r="O338" s="38"/>
      <c r="P338" s="38"/>
      <c r="R338" s="1"/>
      <c r="S338" s="1"/>
      <c r="T338" s="1"/>
      <c r="U338" t="s">
        <v>406</v>
      </c>
      <c r="V338" t="s">
        <v>407</v>
      </c>
      <c r="W338" t="s">
        <v>406</v>
      </c>
      <c r="X338" t="s">
        <v>406</v>
      </c>
      <c r="Y338" t="s">
        <v>407</v>
      </c>
    </row>
    <row r="339" spans="1:25" x14ac:dyDescent="0.25">
      <c r="A339" s="52" t="s">
        <v>3157</v>
      </c>
      <c r="B339" s="50" t="s">
        <v>431</v>
      </c>
      <c r="C339" s="50"/>
      <c r="D339" t="s">
        <v>824</v>
      </c>
      <c r="E339" s="52" t="s">
        <v>3744</v>
      </c>
      <c r="F339" s="56" t="s">
        <v>871</v>
      </c>
      <c r="G339" s="51" t="s">
        <v>872</v>
      </c>
      <c r="H339" s="51">
        <v>65290</v>
      </c>
      <c r="I339" s="51">
        <v>65290</v>
      </c>
      <c r="J339" s="38" t="s">
        <v>16</v>
      </c>
      <c r="K339" s="38" t="s">
        <v>26</v>
      </c>
      <c r="L339" s="78" t="s">
        <v>16</v>
      </c>
      <c r="M339" s="38" t="s">
        <v>16</v>
      </c>
      <c r="N339" s="38" t="s">
        <v>4819</v>
      </c>
      <c r="O339" s="38"/>
      <c r="P339" s="38"/>
      <c r="R339" s="1"/>
      <c r="S339" s="1"/>
      <c r="T339" s="1"/>
      <c r="U339" t="s">
        <v>406</v>
      </c>
      <c r="V339" t="s">
        <v>407</v>
      </c>
      <c r="W339" t="s">
        <v>406</v>
      </c>
      <c r="X339" t="s">
        <v>406</v>
      </c>
      <c r="Y339" t="s">
        <v>407</v>
      </c>
    </row>
    <row r="340" spans="1:25" x14ac:dyDescent="0.25">
      <c r="A340" s="52" t="s">
        <v>873</v>
      </c>
      <c r="B340" s="50" t="s">
        <v>431</v>
      </c>
      <c r="C340" s="50"/>
      <c r="D340" t="s">
        <v>824</v>
      </c>
      <c r="E340" s="52" t="s">
        <v>3745</v>
      </c>
      <c r="F340" s="56" t="s">
        <v>873</v>
      </c>
      <c r="G340" s="51" t="s">
        <v>874</v>
      </c>
      <c r="H340" s="51">
        <v>65278</v>
      </c>
      <c r="I340" s="51">
        <v>65278</v>
      </c>
      <c r="J340" s="38" t="s">
        <v>16</v>
      </c>
      <c r="K340" s="38" t="s">
        <v>16</v>
      </c>
      <c r="L340" s="78" t="s">
        <v>16</v>
      </c>
      <c r="M340" s="38" t="s">
        <v>16</v>
      </c>
      <c r="N340" s="38"/>
      <c r="O340" s="38"/>
      <c r="P340" s="38"/>
      <c r="R340" s="1"/>
      <c r="S340" s="1"/>
      <c r="T340" s="1"/>
      <c r="U340" t="s">
        <v>404</v>
      </c>
      <c r="V340" t="s">
        <v>406</v>
      </c>
      <c r="W340" t="s">
        <v>404</v>
      </c>
      <c r="X340" t="s">
        <v>404</v>
      </c>
      <c r="Y340" t="s">
        <v>406</v>
      </c>
    </row>
    <row r="341" spans="1:25" x14ac:dyDescent="0.25">
      <c r="A341" s="52" t="s">
        <v>3158</v>
      </c>
      <c r="B341" s="50" t="s">
        <v>431</v>
      </c>
      <c r="C341" s="50"/>
      <c r="D341" t="s">
        <v>824</v>
      </c>
      <c r="E341" s="52" t="s">
        <v>3745</v>
      </c>
      <c r="F341" s="56" t="s">
        <v>873</v>
      </c>
      <c r="G341" s="51" t="s">
        <v>874</v>
      </c>
      <c r="H341" s="51">
        <v>65278</v>
      </c>
      <c r="I341" s="51">
        <v>65278</v>
      </c>
      <c r="J341" s="38" t="s">
        <v>16</v>
      </c>
      <c r="K341" s="38" t="s">
        <v>16</v>
      </c>
      <c r="L341" s="78" t="s">
        <v>16</v>
      </c>
      <c r="M341" s="38" t="s">
        <v>16</v>
      </c>
      <c r="N341" s="38"/>
      <c r="O341" s="38"/>
      <c r="P341" s="38"/>
      <c r="R341" s="1"/>
      <c r="S341" s="1"/>
      <c r="T341" s="1"/>
      <c r="U341" t="s">
        <v>404</v>
      </c>
      <c r="V341" t="s">
        <v>406</v>
      </c>
      <c r="W341" t="s">
        <v>404</v>
      </c>
      <c r="X341" t="s">
        <v>404</v>
      </c>
      <c r="Y341" t="s">
        <v>406</v>
      </c>
    </row>
    <row r="342" spans="1:25" x14ac:dyDescent="0.25">
      <c r="A342" s="52" t="s">
        <v>875</v>
      </c>
      <c r="B342" s="50" t="s">
        <v>431</v>
      </c>
      <c r="C342" s="50"/>
      <c r="D342" t="s">
        <v>824</v>
      </c>
      <c r="E342" s="52" t="s">
        <v>3746</v>
      </c>
      <c r="F342" s="56" t="s">
        <v>875</v>
      </c>
      <c r="G342" s="51" t="s">
        <v>876</v>
      </c>
      <c r="H342" s="51">
        <v>65284</v>
      </c>
      <c r="I342" s="51">
        <v>65284</v>
      </c>
      <c r="J342" s="38" t="s">
        <v>16</v>
      </c>
      <c r="K342" s="38" t="s">
        <v>26</v>
      </c>
      <c r="L342" s="78" t="s">
        <v>16</v>
      </c>
      <c r="M342" s="38" t="s">
        <v>16</v>
      </c>
      <c r="N342" s="38" t="s">
        <v>4819</v>
      </c>
      <c r="O342" s="38"/>
      <c r="P342" s="38"/>
      <c r="R342" s="1"/>
      <c r="S342" s="1"/>
      <c r="T342" s="1"/>
      <c r="U342" t="s">
        <v>406</v>
      </c>
      <c r="V342" t="s">
        <v>407</v>
      </c>
      <c r="W342" t="s">
        <v>406</v>
      </c>
      <c r="X342" t="s">
        <v>406</v>
      </c>
      <c r="Y342" t="s">
        <v>407</v>
      </c>
    </row>
    <row r="343" spans="1:25" x14ac:dyDescent="0.25">
      <c r="A343" s="52" t="s">
        <v>3159</v>
      </c>
      <c r="B343" s="50" t="s">
        <v>431</v>
      </c>
      <c r="C343" s="50"/>
      <c r="D343" t="s">
        <v>824</v>
      </c>
      <c r="E343" s="52" t="s">
        <v>3746</v>
      </c>
      <c r="F343" s="56" t="s">
        <v>875</v>
      </c>
      <c r="G343" s="51" t="s">
        <v>876</v>
      </c>
      <c r="H343" s="51">
        <v>65284</v>
      </c>
      <c r="I343" s="51">
        <v>65284</v>
      </c>
      <c r="J343" s="38" t="s">
        <v>16</v>
      </c>
      <c r="K343" s="38" t="s">
        <v>26</v>
      </c>
      <c r="L343" s="78" t="s">
        <v>16</v>
      </c>
      <c r="M343" s="38" t="s">
        <v>16</v>
      </c>
      <c r="N343" s="38" t="s">
        <v>4819</v>
      </c>
      <c r="O343" s="38"/>
      <c r="P343" s="38"/>
      <c r="R343" s="1"/>
      <c r="S343" s="1"/>
      <c r="T343" s="1"/>
      <c r="U343" t="s">
        <v>406</v>
      </c>
      <c r="V343" t="s">
        <v>407</v>
      </c>
      <c r="W343" t="s">
        <v>406</v>
      </c>
      <c r="X343" t="s">
        <v>406</v>
      </c>
      <c r="Y343" t="s">
        <v>407</v>
      </c>
    </row>
    <row r="344" spans="1:25" x14ac:dyDescent="0.25">
      <c r="A344" s="52" t="s">
        <v>877</v>
      </c>
      <c r="B344" s="50" t="s">
        <v>431</v>
      </c>
      <c r="C344" s="50"/>
      <c r="D344" t="s">
        <v>821</v>
      </c>
      <c r="E344" s="52" t="s">
        <v>3747</v>
      </c>
      <c r="F344" s="56" t="s">
        <v>877</v>
      </c>
      <c r="G344" s="51" t="s">
        <v>878</v>
      </c>
      <c r="H344" s="51">
        <v>65381</v>
      </c>
      <c r="I344" s="51">
        <v>65381</v>
      </c>
      <c r="J344" s="38" t="s">
        <v>29</v>
      </c>
      <c r="K344" s="38" t="s">
        <v>6</v>
      </c>
      <c r="L344" s="78" t="s">
        <v>29</v>
      </c>
      <c r="M344" s="38" t="s">
        <v>16</v>
      </c>
      <c r="N344" s="38" t="s">
        <v>4819</v>
      </c>
      <c r="O344" s="38" t="s">
        <v>456</v>
      </c>
      <c r="P344" s="38"/>
      <c r="R344" s="1"/>
      <c r="S344" s="1"/>
      <c r="T344" s="1"/>
      <c r="U344" t="s">
        <v>406</v>
      </c>
      <c r="V344" t="s">
        <v>400</v>
      </c>
      <c r="W344" t="s">
        <v>406</v>
      </c>
      <c r="X344" t="s">
        <v>406</v>
      </c>
      <c r="Y344" t="s">
        <v>400</v>
      </c>
    </row>
    <row r="345" spans="1:25" x14ac:dyDescent="0.25">
      <c r="A345" s="52" t="s">
        <v>3160</v>
      </c>
      <c r="B345" s="50" t="s">
        <v>431</v>
      </c>
      <c r="C345" s="50"/>
      <c r="D345" t="s">
        <v>821</v>
      </c>
      <c r="E345" s="52" t="s">
        <v>3747</v>
      </c>
      <c r="F345" s="56" t="s">
        <v>877</v>
      </c>
      <c r="G345" s="51" t="s">
        <v>878</v>
      </c>
      <c r="H345" s="51">
        <v>65381</v>
      </c>
      <c r="I345" s="51">
        <v>65381</v>
      </c>
      <c r="J345" s="38" t="s">
        <v>29</v>
      </c>
      <c r="K345" s="38" t="s">
        <v>6</v>
      </c>
      <c r="L345" s="78" t="s">
        <v>29</v>
      </c>
      <c r="M345" s="38" t="s">
        <v>16</v>
      </c>
      <c r="N345" s="38" t="s">
        <v>4819</v>
      </c>
      <c r="O345" s="38" t="s">
        <v>456</v>
      </c>
      <c r="P345" s="38"/>
      <c r="R345" s="1"/>
      <c r="S345" s="1"/>
      <c r="T345" s="1"/>
      <c r="U345" t="s">
        <v>406</v>
      </c>
      <c r="V345" t="s">
        <v>400</v>
      </c>
      <c r="W345" t="s">
        <v>406</v>
      </c>
      <c r="X345" t="s">
        <v>406</v>
      </c>
      <c r="Y345" t="s">
        <v>400</v>
      </c>
    </row>
    <row r="346" spans="1:25" x14ac:dyDescent="0.25">
      <c r="A346" s="52" t="s">
        <v>880</v>
      </c>
      <c r="B346" s="50" t="s">
        <v>431</v>
      </c>
      <c r="C346" s="50"/>
      <c r="D346" t="s">
        <v>879</v>
      </c>
      <c r="E346" s="52" t="s">
        <v>3748</v>
      </c>
      <c r="F346" s="56" t="s">
        <v>880</v>
      </c>
      <c r="G346" s="51" t="s">
        <v>881</v>
      </c>
      <c r="H346" s="51">
        <v>65179</v>
      </c>
      <c r="I346" s="51">
        <v>65179</v>
      </c>
      <c r="J346" s="38" t="s">
        <v>16</v>
      </c>
      <c r="K346" s="38" t="s">
        <v>14</v>
      </c>
      <c r="L346" s="78" t="s">
        <v>38</v>
      </c>
      <c r="M346" s="38" t="s">
        <v>16</v>
      </c>
      <c r="N346" s="38" t="s">
        <v>4819</v>
      </c>
      <c r="O346" s="38"/>
      <c r="P346" s="38"/>
      <c r="R346" s="1"/>
      <c r="S346" s="1"/>
      <c r="T346" s="1"/>
      <c r="U346" t="s">
        <v>403</v>
      </c>
      <c r="V346" t="s">
        <v>400</v>
      </c>
      <c r="W346" t="s">
        <v>403</v>
      </c>
      <c r="X346" t="s">
        <v>403</v>
      </c>
      <c r="Y346" t="s">
        <v>400</v>
      </c>
    </row>
    <row r="347" spans="1:25" x14ac:dyDescent="0.25">
      <c r="A347" s="52" t="s">
        <v>3161</v>
      </c>
      <c r="B347" s="50" t="s">
        <v>431</v>
      </c>
      <c r="C347" s="50"/>
      <c r="D347" t="s">
        <v>879</v>
      </c>
      <c r="E347" s="52" t="s">
        <v>3748</v>
      </c>
      <c r="F347" s="56" t="s">
        <v>880</v>
      </c>
      <c r="G347" s="51" t="s">
        <v>881</v>
      </c>
      <c r="H347" s="51">
        <v>65179</v>
      </c>
      <c r="I347" s="51">
        <v>65179</v>
      </c>
      <c r="J347" s="38" t="s">
        <v>16</v>
      </c>
      <c r="K347" s="38" t="s">
        <v>14</v>
      </c>
      <c r="L347" s="78" t="s">
        <v>38</v>
      </c>
      <c r="M347" s="38" t="s">
        <v>16</v>
      </c>
      <c r="N347" s="38" t="s">
        <v>4819</v>
      </c>
      <c r="O347" s="38"/>
      <c r="P347" s="38"/>
      <c r="R347" s="1"/>
      <c r="S347" s="1"/>
      <c r="T347" s="1"/>
      <c r="U347" t="s">
        <v>403</v>
      </c>
      <c r="V347" t="s">
        <v>400</v>
      </c>
      <c r="W347" t="s">
        <v>403</v>
      </c>
      <c r="X347" t="s">
        <v>403</v>
      </c>
      <c r="Y347" t="s">
        <v>400</v>
      </c>
    </row>
    <row r="348" spans="1:25" x14ac:dyDescent="0.25">
      <c r="A348" s="52" t="s">
        <v>882</v>
      </c>
      <c r="B348" s="50" t="s">
        <v>431</v>
      </c>
      <c r="C348" s="50"/>
      <c r="D348" t="s">
        <v>879</v>
      </c>
      <c r="E348" s="52" t="s">
        <v>3749</v>
      </c>
      <c r="F348" s="56" t="s">
        <v>882</v>
      </c>
      <c r="G348" s="51" t="s">
        <v>883</v>
      </c>
      <c r="H348" s="51">
        <v>65184</v>
      </c>
      <c r="I348" s="51">
        <v>65184</v>
      </c>
      <c r="J348" s="38" t="s">
        <v>16</v>
      </c>
      <c r="K348" s="38" t="s">
        <v>16</v>
      </c>
      <c r="L348" s="78" t="s">
        <v>16</v>
      </c>
      <c r="M348" s="38" t="s">
        <v>16</v>
      </c>
      <c r="N348" s="38"/>
      <c r="O348" s="38"/>
      <c r="P348" s="38"/>
      <c r="R348" s="1"/>
      <c r="S348" s="1"/>
      <c r="T348" s="1"/>
      <c r="U348" t="s">
        <v>404</v>
      </c>
      <c r="V348" t="s">
        <v>406</v>
      </c>
      <c r="W348" t="s">
        <v>404</v>
      </c>
      <c r="X348" t="s">
        <v>404</v>
      </c>
      <c r="Y348" t="s">
        <v>406</v>
      </c>
    </row>
    <row r="349" spans="1:25" x14ac:dyDescent="0.25">
      <c r="A349" s="52" t="s">
        <v>3162</v>
      </c>
      <c r="B349" s="50" t="s">
        <v>431</v>
      </c>
      <c r="C349" s="50"/>
      <c r="D349" t="s">
        <v>879</v>
      </c>
      <c r="E349" s="52" t="s">
        <v>3749</v>
      </c>
      <c r="F349" s="56" t="s">
        <v>882</v>
      </c>
      <c r="G349" s="51" t="s">
        <v>883</v>
      </c>
      <c r="H349" s="51">
        <v>65184</v>
      </c>
      <c r="I349" s="51">
        <v>65184</v>
      </c>
      <c r="J349" s="38" t="s">
        <v>16</v>
      </c>
      <c r="K349" s="38" t="s">
        <v>16</v>
      </c>
      <c r="L349" s="78" t="s">
        <v>16</v>
      </c>
      <c r="M349" s="38" t="s">
        <v>16</v>
      </c>
      <c r="N349" s="38"/>
      <c r="O349" s="38"/>
      <c r="P349" s="38"/>
      <c r="R349" s="1"/>
      <c r="S349" s="1"/>
      <c r="T349" s="1"/>
      <c r="U349" t="s">
        <v>404</v>
      </c>
      <c r="V349" t="s">
        <v>406</v>
      </c>
      <c r="W349" t="s">
        <v>404</v>
      </c>
      <c r="X349" t="s">
        <v>404</v>
      </c>
      <c r="Y349" t="s">
        <v>406</v>
      </c>
    </row>
    <row r="350" spans="1:25" x14ac:dyDescent="0.25">
      <c r="A350" s="52" t="s">
        <v>884</v>
      </c>
      <c r="B350" s="50" t="s">
        <v>431</v>
      </c>
      <c r="C350" s="50"/>
      <c r="D350" t="s">
        <v>804</v>
      </c>
      <c r="E350" s="52" t="s">
        <v>3750</v>
      </c>
      <c r="F350" s="56" t="s">
        <v>884</v>
      </c>
      <c r="G350" s="51" t="s">
        <v>885</v>
      </c>
      <c r="H350" s="51">
        <v>65101</v>
      </c>
      <c r="I350" s="51">
        <v>65101</v>
      </c>
      <c r="J350" s="38" t="s">
        <v>16</v>
      </c>
      <c r="K350" s="38" t="s">
        <v>16</v>
      </c>
      <c r="L350" s="78" t="s">
        <v>16</v>
      </c>
      <c r="M350" s="38" t="s">
        <v>16</v>
      </c>
      <c r="N350" s="38"/>
      <c r="O350" s="38"/>
      <c r="P350" s="38"/>
      <c r="R350" s="1"/>
      <c r="S350" s="1"/>
      <c r="T350" s="1"/>
      <c r="U350" t="s">
        <v>404</v>
      </c>
      <c r="V350" t="s">
        <v>406</v>
      </c>
      <c r="W350" t="s">
        <v>404</v>
      </c>
      <c r="X350" t="s">
        <v>404</v>
      </c>
      <c r="Y350" t="s">
        <v>406</v>
      </c>
    </row>
    <row r="351" spans="1:25" x14ac:dyDescent="0.25">
      <c r="A351" s="52" t="s">
        <v>3163</v>
      </c>
      <c r="B351" s="50" t="s">
        <v>431</v>
      </c>
      <c r="C351" s="50"/>
      <c r="D351" t="s">
        <v>804</v>
      </c>
      <c r="E351" s="52" t="s">
        <v>3750</v>
      </c>
      <c r="F351" s="56" t="s">
        <v>884</v>
      </c>
      <c r="G351" s="51" t="s">
        <v>885</v>
      </c>
      <c r="H351" s="51">
        <v>65101</v>
      </c>
      <c r="I351" s="51">
        <v>65101</v>
      </c>
      <c r="J351" s="38" t="s">
        <v>16</v>
      </c>
      <c r="K351" s="38" t="s">
        <v>16</v>
      </c>
      <c r="L351" s="78" t="s">
        <v>16</v>
      </c>
      <c r="M351" s="38" t="s">
        <v>16</v>
      </c>
      <c r="N351" s="38"/>
      <c r="O351" s="38"/>
      <c r="P351" s="38"/>
      <c r="R351" s="1"/>
      <c r="S351" s="1"/>
      <c r="T351" s="1"/>
      <c r="U351" t="s">
        <v>404</v>
      </c>
      <c r="V351" t="s">
        <v>406</v>
      </c>
      <c r="W351" t="s">
        <v>404</v>
      </c>
      <c r="X351" t="s">
        <v>404</v>
      </c>
      <c r="Y351" t="s">
        <v>406</v>
      </c>
    </row>
    <row r="352" spans="1:25" x14ac:dyDescent="0.25">
      <c r="A352" s="52" t="s">
        <v>886</v>
      </c>
      <c r="B352" s="50" t="s">
        <v>431</v>
      </c>
      <c r="C352" s="50"/>
      <c r="D352" t="s">
        <v>821</v>
      </c>
      <c r="E352" s="52" t="s">
        <v>3751</v>
      </c>
      <c r="F352" s="56" t="s">
        <v>886</v>
      </c>
      <c r="G352" s="51" t="s">
        <v>887</v>
      </c>
      <c r="H352" s="51">
        <v>65395</v>
      </c>
      <c r="I352" s="51">
        <v>65395</v>
      </c>
      <c r="J352" s="38" t="s">
        <v>49</v>
      </c>
      <c r="K352" s="38" t="s">
        <v>33</v>
      </c>
      <c r="L352" s="78" t="s">
        <v>33</v>
      </c>
      <c r="M352" s="38" t="s">
        <v>16</v>
      </c>
      <c r="N352" s="38" t="s">
        <v>4819</v>
      </c>
      <c r="O352" s="38"/>
      <c r="P352" s="38"/>
      <c r="R352" s="1"/>
      <c r="S352" s="1"/>
      <c r="T352" s="1"/>
      <c r="U352" t="s">
        <v>408</v>
      </c>
      <c r="V352" t="s">
        <v>409</v>
      </c>
      <c r="W352" t="s">
        <v>408</v>
      </c>
      <c r="X352" t="s">
        <v>408</v>
      </c>
      <c r="Y352" t="s">
        <v>409</v>
      </c>
    </row>
    <row r="353" spans="1:25" x14ac:dyDescent="0.25">
      <c r="A353" s="52" t="s">
        <v>3164</v>
      </c>
      <c r="B353" s="50" t="s">
        <v>431</v>
      </c>
      <c r="C353" s="50"/>
      <c r="D353" t="s">
        <v>821</v>
      </c>
      <c r="E353" s="52" t="s">
        <v>3751</v>
      </c>
      <c r="F353" s="56" t="s">
        <v>886</v>
      </c>
      <c r="G353" s="51" t="s">
        <v>887</v>
      </c>
      <c r="H353" s="51">
        <v>65395</v>
      </c>
      <c r="I353" s="51">
        <v>65395</v>
      </c>
      <c r="J353" s="38" t="s">
        <v>49</v>
      </c>
      <c r="K353" s="38" t="s">
        <v>33</v>
      </c>
      <c r="L353" s="78" t="s">
        <v>33</v>
      </c>
      <c r="M353" s="38" t="s">
        <v>16</v>
      </c>
      <c r="N353" s="38" t="s">
        <v>4819</v>
      </c>
      <c r="O353" s="38"/>
      <c r="P353" s="38"/>
      <c r="R353" s="1"/>
      <c r="S353" s="1"/>
      <c r="T353" s="1"/>
      <c r="U353" t="s">
        <v>408</v>
      </c>
      <c r="V353" t="s">
        <v>409</v>
      </c>
      <c r="W353" t="s">
        <v>408</v>
      </c>
      <c r="X353" t="s">
        <v>408</v>
      </c>
      <c r="Y353" t="s">
        <v>409</v>
      </c>
    </row>
    <row r="354" spans="1:25" x14ac:dyDescent="0.25">
      <c r="A354" s="52" t="s">
        <v>888</v>
      </c>
      <c r="B354" s="50" t="s">
        <v>431</v>
      </c>
      <c r="C354" s="50"/>
      <c r="D354" t="s">
        <v>821</v>
      </c>
      <c r="E354" s="52" t="s">
        <v>3752</v>
      </c>
      <c r="F354" s="56" t="s">
        <v>888</v>
      </c>
      <c r="G354" s="51" t="s">
        <v>889</v>
      </c>
      <c r="H354" s="51">
        <v>65393</v>
      </c>
      <c r="I354" s="51">
        <v>65393</v>
      </c>
      <c r="J354" s="38" t="s">
        <v>49</v>
      </c>
      <c r="K354" s="38" t="s">
        <v>400</v>
      </c>
      <c r="L354" s="78" t="s">
        <v>26</v>
      </c>
      <c r="M354" s="38" t="s">
        <v>16</v>
      </c>
      <c r="N354" s="38"/>
      <c r="O354" s="38"/>
      <c r="P354" s="38"/>
      <c r="R354" s="1"/>
      <c r="S354" s="1"/>
      <c r="T354" s="1"/>
      <c r="U354" t="s">
        <v>402</v>
      </c>
      <c r="V354" t="s">
        <v>400</v>
      </c>
      <c r="W354" t="s">
        <v>402</v>
      </c>
      <c r="X354" t="s">
        <v>402</v>
      </c>
      <c r="Y354" t="s">
        <v>400</v>
      </c>
    </row>
    <row r="355" spans="1:25" x14ac:dyDescent="0.25">
      <c r="A355" s="52" t="s">
        <v>3165</v>
      </c>
      <c r="B355" s="50" t="s">
        <v>431</v>
      </c>
      <c r="C355" s="50"/>
      <c r="D355" t="s">
        <v>821</v>
      </c>
      <c r="E355" s="52" t="s">
        <v>3752</v>
      </c>
      <c r="F355" s="56" t="s">
        <v>888</v>
      </c>
      <c r="G355" s="51" t="s">
        <v>889</v>
      </c>
      <c r="H355" s="51">
        <v>65393</v>
      </c>
      <c r="I355" s="51">
        <v>65393</v>
      </c>
      <c r="J355" s="38" t="s">
        <v>49</v>
      </c>
      <c r="K355" s="38" t="s">
        <v>400</v>
      </c>
      <c r="L355" s="78" t="s">
        <v>26</v>
      </c>
      <c r="M355" s="38" t="s">
        <v>16</v>
      </c>
      <c r="N355" s="38"/>
      <c r="O355" s="38"/>
      <c r="P355" s="38"/>
      <c r="R355" s="1"/>
      <c r="S355" s="1"/>
      <c r="T355" s="1"/>
      <c r="U355" t="s">
        <v>402</v>
      </c>
      <c r="V355" t="s">
        <v>400</v>
      </c>
      <c r="W355" t="s">
        <v>402</v>
      </c>
      <c r="X355" t="s">
        <v>402</v>
      </c>
      <c r="Y355" t="s">
        <v>400</v>
      </c>
    </row>
    <row r="356" spans="1:25" x14ac:dyDescent="0.25">
      <c r="A356" s="52" t="s">
        <v>890</v>
      </c>
      <c r="B356" s="50" t="s">
        <v>431</v>
      </c>
      <c r="C356" s="50"/>
      <c r="D356" t="s">
        <v>807</v>
      </c>
      <c r="E356" s="52" t="s">
        <v>3753</v>
      </c>
      <c r="F356" s="56" t="s">
        <v>890</v>
      </c>
      <c r="G356" s="51" t="s">
        <v>891</v>
      </c>
      <c r="H356" s="51">
        <v>65192</v>
      </c>
      <c r="I356" s="51">
        <v>65192</v>
      </c>
      <c r="J356" s="38" t="s">
        <v>16</v>
      </c>
      <c r="K356" s="38" t="s">
        <v>16</v>
      </c>
      <c r="L356" s="78" t="s">
        <v>16</v>
      </c>
      <c r="M356" s="38" t="s">
        <v>16</v>
      </c>
      <c r="N356" s="38"/>
      <c r="O356" s="38"/>
      <c r="P356" s="38"/>
      <c r="R356" s="1"/>
      <c r="S356" s="1"/>
      <c r="T356" s="1"/>
      <c r="U356" t="s">
        <v>406</v>
      </c>
      <c r="V356" t="s">
        <v>407</v>
      </c>
      <c r="W356" t="s">
        <v>406</v>
      </c>
      <c r="X356" t="s">
        <v>406</v>
      </c>
      <c r="Y356" t="s">
        <v>407</v>
      </c>
    </row>
    <row r="357" spans="1:25" x14ac:dyDescent="0.25">
      <c r="A357" s="52" t="s">
        <v>3166</v>
      </c>
      <c r="B357" s="50" t="s">
        <v>431</v>
      </c>
      <c r="C357" s="50"/>
      <c r="D357" t="s">
        <v>807</v>
      </c>
      <c r="E357" s="52" t="s">
        <v>3753</v>
      </c>
      <c r="F357" s="56" t="s">
        <v>890</v>
      </c>
      <c r="G357" s="51" t="s">
        <v>891</v>
      </c>
      <c r="H357" s="51">
        <v>65192</v>
      </c>
      <c r="I357" s="51">
        <v>65192</v>
      </c>
      <c r="J357" s="38" t="s">
        <v>16</v>
      </c>
      <c r="K357" s="38" t="s">
        <v>16</v>
      </c>
      <c r="L357" s="78" t="s">
        <v>16</v>
      </c>
      <c r="M357" s="38" t="s">
        <v>16</v>
      </c>
      <c r="N357" s="38"/>
      <c r="O357" s="38"/>
      <c r="P357" s="38"/>
      <c r="R357" s="1"/>
      <c r="S357" s="1"/>
      <c r="T357" s="1"/>
      <c r="U357" t="s">
        <v>406</v>
      </c>
      <c r="V357" t="s">
        <v>407</v>
      </c>
      <c r="W357" t="s">
        <v>406</v>
      </c>
      <c r="X357" t="s">
        <v>406</v>
      </c>
      <c r="Y357" t="s">
        <v>407</v>
      </c>
    </row>
    <row r="358" spans="1:25" x14ac:dyDescent="0.25">
      <c r="A358" s="52" t="s">
        <v>892</v>
      </c>
      <c r="B358" s="50" t="s">
        <v>431</v>
      </c>
      <c r="C358" s="50"/>
      <c r="D358" t="s">
        <v>824</v>
      </c>
      <c r="E358" s="52" t="s">
        <v>3754</v>
      </c>
      <c r="F358" s="56" t="s">
        <v>892</v>
      </c>
      <c r="G358" s="51" t="s">
        <v>893</v>
      </c>
      <c r="H358" s="51">
        <v>65312</v>
      </c>
      <c r="I358" s="51">
        <v>65312</v>
      </c>
      <c r="J358" s="38" t="s">
        <v>33</v>
      </c>
      <c r="K358" s="38" t="s">
        <v>33</v>
      </c>
      <c r="L358" s="78" t="s">
        <v>123</v>
      </c>
      <c r="M358" s="38" t="s">
        <v>26</v>
      </c>
      <c r="N358" s="38" t="s">
        <v>4819</v>
      </c>
      <c r="O358" s="38"/>
      <c r="P358" s="38"/>
      <c r="R358" s="1"/>
      <c r="S358" s="1"/>
      <c r="T358" s="1"/>
      <c r="U358" t="s">
        <v>402</v>
      </c>
      <c r="V358" t="s">
        <v>408</v>
      </c>
      <c r="W358" t="s">
        <v>402</v>
      </c>
      <c r="X358" t="s">
        <v>402</v>
      </c>
      <c r="Y358" t="s">
        <v>408</v>
      </c>
    </row>
    <row r="359" spans="1:25" x14ac:dyDescent="0.25">
      <c r="A359" s="52" t="s">
        <v>3167</v>
      </c>
      <c r="B359" s="50" t="s">
        <v>431</v>
      </c>
      <c r="C359" s="50"/>
      <c r="D359" t="s">
        <v>824</v>
      </c>
      <c r="E359" s="52" t="s">
        <v>3754</v>
      </c>
      <c r="F359" s="56" t="s">
        <v>892</v>
      </c>
      <c r="G359" s="51" t="s">
        <v>893</v>
      </c>
      <c r="H359" s="51">
        <v>65312</v>
      </c>
      <c r="I359" s="51">
        <v>65312</v>
      </c>
      <c r="J359" s="38" t="s">
        <v>33</v>
      </c>
      <c r="K359" s="38" t="s">
        <v>33</v>
      </c>
      <c r="L359" s="78" t="s">
        <v>123</v>
      </c>
      <c r="M359" s="38" t="s">
        <v>26</v>
      </c>
      <c r="N359" s="38" t="s">
        <v>4819</v>
      </c>
      <c r="O359" s="38"/>
      <c r="P359" s="38"/>
      <c r="R359" s="1"/>
      <c r="S359" s="1"/>
      <c r="T359" s="1"/>
      <c r="U359" t="s">
        <v>402</v>
      </c>
      <c r="V359" t="s">
        <v>408</v>
      </c>
      <c r="W359" t="s">
        <v>402</v>
      </c>
      <c r="X359" t="s">
        <v>402</v>
      </c>
      <c r="Y359" t="s">
        <v>408</v>
      </c>
    </row>
    <row r="360" spans="1:25" x14ac:dyDescent="0.25">
      <c r="A360" s="52" t="s">
        <v>894</v>
      </c>
      <c r="B360" s="50" t="s">
        <v>431</v>
      </c>
      <c r="C360" s="50"/>
      <c r="D360" t="s">
        <v>824</v>
      </c>
      <c r="E360" s="52" t="s">
        <v>3755</v>
      </c>
      <c r="F360" s="56" t="s">
        <v>894</v>
      </c>
      <c r="G360" s="51" t="s">
        <v>895</v>
      </c>
      <c r="H360" s="51">
        <v>65327</v>
      </c>
      <c r="I360" s="51">
        <v>65327</v>
      </c>
      <c r="J360" s="38" t="s">
        <v>33</v>
      </c>
      <c r="K360" s="38" t="s">
        <v>49</v>
      </c>
      <c r="L360" s="78" t="s">
        <v>38</v>
      </c>
      <c r="M360" s="38" t="s">
        <v>29</v>
      </c>
      <c r="N360" s="38" t="s">
        <v>4819</v>
      </c>
      <c r="O360" s="38"/>
      <c r="P360" s="38"/>
      <c r="R360" s="1"/>
      <c r="S360" s="1"/>
      <c r="T360" s="1"/>
      <c r="U360" t="s">
        <v>408</v>
      </c>
      <c r="V360" t="s">
        <v>402</v>
      </c>
      <c r="W360" t="s">
        <v>408</v>
      </c>
      <c r="X360" t="s">
        <v>408</v>
      </c>
      <c r="Y360" t="s">
        <v>402</v>
      </c>
    </row>
    <row r="361" spans="1:25" x14ac:dyDescent="0.25">
      <c r="A361" s="52" t="s">
        <v>3168</v>
      </c>
      <c r="B361" s="50" t="s">
        <v>431</v>
      </c>
      <c r="C361" s="50"/>
      <c r="D361" t="s">
        <v>824</v>
      </c>
      <c r="E361" s="52" t="s">
        <v>3755</v>
      </c>
      <c r="F361" s="56" t="s">
        <v>894</v>
      </c>
      <c r="G361" s="51" t="s">
        <v>895</v>
      </c>
      <c r="H361" s="51">
        <v>65327</v>
      </c>
      <c r="I361" s="51">
        <v>65327</v>
      </c>
      <c r="J361" s="38" t="s">
        <v>33</v>
      </c>
      <c r="K361" s="38" t="s">
        <v>49</v>
      </c>
      <c r="L361" s="78" t="s">
        <v>38</v>
      </c>
      <c r="M361" s="38" t="s">
        <v>29</v>
      </c>
      <c r="N361" s="38" t="s">
        <v>4819</v>
      </c>
      <c r="O361" s="38"/>
      <c r="P361" s="38"/>
      <c r="R361" s="1"/>
      <c r="S361" s="1"/>
      <c r="T361" s="1"/>
      <c r="U361" t="s">
        <v>408</v>
      </c>
      <c r="V361" t="s">
        <v>402</v>
      </c>
      <c r="W361" t="s">
        <v>408</v>
      </c>
      <c r="X361" t="s">
        <v>408</v>
      </c>
      <c r="Y361" t="s">
        <v>402</v>
      </c>
    </row>
    <row r="362" spans="1:25" x14ac:dyDescent="0.25">
      <c r="A362" s="52" t="s">
        <v>896</v>
      </c>
      <c r="B362" s="50" t="s">
        <v>431</v>
      </c>
      <c r="C362" s="50"/>
      <c r="D362" t="s">
        <v>824</v>
      </c>
      <c r="E362" s="52" t="s">
        <v>3756</v>
      </c>
      <c r="F362" s="56" t="s">
        <v>896</v>
      </c>
      <c r="G362" s="51" t="s">
        <v>897</v>
      </c>
      <c r="H362" s="51">
        <v>65335</v>
      </c>
      <c r="I362" s="51">
        <v>65335</v>
      </c>
      <c r="J362" s="38" t="s">
        <v>16</v>
      </c>
      <c r="K362" s="38" t="s">
        <v>16</v>
      </c>
      <c r="L362" s="78" t="s">
        <v>16</v>
      </c>
      <c r="M362" s="38" t="s">
        <v>16</v>
      </c>
      <c r="N362" s="38"/>
      <c r="O362" s="38"/>
      <c r="P362" s="38" t="s">
        <v>456</v>
      </c>
      <c r="R362" s="1"/>
      <c r="S362" s="1"/>
      <c r="T362" s="1"/>
      <c r="U362" t="s">
        <v>403</v>
      </c>
      <c r="V362" t="s">
        <v>407</v>
      </c>
      <c r="W362" t="s">
        <v>403</v>
      </c>
      <c r="X362" t="s">
        <v>403</v>
      </c>
      <c r="Y362" t="s">
        <v>407</v>
      </c>
    </row>
    <row r="363" spans="1:25" x14ac:dyDescent="0.25">
      <c r="A363" s="52" t="s">
        <v>3169</v>
      </c>
      <c r="B363" s="50" t="s">
        <v>431</v>
      </c>
      <c r="C363" s="50"/>
      <c r="D363" t="s">
        <v>824</v>
      </c>
      <c r="E363" s="52" t="s">
        <v>3756</v>
      </c>
      <c r="F363" s="56" t="s">
        <v>896</v>
      </c>
      <c r="G363" s="51" t="s">
        <v>897</v>
      </c>
      <c r="H363" s="51">
        <v>65335</v>
      </c>
      <c r="I363" s="51">
        <v>65335</v>
      </c>
      <c r="J363" s="38" t="s">
        <v>16</v>
      </c>
      <c r="K363" s="38" t="s">
        <v>16</v>
      </c>
      <c r="L363" s="78" t="s">
        <v>16</v>
      </c>
      <c r="M363" s="38" t="s">
        <v>16</v>
      </c>
      <c r="N363" s="38"/>
      <c r="O363" s="38"/>
      <c r="P363" s="38" t="s">
        <v>456</v>
      </c>
      <c r="R363" s="1"/>
      <c r="S363" s="1"/>
      <c r="T363" s="1"/>
      <c r="U363" t="s">
        <v>403</v>
      </c>
      <c r="V363" t="s">
        <v>407</v>
      </c>
      <c r="W363" t="s">
        <v>403</v>
      </c>
      <c r="X363" t="s">
        <v>403</v>
      </c>
      <c r="Y363" t="s">
        <v>407</v>
      </c>
    </row>
    <row r="364" spans="1:25" x14ac:dyDescent="0.25">
      <c r="A364" s="52" t="s">
        <v>898</v>
      </c>
      <c r="B364" s="50" t="s">
        <v>431</v>
      </c>
      <c r="C364" s="50"/>
      <c r="D364" t="s">
        <v>824</v>
      </c>
      <c r="E364" s="52" t="s">
        <v>3757</v>
      </c>
      <c r="F364" s="56" t="s">
        <v>898</v>
      </c>
      <c r="G364" s="51" t="s">
        <v>899</v>
      </c>
      <c r="H364" s="51">
        <v>65339</v>
      </c>
      <c r="I364" s="51">
        <v>65339</v>
      </c>
      <c r="J364" s="38" t="s">
        <v>16</v>
      </c>
      <c r="K364" s="38" t="s">
        <v>16</v>
      </c>
      <c r="L364" s="78" t="s">
        <v>16</v>
      </c>
      <c r="M364" s="38" t="s">
        <v>16</v>
      </c>
      <c r="N364" s="38"/>
      <c r="O364" s="38"/>
      <c r="P364" s="38" t="s">
        <v>456</v>
      </c>
      <c r="R364" s="1"/>
      <c r="S364" s="1"/>
      <c r="T364" s="1"/>
      <c r="U364" t="s">
        <v>406</v>
      </c>
      <c r="V364" t="s">
        <v>407</v>
      </c>
      <c r="W364" t="s">
        <v>406</v>
      </c>
      <c r="X364" t="s">
        <v>406</v>
      </c>
      <c r="Y364" t="s">
        <v>407</v>
      </c>
    </row>
    <row r="365" spans="1:25" x14ac:dyDescent="0.25">
      <c r="A365" s="52" t="s">
        <v>3170</v>
      </c>
      <c r="B365" s="50" t="s">
        <v>431</v>
      </c>
      <c r="C365" s="50"/>
      <c r="D365" t="s">
        <v>824</v>
      </c>
      <c r="E365" s="52" t="s">
        <v>3757</v>
      </c>
      <c r="F365" s="56" t="s">
        <v>898</v>
      </c>
      <c r="G365" s="51" t="s">
        <v>899</v>
      </c>
      <c r="H365" s="51">
        <v>65339</v>
      </c>
      <c r="I365" s="51">
        <v>65339</v>
      </c>
      <c r="J365" s="38" t="s">
        <v>16</v>
      </c>
      <c r="K365" s="38" t="s">
        <v>16</v>
      </c>
      <c r="L365" s="78" t="s">
        <v>16</v>
      </c>
      <c r="M365" s="38" t="s">
        <v>16</v>
      </c>
      <c r="N365" s="38"/>
      <c r="O365" s="38"/>
      <c r="P365" s="38" t="s">
        <v>456</v>
      </c>
      <c r="R365" s="1"/>
      <c r="S365" s="1"/>
      <c r="T365" s="1"/>
      <c r="U365" t="s">
        <v>406</v>
      </c>
      <c r="V365" t="s">
        <v>407</v>
      </c>
      <c r="W365" t="s">
        <v>406</v>
      </c>
      <c r="X365" t="s">
        <v>406</v>
      </c>
      <c r="Y365" t="s">
        <v>407</v>
      </c>
    </row>
    <row r="366" spans="1:25" x14ac:dyDescent="0.25">
      <c r="A366" s="52" t="s">
        <v>900</v>
      </c>
      <c r="B366" s="50" t="s">
        <v>431</v>
      </c>
      <c r="C366" s="50"/>
      <c r="D366" t="s">
        <v>824</v>
      </c>
      <c r="E366" s="52" t="s">
        <v>3758</v>
      </c>
      <c r="F366" s="56" t="s">
        <v>900</v>
      </c>
      <c r="G366" s="51" t="s">
        <v>901</v>
      </c>
      <c r="H366" s="51">
        <v>65308</v>
      </c>
      <c r="I366" s="51">
        <v>65308</v>
      </c>
      <c r="J366" s="38" t="s">
        <v>400</v>
      </c>
      <c r="K366" s="38" t="s">
        <v>3</v>
      </c>
      <c r="L366" s="78" t="s">
        <v>3</v>
      </c>
      <c r="M366" s="38" t="s">
        <v>29</v>
      </c>
      <c r="N366" s="38"/>
      <c r="O366" s="38"/>
      <c r="P366" s="38"/>
      <c r="R366" s="1"/>
      <c r="S366" s="1"/>
      <c r="T366" s="1"/>
      <c r="U366" t="s">
        <v>400</v>
      </c>
      <c r="V366" t="s">
        <v>409</v>
      </c>
      <c r="W366" t="s">
        <v>400</v>
      </c>
      <c r="X366" t="s">
        <v>400</v>
      </c>
      <c r="Y366" t="s">
        <v>409</v>
      </c>
    </row>
    <row r="367" spans="1:25" x14ac:dyDescent="0.25">
      <c r="A367" s="52" t="s">
        <v>3171</v>
      </c>
      <c r="B367" s="50" t="s">
        <v>431</v>
      </c>
      <c r="C367" s="50"/>
      <c r="D367" t="s">
        <v>824</v>
      </c>
      <c r="E367" s="52" t="s">
        <v>3758</v>
      </c>
      <c r="F367" s="56" t="s">
        <v>900</v>
      </c>
      <c r="G367" s="51" t="s">
        <v>901</v>
      </c>
      <c r="H367" s="51">
        <v>65308</v>
      </c>
      <c r="I367" s="51">
        <v>65308</v>
      </c>
      <c r="J367" s="38" t="s">
        <v>400</v>
      </c>
      <c r="K367" s="38" t="s">
        <v>3</v>
      </c>
      <c r="L367" s="78" t="s">
        <v>3</v>
      </c>
      <c r="M367" s="38" t="s">
        <v>29</v>
      </c>
      <c r="N367" s="38"/>
      <c r="O367" s="38"/>
      <c r="P367" s="38"/>
      <c r="R367" s="1"/>
      <c r="S367" s="1"/>
      <c r="T367" s="1"/>
      <c r="U367" t="s">
        <v>400</v>
      </c>
      <c r="V367" t="s">
        <v>409</v>
      </c>
      <c r="W367" t="s">
        <v>400</v>
      </c>
      <c r="X367" t="s">
        <v>400</v>
      </c>
      <c r="Y367" t="s">
        <v>409</v>
      </c>
    </row>
    <row r="368" spans="1:25" x14ac:dyDescent="0.25">
      <c r="A368" s="52" t="s">
        <v>902</v>
      </c>
      <c r="B368" s="50" t="s">
        <v>431</v>
      </c>
      <c r="C368" s="50"/>
      <c r="D368" t="s">
        <v>824</v>
      </c>
      <c r="E368" s="52" t="s">
        <v>3759</v>
      </c>
      <c r="F368" s="56" t="s">
        <v>902</v>
      </c>
      <c r="G368" s="51" t="s">
        <v>903</v>
      </c>
      <c r="H368" s="51">
        <v>65322</v>
      </c>
      <c r="I368" s="51">
        <v>65322</v>
      </c>
      <c r="J368" s="38" t="s">
        <v>16</v>
      </c>
      <c r="K368" s="38" t="s">
        <v>16</v>
      </c>
      <c r="L368" s="78" t="s">
        <v>16</v>
      </c>
      <c r="M368" s="38" t="s">
        <v>16</v>
      </c>
      <c r="N368" s="38"/>
      <c r="O368" s="38"/>
      <c r="P368" s="38"/>
      <c r="R368" s="1"/>
      <c r="S368" s="1"/>
      <c r="T368" s="1"/>
      <c r="U368" t="s">
        <v>404</v>
      </c>
      <c r="V368" t="s">
        <v>406</v>
      </c>
      <c r="W368" t="s">
        <v>404</v>
      </c>
      <c r="X368" t="s">
        <v>404</v>
      </c>
      <c r="Y368" t="s">
        <v>406</v>
      </c>
    </row>
    <row r="369" spans="1:25" x14ac:dyDescent="0.25">
      <c r="A369" s="52" t="s">
        <v>3172</v>
      </c>
      <c r="B369" s="50" t="s">
        <v>431</v>
      </c>
      <c r="C369" s="50"/>
      <c r="D369" t="s">
        <v>824</v>
      </c>
      <c r="E369" s="52" t="s">
        <v>3759</v>
      </c>
      <c r="F369" s="56" t="s">
        <v>902</v>
      </c>
      <c r="G369" s="51" t="s">
        <v>903</v>
      </c>
      <c r="H369" s="51">
        <v>65322</v>
      </c>
      <c r="I369" s="51">
        <v>65322</v>
      </c>
      <c r="J369" s="38" t="s">
        <v>16</v>
      </c>
      <c r="K369" s="38" t="s">
        <v>16</v>
      </c>
      <c r="L369" s="78" t="s">
        <v>16</v>
      </c>
      <c r="M369" s="38" t="s">
        <v>16</v>
      </c>
      <c r="N369" s="38"/>
      <c r="O369" s="38"/>
      <c r="P369" s="38"/>
      <c r="R369" s="1"/>
      <c r="S369" s="1"/>
      <c r="T369" s="1"/>
      <c r="U369" t="s">
        <v>404</v>
      </c>
      <c r="V369" t="s">
        <v>406</v>
      </c>
      <c r="W369" t="s">
        <v>404</v>
      </c>
      <c r="X369" t="s">
        <v>404</v>
      </c>
      <c r="Y369" t="s">
        <v>406</v>
      </c>
    </row>
    <row r="370" spans="1:25" x14ac:dyDescent="0.25">
      <c r="A370" s="52" t="s">
        <v>904</v>
      </c>
      <c r="B370" s="50" t="s">
        <v>431</v>
      </c>
      <c r="C370" s="50"/>
      <c r="D370" t="s">
        <v>824</v>
      </c>
      <c r="E370" s="52" t="s">
        <v>3760</v>
      </c>
      <c r="F370" s="56" t="s">
        <v>904</v>
      </c>
      <c r="G370" s="51" t="s">
        <v>905</v>
      </c>
      <c r="H370" s="51">
        <v>65344</v>
      </c>
      <c r="I370" s="51">
        <v>65344</v>
      </c>
      <c r="J370" s="38" t="s">
        <v>16</v>
      </c>
      <c r="K370" s="38" t="s">
        <v>16</v>
      </c>
      <c r="L370" s="78" t="s">
        <v>16</v>
      </c>
      <c r="M370" s="38" t="s">
        <v>16</v>
      </c>
      <c r="N370" s="38"/>
      <c r="O370" s="38"/>
      <c r="P370" s="38"/>
      <c r="R370" s="1"/>
      <c r="S370" s="1"/>
      <c r="T370" s="1"/>
      <c r="U370" t="s">
        <v>404</v>
      </c>
      <c r="V370" t="s">
        <v>406</v>
      </c>
      <c r="W370" t="s">
        <v>404</v>
      </c>
      <c r="X370" t="s">
        <v>404</v>
      </c>
      <c r="Y370" t="s">
        <v>406</v>
      </c>
    </row>
    <row r="371" spans="1:25" x14ac:dyDescent="0.25">
      <c r="A371" s="52" t="s">
        <v>3173</v>
      </c>
      <c r="B371" s="50" t="s">
        <v>431</v>
      </c>
      <c r="C371" s="50"/>
      <c r="D371" t="s">
        <v>824</v>
      </c>
      <c r="E371" s="52" t="s">
        <v>3760</v>
      </c>
      <c r="F371" s="56" t="s">
        <v>904</v>
      </c>
      <c r="G371" s="51" t="s">
        <v>905</v>
      </c>
      <c r="H371" s="51">
        <v>65344</v>
      </c>
      <c r="I371" s="51">
        <v>65344</v>
      </c>
      <c r="J371" s="38" t="s">
        <v>16</v>
      </c>
      <c r="K371" s="38" t="s">
        <v>16</v>
      </c>
      <c r="L371" s="78" t="s">
        <v>16</v>
      </c>
      <c r="M371" s="38" t="s">
        <v>16</v>
      </c>
      <c r="N371" s="38"/>
      <c r="O371" s="38"/>
      <c r="P371" s="38"/>
      <c r="R371" s="1"/>
      <c r="S371" s="1"/>
      <c r="T371" s="1"/>
      <c r="U371" t="s">
        <v>404</v>
      </c>
      <c r="V371" t="s">
        <v>406</v>
      </c>
      <c r="W371" t="s">
        <v>404</v>
      </c>
      <c r="X371" t="s">
        <v>404</v>
      </c>
      <c r="Y371" t="s">
        <v>406</v>
      </c>
    </row>
    <row r="372" spans="1:25" x14ac:dyDescent="0.25">
      <c r="A372" s="52" t="s">
        <v>906</v>
      </c>
      <c r="B372" s="50" t="s">
        <v>431</v>
      </c>
      <c r="C372" s="50"/>
      <c r="D372" t="s">
        <v>824</v>
      </c>
      <c r="E372" s="52" t="s">
        <v>3761</v>
      </c>
      <c r="F372" s="56" t="s">
        <v>906</v>
      </c>
      <c r="G372" s="51" t="s">
        <v>907</v>
      </c>
      <c r="H372" s="51">
        <v>65348</v>
      </c>
      <c r="I372" s="51">
        <v>65348</v>
      </c>
      <c r="J372" s="38" t="s">
        <v>38</v>
      </c>
      <c r="K372" s="38" t="s">
        <v>38</v>
      </c>
      <c r="L372" s="78" t="s">
        <v>38</v>
      </c>
      <c r="M372" s="38" t="s">
        <v>29</v>
      </c>
      <c r="N372" s="38"/>
      <c r="O372" s="38"/>
      <c r="P372" s="38"/>
      <c r="R372" s="1"/>
      <c r="S372" s="1"/>
      <c r="T372" s="1"/>
      <c r="U372" t="s">
        <v>408</v>
      </c>
      <c r="V372" t="s">
        <v>409</v>
      </c>
      <c r="W372" t="s">
        <v>408</v>
      </c>
      <c r="X372" t="s">
        <v>408</v>
      </c>
      <c r="Y372" t="s">
        <v>409</v>
      </c>
    </row>
    <row r="373" spans="1:25" x14ac:dyDescent="0.25">
      <c r="A373" s="52" t="s">
        <v>3174</v>
      </c>
      <c r="B373" s="50" t="s">
        <v>431</v>
      </c>
      <c r="C373" s="50"/>
      <c r="D373" t="s">
        <v>824</v>
      </c>
      <c r="E373" s="52" t="s">
        <v>3761</v>
      </c>
      <c r="F373" s="56" t="s">
        <v>906</v>
      </c>
      <c r="G373" s="51" t="s">
        <v>907</v>
      </c>
      <c r="H373" s="51">
        <v>65348</v>
      </c>
      <c r="I373" s="51">
        <v>65348</v>
      </c>
      <c r="J373" s="38" t="s">
        <v>38</v>
      </c>
      <c r="K373" s="38" t="s">
        <v>38</v>
      </c>
      <c r="L373" s="78" t="s">
        <v>38</v>
      </c>
      <c r="M373" s="38" t="s">
        <v>29</v>
      </c>
      <c r="N373" s="38"/>
      <c r="O373" s="38"/>
      <c r="P373" s="38"/>
      <c r="R373" s="1"/>
      <c r="S373" s="1"/>
      <c r="T373" s="1"/>
      <c r="U373" t="s">
        <v>408</v>
      </c>
      <c r="V373" t="s">
        <v>409</v>
      </c>
      <c r="W373" t="s">
        <v>408</v>
      </c>
      <c r="X373" t="s">
        <v>408</v>
      </c>
      <c r="Y373" t="s">
        <v>409</v>
      </c>
    </row>
    <row r="374" spans="1:25" x14ac:dyDescent="0.25">
      <c r="A374" s="52" t="s">
        <v>0</v>
      </c>
      <c r="B374" s="5" t="s">
        <v>1</v>
      </c>
      <c r="C374" s="5"/>
      <c r="D374" s="5" t="s">
        <v>2</v>
      </c>
      <c r="E374" s="53" t="s">
        <v>3762</v>
      </c>
      <c r="F374" s="52" t="s">
        <v>0</v>
      </c>
      <c r="G374" t="s">
        <v>256</v>
      </c>
      <c r="H374">
        <v>65918</v>
      </c>
      <c r="I374">
        <v>65918</v>
      </c>
      <c r="J374" s="38" t="s">
        <v>3</v>
      </c>
      <c r="K374" s="38" t="s">
        <v>3</v>
      </c>
      <c r="L374" s="78" t="s">
        <v>3</v>
      </c>
      <c r="N374" s="3"/>
      <c r="O374" s="3"/>
      <c r="P374" s="3"/>
      <c r="R374" s="101" t="s">
        <v>411</v>
      </c>
      <c r="S374" s="101" t="s">
        <v>411</v>
      </c>
      <c r="T374" s="40" t="s">
        <v>411</v>
      </c>
      <c r="U374" t="s">
        <v>409</v>
      </c>
      <c r="V374" t="s">
        <v>402</v>
      </c>
      <c r="W374" t="s">
        <v>412</v>
      </c>
      <c r="X374" t="s">
        <v>408</v>
      </c>
      <c r="Y374" t="s">
        <v>402</v>
      </c>
    </row>
    <row r="375" spans="1:25" x14ac:dyDescent="0.25">
      <c r="A375" s="52" t="s">
        <v>3175</v>
      </c>
      <c r="B375" s="5" t="s">
        <v>1</v>
      </c>
      <c r="C375" s="5"/>
      <c r="D375" s="5" t="s">
        <v>2</v>
      </c>
      <c r="E375" s="53" t="s">
        <v>3763</v>
      </c>
      <c r="F375" s="52" t="s">
        <v>0</v>
      </c>
      <c r="G375" t="s">
        <v>256</v>
      </c>
      <c r="H375">
        <v>65918</v>
      </c>
      <c r="I375">
        <v>65918</v>
      </c>
      <c r="J375" s="38" t="s">
        <v>3</v>
      </c>
      <c r="K375" s="38" t="s">
        <v>3</v>
      </c>
      <c r="L375" s="78" t="s">
        <v>3</v>
      </c>
      <c r="N375" s="3"/>
      <c r="O375" s="3"/>
      <c r="P375" s="3"/>
      <c r="R375" s="101" t="s">
        <v>411</v>
      </c>
      <c r="S375" s="101" t="s">
        <v>411</v>
      </c>
      <c r="T375" s="40" t="s">
        <v>411</v>
      </c>
      <c r="U375" t="s">
        <v>409</v>
      </c>
      <c r="V375" t="s">
        <v>402</v>
      </c>
      <c r="W375" t="s">
        <v>412</v>
      </c>
      <c r="X375" t="s">
        <v>408</v>
      </c>
      <c r="Y375" t="s">
        <v>402</v>
      </c>
    </row>
    <row r="376" spans="1:25" x14ac:dyDescent="0.25">
      <c r="A376" s="52" t="s">
        <v>4</v>
      </c>
      <c r="B376" s="5" t="s">
        <v>1</v>
      </c>
      <c r="C376" s="5"/>
      <c r="D376" s="5" t="s">
        <v>5</v>
      </c>
      <c r="E376" s="53" t="s">
        <v>3764</v>
      </c>
      <c r="F376" s="52" t="s">
        <v>4</v>
      </c>
      <c r="G376" t="s">
        <v>257</v>
      </c>
      <c r="H376">
        <v>66215</v>
      </c>
      <c r="I376">
        <v>66215</v>
      </c>
      <c r="J376" s="38" t="s">
        <v>400</v>
      </c>
      <c r="K376" s="38" t="s">
        <v>6</v>
      </c>
      <c r="L376" s="78" t="s">
        <v>38</v>
      </c>
      <c r="N376" s="3" t="s">
        <v>458</v>
      </c>
      <c r="O376" s="3"/>
      <c r="P376" s="3" t="s">
        <v>456</v>
      </c>
      <c r="R376" s="101" t="s">
        <v>3566</v>
      </c>
      <c r="S376" s="101" t="s">
        <v>3566</v>
      </c>
      <c r="T376" s="45" t="s">
        <v>4788</v>
      </c>
      <c r="U376" t="s">
        <v>409</v>
      </c>
      <c r="V376" t="s">
        <v>409</v>
      </c>
      <c r="W376" t="s">
        <v>409</v>
      </c>
      <c r="X376" t="s">
        <v>409</v>
      </c>
      <c r="Y376" t="s">
        <v>409</v>
      </c>
    </row>
    <row r="377" spans="1:25" x14ac:dyDescent="0.25">
      <c r="A377" s="52" t="s">
        <v>3176</v>
      </c>
      <c r="B377" s="5" t="s">
        <v>1</v>
      </c>
      <c r="C377" s="5"/>
      <c r="D377" s="5" t="s">
        <v>5</v>
      </c>
      <c r="E377" s="53" t="s">
        <v>3764</v>
      </c>
      <c r="F377" s="52" t="s">
        <v>4</v>
      </c>
      <c r="G377" t="s">
        <v>257</v>
      </c>
      <c r="H377">
        <v>66215</v>
      </c>
      <c r="I377">
        <v>66215</v>
      </c>
      <c r="J377" s="38" t="s">
        <v>400</v>
      </c>
      <c r="K377" s="38" t="s">
        <v>6</v>
      </c>
      <c r="L377" s="78" t="s">
        <v>38</v>
      </c>
      <c r="N377" s="3" t="s">
        <v>458</v>
      </c>
      <c r="O377" s="3"/>
      <c r="P377" s="3" t="s">
        <v>456</v>
      </c>
      <c r="R377" s="101" t="s">
        <v>3566</v>
      </c>
      <c r="S377" s="101" t="s">
        <v>3566</v>
      </c>
      <c r="T377" s="45" t="s">
        <v>4788</v>
      </c>
      <c r="U377" t="s">
        <v>409</v>
      </c>
      <c r="V377" t="s">
        <v>409</v>
      </c>
      <c r="W377" t="s">
        <v>409</v>
      </c>
      <c r="X377" t="s">
        <v>409</v>
      </c>
      <c r="Y377" t="s">
        <v>409</v>
      </c>
    </row>
    <row r="378" spans="1:25" x14ac:dyDescent="0.25">
      <c r="A378" s="52" t="s">
        <v>7</v>
      </c>
      <c r="B378" s="5" t="s">
        <v>1</v>
      </c>
      <c r="C378" s="5"/>
      <c r="D378" s="5" t="s">
        <v>5</v>
      </c>
      <c r="E378" s="53" t="s">
        <v>3765</v>
      </c>
      <c r="F378" s="52" t="s">
        <v>7</v>
      </c>
      <c r="G378" t="s">
        <v>8</v>
      </c>
      <c r="H378">
        <v>66214</v>
      </c>
      <c r="I378">
        <v>66214</v>
      </c>
      <c r="J378" s="38" t="s">
        <v>49</v>
      </c>
      <c r="K378" s="38" t="s">
        <v>6</v>
      </c>
      <c r="L378" s="78" t="s">
        <v>26</v>
      </c>
      <c r="N378" s="3" t="s">
        <v>458</v>
      </c>
      <c r="O378" s="3"/>
      <c r="P378" s="3"/>
      <c r="R378" s="101" t="s">
        <v>3566</v>
      </c>
      <c r="S378" s="101" t="s">
        <v>3566</v>
      </c>
      <c r="T378" s="45" t="s">
        <v>4788</v>
      </c>
      <c r="U378" t="s">
        <v>409</v>
      </c>
      <c r="V378" t="s">
        <v>409</v>
      </c>
      <c r="W378" t="s">
        <v>402</v>
      </c>
      <c r="X378" t="s">
        <v>402</v>
      </c>
      <c r="Y378" t="s">
        <v>409</v>
      </c>
    </row>
    <row r="379" spans="1:25" x14ac:dyDescent="0.25">
      <c r="A379" s="52" t="s">
        <v>3177</v>
      </c>
      <c r="B379" s="5" t="s">
        <v>1</v>
      </c>
      <c r="C379" s="5"/>
      <c r="D379" s="5" t="s">
        <v>5</v>
      </c>
      <c r="E379" s="53" t="s">
        <v>3765</v>
      </c>
      <c r="F379" s="52" t="s">
        <v>7</v>
      </c>
      <c r="G379" t="s">
        <v>8</v>
      </c>
      <c r="H379">
        <v>66214</v>
      </c>
      <c r="I379">
        <v>66214</v>
      </c>
      <c r="J379" s="38" t="s">
        <v>49</v>
      </c>
      <c r="K379" s="38" t="s">
        <v>6</v>
      </c>
      <c r="L379" s="78" t="s">
        <v>26</v>
      </c>
      <c r="N379" s="3" t="s">
        <v>458</v>
      </c>
      <c r="O379" s="3"/>
      <c r="P379" s="3"/>
      <c r="R379" s="101" t="s">
        <v>3566</v>
      </c>
      <c r="S379" s="101" t="s">
        <v>3566</v>
      </c>
      <c r="T379" s="45" t="s">
        <v>4788</v>
      </c>
      <c r="U379" t="s">
        <v>409</v>
      </c>
      <c r="V379" t="s">
        <v>409</v>
      </c>
      <c r="W379" t="s">
        <v>402</v>
      </c>
      <c r="X379" t="s">
        <v>402</v>
      </c>
      <c r="Y379" t="s">
        <v>409</v>
      </c>
    </row>
    <row r="380" spans="1:25" x14ac:dyDescent="0.25">
      <c r="A380" s="52" t="s">
        <v>9</v>
      </c>
      <c r="B380" s="5" t="s">
        <v>1</v>
      </c>
      <c r="C380" s="5"/>
      <c r="D380" s="5" t="s">
        <v>10</v>
      </c>
      <c r="E380" s="53" t="s">
        <v>3766</v>
      </c>
      <c r="F380" s="52" t="s">
        <v>9</v>
      </c>
      <c r="G380" t="s">
        <v>241</v>
      </c>
      <c r="H380">
        <v>593306</v>
      </c>
      <c r="I380">
        <v>593306</v>
      </c>
      <c r="J380" s="38" t="s">
        <v>38</v>
      </c>
      <c r="K380" s="38" t="s">
        <v>6</v>
      </c>
      <c r="L380" s="78" t="s">
        <v>38</v>
      </c>
      <c r="N380" s="3"/>
      <c r="O380" s="3"/>
      <c r="P380" s="3"/>
      <c r="R380" s="101" t="s">
        <v>2094</v>
      </c>
      <c r="S380" s="101" t="s">
        <v>2094</v>
      </c>
      <c r="T380" s="45" t="s">
        <v>3577</v>
      </c>
      <c r="U380" t="s">
        <v>413</v>
      </c>
      <c r="V380" t="s">
        <v>409</v>
      </c>
      <c r="W380" t="s">
        <v>413</v>
      </c>
      <c r="X380" t="s">
        <v>402</v>
      </c>
      <c r="Y380" t="s">
        <v>409</v>
      </c>
    </row>
    <row r="381" spans="1:25" x14ac:dyDescent="0.25">
      <c r="A381" s="52" t="s">
        <v>3178</v>
      </c>
      <c r="B381" s="5" t="s">
        <v>1</v>
      </c>
      <c r="C381" s="5"/>
      <c r="D381" s="5" t="s">
        <v>10</v>
      </c>
      <c r="E381" s="53" t="s">
        <v>3766</v>
      </c>
      <c r="F381" s="52" t="s">
        <v>9</v>
      </c>
      <c r="G381" t="s">
        <v>241</v>
      </c>
      <c r="H381">
        <v>593306</v>
      </c>
      <c r="I381">
        <v>593306</v>
      </c>
      <c r="J381" s="38" t="s">
        <v>38</v>
      </c>
      <c r="K381" s="38" t="s">
        <v>6</v>
      </c>
      <c r="L381" s="78" t="s">
        <v>38</v>
      </c>
      <c r="N381" s="3"/>
      <c r="O381" s="3"/>
      <c r="P381" s="3"/>
      <c r="R381" s="101" t="s">
        <v>2094</v>
      </c>
      <c r="S381" s="101" t="s">
        <v>2094</v>
      </c>
      <c r="T381" s="45" t="s">
        <v>3577</v>
      </c>
      <c r="U381" t="s">
        <v>413</v>
      </c>
      <c r="V381" t="s">
        <v>409</v>
      </c>
      <c r="W381" t="s">
        <v>413</v>
      </c>
      <c r="X381" t="s">
        <v>402</v>
      </c>
      <c r="Y381" t="s">
        <v>409</v>
      </c>
    </row>
    <row r="382" spans="1:25" x14ac:dyDescent="0.25">
      <c r="A382" s="52" t="s">
        <v>11</v>
      </c>
      <c r="B382" s="5" t="s">
        <v>1</v>
      </c>
      <c r="C382" s="5"/>
      <c r="D382" s="5" t="s">
        <v>10</v>
      </c>
      <c r="E382" s="53" t="s">
        <v>3767</v>
      </c>
      <c r="F382" s="52" t="s">
        <v>11</v>
      </c>
      <c r="G382" t="s">
        <v>12</v>
      </c>
      <c r="H382">
        <v>536050</v>
      </c>
      <c r="I382">
        <v>536050</v>
      </c>
      <c r="J382" s="38" t="s">
        <v>400</v>
      </c>
      <c r="K382" s="38" t="s">
        <v>16</v>
      </c>
      <c r="L382" s="78" t="s">
        <v>33</v>
      </c>
      <c r="N382" s="3"/>
      <c r="O382" s="3"/>
      <c r="P382" s="3"/>
      <c r="R382" s="101" t="s">
        <v>413</v>
      </c>
      <c r="S382" s="101" t="s">
        <v>3565</v>
      </c>
      <c r="T382" s="45" t="s">
        <v>4788</v>
      </c>
      <c r="U382" t="s">
        <v>413</v>
      </c>
      <c r="V382" t="s">
        <v>409</v>
      </c>
      <c r="W382" t="s">
        <v>409</v>
      </c>
      <c r="X382" t="s">
        <v>413</v>
      </c>
      <c r="Y382" t="s">
        <v>409</v>
      </c>
    </row>
    <row r="383" spans="1:25" x14ac:dyDescent="0.25">
      <c r="A383" s="52" t="s">
        <v>3179</v>
      </c>
      <c r="B383" s="5" t="s">
        <v>1</v>
      </c>
      <c r="C383" s="5"/>
      <c r="D383" s="5" t="s">
        <v>10</v>
      </c>
      <c r="E383" s="53" t="s">
        <v>3767</v>
      </c>
      <c r="F383" s="52" t="s">
        <v>11</v>
      </c>
      <c r="G383" t="s">
        <v>12</v>
      </c>
      <c r="H383">
        <v>536050</v>
      </c>
      <c r="I383">
        <v>536050</v>
      </c>
      <c r="J383" s="38" t="s">
        <v>400</v>
      </c>
      <c r="K383" s="38" t="s">
        <v>16</v>
      </c>
      <c r="L383" s="78" t="s">
        <v>33</v>
      </c>
      <c r="N383" s="3"/>
      <c r="O383" s="3"/>
      <c r="P383" s="3"/>
      <c r="R383" s="101" t="s">
        <v>413</v>
      </c>
      <c r="S383" s="101" t="s">
        <v>3565</v>
      </c>
      <c r="T383" s="45" t="s">
        <v>4788</v>
      </c>
      <c r="U383" t="s">
        <v>413</v>
      </c>
      <c r="V383" t="s">
        <v>409</v>
      </c>
      <c r="W383" t="s">
        <v>409</v>
      </c>
      <c r="X383" t="s">
        <v>413</v>
      </c>
      <c r="Y383" t="s">
        <v>409</v>
      </c>
    </row>
    <row r="384" spans="1:25" x14ac:dyDescent="0.25">
      <c r="A384" s="52" t="s">
        <v>13</v>
      </c>
      <c r="B384" s="5" t="s">
        <v>1</v>
      </c>
      <c r="C384" s="5"/>
      <c r="D384" s="5" t="s">
        <v>5</v>
      </c>
      <c r="E384" s="53" t="s">
        <v>3768</v>
      </c>
      <c r="F384" s="52" t="s">
        <v>13</v>
      </c>
      <c r="G384" t="s">
        <v>252</v>
      </c>
      <c r="H384">
        <v>66270</v>
      </c>
      <c r="I384">
        <v>66270</v>
      </c>
      <c r="J384" s="38" t="s">
        <v>33</v>
      </c>
      <c r="K384" s="38" t="s">
        <v>14</v>
      </c>
      <c r="L384" s="78" t="s">
        <v>49</v>
      </c>
      <c r="N384" s="3" t="s">
        <v>458</v>
      </c>
      <c r="O384" s="3"/>
      <c r="P384" s="3"/>
      <c r="R384" s="101" t="s">
        <v>3566</v>
      </c>
      <c r="S384" s="101" t="s">
        <v>3566</v>
      </c>
      <c r="T384" s="45" t="s">
        <v>4788</v>
      </c>
      <c r="U384" t="s">
        <v>413</v>
      </c>
      <c r="V384" t="s">
        <v>412</v>
      </c>
      <c r="W384" t="s">
        <v>409</v>
      </c>
      <c r="X384" t="s">
        <v>409</v>
      </c>
      <c r="Y384" t="s">
        <v>412</v>
      </c>
    </row>
    <row r="385" spans="1:25" x14ac:dyDescent="0.25">
      <c r="A385" s="52" t="s">
        <v>3180</v>
      </c>
      <c r="B385" s="5" t="s">
        <v>1</v>
      </c>
      <c r="C385" s="5"/>
      <c r="D385" s="5" t="s">
        <v>5</v>
      </c>
      <c r="E385" s="53" t="s">
        <v>3768</v>
      </c>
      <c r="F385" s="52" t="s">
        <v>13</v>
      </c>
      <c r="G385" t="s">
        <v>252</v>
      </c>
      <c r="H385">
        <v>66270</v>
      </c>
      <c r="I385">
        <v>66270</v>
      </c>
      <c r="J385" s="38" t="s">
        <v>33</v>
      </c>
      <c r="K385" s="38" t="s">
        <v>14</v>
      </c>
      <c r="L385" s="78" t="s">
        <v>49</v>
      </c>
      <c r="N385" s="3" t="s">
        <v>458</v>
      </c>
      <c r="O385" s="3"/>
      <c r="P385" s="3"/>
      <c r="R385" s="101" t="s">
        <v>3566</v>
      </c>
      <c r="S385" s="101" t="s">
        <v>3566</v>
      </c>
      <c r="T385" s="45" t="s">
        <v>4788</v>
      </c>
      <c r="U385" t="s">
        <v>413</v>
      </c>
      <c r="V385" t="s">
        <v>412</v>
      </c>
      <c r="W385" t="s">
        <v>409</v>
      </c>
      <c r="X385" t="s">
        <v>409</v>
      </c>
      <c r="Y385" t="s">
        <v>412</v>
      </c>
    </row>
    <row r="386" spans="1:25" x14ac:dyDescent="0.25">
      <c r="A386" s="52" t="s">
        <v>15</v>
      </c>
      <c r="B386" s="5" t="s">
        <v>1</v>
      </c>
      <c r="C386" s="5"/>
      <c r="D386" s="5" t="s">
        <v>5</v>
      </c>
      <c r="E386" s="53" t="s">
        <v>3769</v>
      </c>
      <c r="F386" s="52" t="s">
        <v>15</v>
      </c>
      <c r="G386" t="s">
        <v>253</v>
      </c>
      <c r="H386">
        <v>66268</v>
      </c>
      <c r="I386">
        <v>66268</v>
      </c>
      <c r="J386" s="38" t="s">
        <v>29</v>
      </c>
      <c r="K386" s="38" t="s">
        <v>16</v>
      </c>
      <c r="L386" s="78" t="s">
        <v>16</v>
      </c>
      <c r="N386" s="3" t="s">
        <v>458</v>
      </c>
      <c r="O386" s="3"/>
      <c r="P386" s="3" t="s">
        <v>456</v>
      </c>
      <c r="R386" s="101" t="s">
        <v>3566</v>
      </c>
      <c r="S386" s="101" t="s">
        <v>3566</v>
      </c>
      <c r="T386" s="45" t="s">
        <v>4788</v>
      </c>
      <c r="U386" t="s">
        <v>402</v>
      </c>
      <c r="V386" t="s">
        <v>408</v>
      </c>
      <c r="W386" t="s">
        <v>413</v>
      </c>
      <c r="X386" t="s">
        <v>407</v>
      </c>
      <c r="Y386" t="s">
        <v>408</v>
      </c>
    </row>
    <row r="387" spans="1:25" x14ac:dyDescent="0.25">
      <c r="A387" s="52" t="s">
        <v>3181</v>
      </c>
      <c r="B387" s="5" t="s">
        <v>1</v>
      </c>
      <c r="C387" s="5"/>
      <c r="D387" s="5" t="s">
        <v>5</v>
      </c>
      <c r="E387" s="53" t="s">
        <v>3769</v>
      </c>
      <c r="F387" s="52" t="s">
        <v>15</v>
      </c>
      <c r="G387" t="s">
        <v>253</v>
      </c>
      <c r="H387">
        <v>66268</v>
      </c>
      <c r="I387">
        <v>66268</v>
      </c>
      <c r="J387" s="38" t="s">
        <v>29</v>
      </c>
      <c r="K387" s="38" t="s">
        <v>16</v>
      </c>
      <c r="L387" s="78" t="s">
        <v>16</v>
      </c>
      <c r="N387" s="3" t="s">
        <v>458</v>
      </c>
      <c r="O387" s="3"/>
      <c r="P387" s="3" t="s">
        <v>456</v>
      </c>
      <c r="R387" s="101" t="s">
        <v>3566</v>
      </c>
      <c r="S387" s="101" t="s">
        <v>3566</v>
      </c>
      <c r="T387" s="45" t="s">
        <v>4788</v>
      </c>
      <c r="U387" t="s">
        <v>402</v>
      </c>
      <c r="V387" t="s">
        <v>408</v>
      </c>
      <c r="W387" t="s">
        <v>413</v>
      </c>
      <c r="X387" t="s">
        <v>407</v>
      </c>
      <c r="Y387" t="s">
        <v>408</v>
      </c>
    </row>
    <row r="388" spans="1:25" x14ac:dyDescent="0.25">
      <c r="A388" s="52" t="s">
        <v>17</v>
      </c>
      <c r="B388" s="5" t="s">
        <v>1</v>
      </c>
      <c r="C388" s="5"/>
      <c r="D388" s="5" t="s">
        <v>5</v>
      </c>
      <c r="E388" s="53" t="s">
        <v>3770</v>
      </c>
      <c r="F388" s="52" t="s">
        <v>17</v>
      </c>
      <c r="G388" t="s">
        <v>18</v>
      </c>
      <c r="H388">
        <v>66157</v>
      </c>
      <c r="I388">
        <v>66157</v>
      </c>
      <c r="J388" s="38" t="s">
        <v>16</v>
      </c>
      <c r="K388" s="38" t="s">
        <v>16</v>
      </c>
      <c r="L388" s="78" t="s">
        <v>16</v>
      </c>
      <c r="N388" s="3"/>
      <c r="O388" s="3"/>
      <c r="P388" s="3"/>
      <c r="R388" s="101" t="s">
        <v>4786</v>
      </c>
      <c r="S388" s="101" t="s">
        <v>4786</v>
      </c>
      <c r="T388" s="45" t="s">
        <v>4786</v>
      </c>
      <c r="U388" t="s">
        <v>404</v>
      </c>
      <c r="V388" t="s">
        <v>404</v>
      </c>
      <c r="W388" t="s">
        <v>404</v>
      </c>
      <c r="X388" t="s">
        <v>404</v>
      </c>
      <c r="Y388" t="s">
        <v>404</v>
      </c>
    </row>
    <row r="389" spans="1:25" x14ac:dyDescent="0.25">
      <c r="A389" s="52" t="s">
        <v>3182</v>
      </c>
      <c r="B389" s="5" t="s">
        <v>1</v>
      </c>
      <c r="C389" s="5"/>
      <c r="D389" s="5" t="s">
        <v>5</v>
      </c>
      <c r="E389" s="53" t="s">
        <v>3770</v>
      </c>
      <c r="F389" s="52" t="s">
        <v>17</v>
      </c>
      <c r="G389" t="s">
        <v>18</v>
      </c>
      <c r="H389">
        <v>66157</v>
      </c>
      <c r="I389">
        <v>66157</v>
      </c>
      <c r="J389" s="38" t="s">
        <v>16</v>
      </c>
      <c r="K389" s="38" t="s">
        <v>16</v>
      </c>
      <c r="L389" s="78" t="s">
        <v>16</v>
      </c>
      <c r="N389" s="3"/>
      <c r="O389" s="3"/>
      <c r="P389" s="3"/>
      <c r="R389" s="101" t="s">
        <v>4786</v>
      </c>
      <c r="S389" s="101" t="s">
        <v>4786</v>
      </c>
      <c r="T389" s="45" t="s">
        <v>4786</v>
      </c>
      <c r="U389" t="s">
        <v>404</v>
      </c>
      <c r="V389" t="s">
        <v>404</v>
      </c>
      <c r="W389" t="s">
        <v>404</v>
      </c>
      <c r="X389" t="s">
        <v>404</v>
      </c>
      <c r="Y389" t="s">
        <v>404</v>
      </c>
    </row>
    <row r="390" spans="1:25" x14ac:dyDescent="0.25">
      <c r="A390" s="52" t="s">
        <v>19</v>
      </c>
      <c r="B390" s="5" t="s">
        <v>1</v>
      </c>
      <c r="C390" s="5"/>
      <c r="D390" s="5" t="s">
        <v>5</v>
      </c>
      <c r="E390" s="53" t="s">
        <v>3771</v>
      </c>
      <c r="F390" s="52" t="s">
        <v>19</v>
      </c>
      <c r="G390" t="s">
        <v>20</v>
      </c>
      <c r="H390">
        <v>66159</v>
      </c>
      <c r="I390">
        <v>66159</v>
      </c>
      <c r="J390" s="38" t="s">
        <v>16</v>
      </c>
      <c r="K390" s="38" t="s">
        <v>16</v>
      </c>
      <c r="L390" s="78" t="s">
        <v>16</v>
      </c>
      <c r="N390" s="3" t="s">
        <v>458</v>
      </c>
      <c r="O390" s="3"/>
      <c r="P390" s="3"/>
      <c r="R390" s="101" t="s">
        <v>4783</v>
      </c>
      <c r="S390" s="101" t="s">
        <v>4783</v>
      </c>
      <c r="T390" s="45" t="s">
        <v>4783</v>
      </c>
      <c r="U390" t="s">
        <v>405</v>
      </c>
      <c r="V390" t="s">
        <v>403</v>
      </c>
      <c r="W390" t="s">
        <v>402</v>
      </c>
      <c r="X390" t="s">
        <v>405</v>
      </c>
      <c r="Y390" t="s">
        <v>403</v>
      </c>
    </row>
    <row r="391" spans="1:25" x14ac:dyDescent="0.25">
      <c r="A391" s="52" t="s">
        <v>3183</v>
      </c>
      <c r="B391" s="5" t="s">
        <v>1</v>
      </c>
      <c r="C391" s="5"/>
      <c r="D391" s="5" t="s">
        <v>5</v>
      </c>
      <c r="E391" s="53" t="s">
        <v>3771</v>
      </c>
      <c r="F391" s="52" t="s">
        <v>19</v>
      </c>
      <c r="G391" t="s">
        <v>20</v>
      </c>
      <c r="H391">
        <v>66159</v>
      </c>
      <c r="I391">
        <v>66159</v>
      </c>
      <c r="J391" s="38" t="s">
        <v>16</v>
      </c>
      <c r="K391" s="38" t="s">
        <v>16</v>
      </c>
      <c r="L391" s="78" t="s">
        <v>16</v>
      </c>
      <c r="N391" s="3" t="s">
        <v>458</v>
      </c>
      <c r="O391" s="3"/>
      <c r="P391" s="3"/>
      <c r="R391" s="101" t="s">
        <v>4783</v>
      </c>
      <c r="S391" s="101" t="s">
        <v>4783</v>
      </c>
      <c r="T391" s="45" t="s">
        <v>4783</v>
      </c>
      <c r="U391" t="s">
        <v>405</v>
      </c>
      <c r="V391" t="s">
        <v>403</v>
      </c>
      <c r="W391" t="s">
        <v>402</v>
      </c>
      <c r="X391" t="s">
        <v>405</v>
      </c>
      <c r="Y391" t="s">
        <v>403</v>
      </c>
    </row>
    <row r="392" spans="1:25" x14ac:dyDescent="0.25">
      <c r="A392" s="52" t="s">
        <v>21</v>
      </c>
      <c r="B392" s="5" t="s">
        <v>1</v>
      </c>
      <c r="C392" s="5"/>
      <c r="D392" s="5" t="s">
        <v>5</v>
      </c>
      <c r="E392" s="53" t="s">
        <v>3772</v>
      </c>
      <c r="F392" s="52" t="s">
        <v>21</v>
      </c>
      <c r="G392" t="s">
        <v>22</v>
      </c>
      <c r="H392">
        <v>66077</v>
      </c>
      <c r="I392">
        <v>66077</v>
      </c>
      <c r="J392" s="38" t="s">
        <v>29</v>
      </c>
      <c r="K392" s="38" t="s">
        <v>16</v>
      </c>
      <c r="L392" s="78" t="s">
        <v>16</v>
      </c>
      <c r="N392" s="3"/>
      <c r="O392" s="3"/>
      <c r="P392" s="3"/>
      <c r="R392" s="101" t="s">
        <v>4786</v>
      </c>
      <c r="S392" s="101" t="s">
        <v>4786</v>
      </c>
      <c r="T392" s="45" t="s">
        <v>4786</v>
      </c>
      <c r="U392" t="s">
        <v>403</v>
      </c>
      <c r="V392" t="s">
        <v>406</v>
      </c>
      <c r="W392" t="s">
        <v>403</v>
      </c>
      <c r="X392" t="s">
        <v>405</v>
      </c>
      <c r="Y392" t="s">
        <v>406</v>
      </c>
    </row>
    <row r="393" spans="1:25" x14ac:dyDescent="0.25">
      <c r="A393" s="52" t="s">
        <v>3184</v>
      </c>
      <c r="B393" s="5" t="s">
        <v>1</v>
      </c>
      <c r="C393" s="5"/>
      <c r="D393" s="5" t="s">
        <v>5</v>
      </c>
      <c r="E393" s="53" t="s">
        <v>3772</v>
      </c>
      <c r="F393" s="52" t="s">
        <v>21</v>
      </c>
      <c r="G393" t="s">
        <v>22</v>
      </c>
      <c r="H393">
        <v>66077</v>
      </c>
      <c r="I393">
        <v>66077</v>
      </c>
      <c r="J393" s="38" t="s">
        <v>29</v>
      </c>
      <c r="K393" s="38" t="s">
        <v>16</v>
      </c>
      <c r="L393" s="78" t="s">
        <v>16</v>
      </c>
      <c r="N393" s="3"/>
      <c r="O393" s="3"/>
      <c r="P393" s="3"/>
      <c r="R393" s="101" t="s">
        <v>4786</v>
      </c>
      <c r="S393" s="101" t="s">
        <v>4786</v>
      </c>
      <c r="T393" s="45" t="s">
        <v>4786</v>
      </c>
      <c r="U393" t="s">
        <v>403</v>
      </c>
      <c r="V393" t="s">
        <v>406</v>
      </c>
      <c r="W393" t="s">
        <v>403</v>
      </c>
      <c r="X393" t="s">
        <v>405</v>
      </c>
      <c r="Y393" t="s">
        <v>406</v>
      </c>
    </row>
    <row r="394" spans="1:25" x14ac:dyDescent="0.25">
      <c r="A394" s="52" t="s">
        <v>23</v>
      </c>
      <c r="B394" s="5" t="s">
        <v>1</v>
      </c>
      <c r="C394" s="5"/>
      <c r="D394" s="5" t="s">
        <v>24</v>
      </c>
      <c r="E394" s="53" t="s">
        <v>3773</v>
      </c>
      <c r="F394" s="52" t="s">
        <v>23</v>
      </c>
      <c r="G394" t="s">
        <v>25</v>
      </c>
      <c r="H394">
        <v>66017</v>
      </c>
      <c r="I394">
        <v>66017</v>
      </c>
      <c r="J394" s="38" t="s">
        <v>29</v>
      </c>
      <c r="K394" s="38" t="s">
        <v>26</v>
      </c>
      <c r="L394" s="78" t="s">
        <v>16</v>
      </c>
      <c r="N394" s="3" t="s">
        <v>458</v>
      </c>
      <c r="O394" s="3"/>
      <c r="P394" s="3" t="s">
        <v>456</v>
      </c>
      <c r="R394" s="101" t="s">
        <v>2095</v>
      </c>
      <c r="S394" s="101" t="s">
        <v>2095</v>
      </c>
      <c r="T394" s="45" t="s">
        <v>4788</v>
      </c>
      <c r="U394" t="s">
        <v>412</v>
      </c>
      <c r="V394" t="s">
        <v>408</v>
      </c>
      <c r="W394" t="s">
        <v>403</v>
      </c>
      <c r="X394" t="s">
        <v>403</v>
      </c>
      <c r="Y394" t="s">
        <v>408</v>
      </c>
    </row>
    <row r="395" spans="1:25" x14ac:dyDescent="0.25">
      <c r="A395" s="52" t="s">
        <v>3185</v>
      </c>
      <c r="B395" s="5" t="s">
        <v>1</v>
      </c>
      <c r="C395" s="5"/>
      <c r="D395" s="5" t="s">
        <v>24</v>
      </c>
      <c r="E395" s="53" t="s">
        <v>3773</v>
      </c>
      <c r="F395" s="52" t="s">
        <v>23</v>
      </c>
      <c r="G395" t="s">
        <v>25</v>
      </c>
      <c r="H395">
        <v>66017</v>
      </c>
      <c r="I395">
        <v>66017</v>
      </c>
      <c r="J395" s="38" t="s">
        <v>29</v>
      </c>
      <c r="K395" s="38" t="s">
        <v>26</v>
      </c>
      <c r="L395" s="78" t="s">
        <v>16</v>
      </c>
      <c r="N395" s="3" t="s">
        <v>458</v>
      </c>
      <c r="O395" s="3"/>
      <c r="P395" s="3" t="s">
        <v>456</v>
      </c>
      <c r="R395" s="101" t="s">
        <v>2095</v>
      </c>
      <c r="S395" s="101" t="s">
        <v>2095</v>
      </c>
      <c r="T395" s="45" t="s">
        <v>4788</v>
      </c>
      <c r="U395" t="s">
        <v>412</v>
      </c>
      <c r="V395" t="s">
        <v>408</v>
      </c>
      <c r="W395" t="s">
        <v>403</v>
      </c>
      <c r="X395" t="s">
        <v>403</v>
      </c>
      <c r="Y395" t="s">
        <v>408</v>
      </c>
    </row>
    <row r="396" spans="1:25" x14ac:dyDescent="0.25">
      <c r="A396" s="52" t="s">
        <v>27</v>
      </c>
      <c r="B396" s="5" t="s">
        <v>1</v>
      </c>
      <c r="C396" s="5"/>
      <c r="D396" s="5" t="s">
        <v>10</v>
      </c>
      <c r="E396" s="53" t="s">
        <v>3774</v>
      </c>
      <c r="F396" s="52" t="s">
        <v>27</v>
      </c>
      <c r="G396" t="s">
        <v>28</v>
      </c>
      <c r="H396">
        <v>65878</v>
      </c>
      <c r="I396">
        <v>65878</v>
      </c>
      <c r="J396" s="38" t="s">
        <v>29</v>
      </c>
      <c r="K396" s="38" t="s">
        <v>29</v>
      </c>
      <c r="L396" s="78" t="s">
        <v>16</v>
      </c>
      <c r="N396" s="3" t="s">
        <v>458</v>
      </c>
      <c r="O396" s="3"/>
      <c r="P396" s="3"/>
      <c r="R396" s="101" t="s">
        <v>4786</v>
      </c>
      <c r="S396" s="101" t="s">
        <v>4786</v>
      </c>
      <c r="T396" s="45" t="s">
        <v>4786</v>
      </c>
      <c r="U396" t="s">
        <v>406</v>
      </c>
      <c r="V396" t="s">
        <v>406</v>
      </c>
      <c r="W396" t="s">
        <v>405</v>
      </c>
      <c r="X396" t="s">
        <v>406</v>
      </c>
      <c r="Y396" t="s">
        <v>406</v>
      </c>
    </row>
    <row r="397" spans="1:25" x14ac:dyDescent="0.25">
      <c r="A397" s="52" t="s">
        <v>3186</v>
      </c>
      <c r="B397" s="5" t="s">
        <v>1</v>
      </c>
      <c r="C397" s="5"/>
      <c r="D397" s="5" t="s">
        <v>10</v>
      </c>
      <c r="E397" s="53" t="s">
        <v>3774</v>
      </c>
      <c r="F397" s="52" t="s">
        <v>27</v>
      </c>
      <c r="G397" t="s">
        <v>28</v>
      </c>
      <c r="H397">
        <v>65878</v>
      </c>
      <c r="I397">
        <v>65878</v>
      </c>
      <c r="J397" s="38" t="s">
        <v>29</v>
      </c>
      <c r="K397" s="38" t="s">
        <v>29</v>
      </c>
      <c r="L397" s="78" t="s">
        <v>16</v>
      </c>
      <c r="N397" s="3" t="s">
        <v>458</v>
      </c>
      <c r="O397" s="3"/>
      <c r="P397" s="3"/>
      <c r="R397" s="101" t="s">
        <v>4786</v>
      </c>
      <c r="S397" s="101" t="s">
        <v>4786</v>
      </c>
      <c r="T397" s="45" t="s">
        <v>4786</v>
      </c>
      <c r="U397" t="s">
        <v>406</v>
      </c>
      <c r="V397" t="s">
        <v>406</v>
      </c>
      <c r="W397" t="s">
        <v>405</v>
      </c>
      <c r="X397" t="s">
        <v>406</v>
      </c>
      <c r="Y397" t="s">
        <v>406</v>
      </c>
    </row>
    <row r="398" spans="1:25" x14ac:dyDescent="0.25">
      <c r="A398" s="52" t="s">
        <v>30</v>
      </c>
      <c r="B398" s="5" t="s">
        <v>1</v>
      </c>
      <c r="C398" s="5"/>
      <c r="D398" s="5" t="s">
        <v>10</v>
      </c>
      <c r="E398" s="53" t="s">
        <v>3775</v>
      </c>
      <c r="F398" s="52" t="s">
        <v>30</v>
      </c>
      <c r="G398" t="s">
        <v>254</v>
      </c>
      <c r="H398">
        <v>65877</v>
      </c>
      <c r="I398">
        <v>65877</v>
      </c>
      <c r="J398" s="38" t="s">
        <v>16</v>
      </c>
      <c r="K398" s="38" t="s">
        <v>16</v>
      </c>
      <c r="L398" s="78" t="s">
        <v>16</v>
      </c>
      <c r="N398" s="3"/>
      <c r="O398" s="3"/>
      <c r="P398" s="3"/>
      <c r="R398" s="101" t="s">
        <v>4783</v>
      </c>
      <c r="S398" s="101" t="s">
        <v>4783</v>
      </c>
      <c r="T398" s="45" t="s">
        <v>4783</v>
      </c>
      <c r="U398" t="s">
        <v>404</v>
      </c>
      <c r="V398" t="s">
        <v>404</v>
      </c>
      <c r="W398" t="s">
        <v>404</v>
      </c>
      <c r="X398" t="s">
        <v>404</v>
      </c>
      <c r="Y398" t="s">
        <v>404</v>
      </c>
    </row>
    <row r="399" spans="1:25" x14ac:dyDescent="0.25">
      <c r="A399" s="52" t="s">
        <v>3187</v>
      </c>
      <c r="B399" s="5" t="s">
        <v>1</v>
      </c>
      <c r="C399" s="5"/>
      <c r="D399" s="5" t="s">
        <v>10</v>
      </c>
      <c r="E399" s="53" t="s">
        <v>3775</v>
      </c>
      <c r="F399" s="52" t="s">
        <v>30</v>
      </c>
      <c r="G399" t="s">
        <v>254</v>
      </c>
      <c r="H399">
        <v>65877</v>
      </c>
      <c r="I399">
        <v>65877</v>
      </c>
      <c r="J399" s="38" t="s">
        <v>16</v>
      </c>
      <c r="K399" s="38" t="s">
        <v>16</v>
      </c>
      <c r="L399" s="78" t="s">
        <v>16</v>
      </c>
      <c r="N399" s="3"/>
      <c r="O399" s="3"/>
      <c r="P399" s="3"/>
      <c r="R399" s="101" t="s">
        <v>4783</v>
      </c>
      <c r="S399" s="101" t="s">
        <v>4783</v>
      </c>
      <c r="T399" s="45" t="s">
        <v>4783</v>
      </c>
      <c r="U399" t="s">
        <v>404</v>
      </c>
      <c r="V399" t="s">
        <v>404</v>
      </c>
      <c r="W399" t="s">
        <v>404</v>
      </c>
      <c r="X399" t="s">
        <v>404</v>
      </c>
      <c r="Y399" t="s">
        <v>404</v>
      </c>
    </row>
    <row r="400" spans="1:25" x14ac:dyDescent="0.25">
      <c r="A400" s="52" t="s">
        <v>31</v>
      </c>
      <c r="B400" s="5" t="s">
        <v>1</v>
      </c>
      <c r="C400" s="5"/>
      <c r="D400" s="5" t="s">
        <v>10</v>
      </c>
      <c r="E400" s="53" t="s">
        <v>3776</v>
      </c>
      <c r="F400" s="52" t="s">
        <v>31</v>
      </c>
      <c r="G400" t="s">
        <v>255</v>
      </c>
      <c r="H400">
        <v>65894</v>
      </c>
      <c r="I400">
        <v>65894</v>
      </c>
      <c r="J400" s="38" t="s">
        <v>400</v>
      </c>
      <c r="K400" s="38" t="s">
        <v>6</v>
      </c>
      <c r="L400" s="78" t="s">
        <v>3</v>
      </c>
      <c r="N400" s="3" t="s">
        <v>458</v>
      </c>
      <c r="O400" s="3"/>
      <c r="P400" s="3"/>
      <c r="R400" s="101" t="s">
        <v>411</v>
      </c>
      <c r="S400" s="101" t="s">
        <v>411</v>
      </c>
      <c r="T400" s="45" t="s">
        <v>411</v>
      </c>
      <c r="U400" t="s">
        <v>413</v>
      </c>
      <c r="V400" t="s">
        <v>409</v>
      </c>
      <c r="W400" t="s">
        <v>413</v>
      </c>
      <c r="X400" t="s">
        <v>413</v>
      </c>
      <c r="Y400" t="s">
        <v>409</v>
      </c>
    </row>
    <row r="401" spans="1:25" x14ac:dyDescent="0.25">
      <c r="A401" s="52" t="s">
        <v>3188</v>
      </c>
      <c r="B401" s="5" t="s">
        <v>1</v>
      </c>
      <c r="C401" s="5"/>
      <c r="D401" s="5" t="s">
        <v>10</v>
      </c>
      <c r="E401" s="53" t="s">
        <v>3776</v>
      </c>
      <c r="F401" s="52" t="s">
        <v>31</v>
      </c>
      <c r="G401" t="s">
        <v>255</v>
      </c>
      <c r="H401">
        <v>65894</v>
      </c>
      <c r="I401">
        <v>65894</v>
      </c>
      <c r="J401" s="38" t="s">
        <v>400</v>
      </c>
      <c r="K401" s="38" t="s">
        <v>6</v>
      </c>
      <c r="L401" s="78" t="s">
        <v>3</v>
      </c>
      <c r="N401" s="3" t="s">
        <v>458</v>
      </c>
      <c r="O401" s="3"/>
      <c r="P401" s="3"/>
      <c r="R401" s="101" t="s">
        <v>411</v>
      </c>
      <c r="S401" s="101" t="s">
        <v>411</v>
      </c>
      <c r="T401" s="45" t="s">
        <v>411</v>
      </c>
      <c r="U401" t="s">
        <v>413</v>
      </c>
      <c r="V401" t="s">
        <v>409</v>
      </c>
      <c r="W401" t="s">
        <v>413</v>
      </c>
      <c r="X401" t="s">
        <v>413</v>
      </c>
      <c r="Y401" t="s">
        <v>409</v>
      </c>
    </row>
    <row r="402" spans="1:25" x14ac:dyDescent="0.25">
      <c r="A402" s="52" t="s">
        <v>32</v>
      </c>
      <c r="B402" s="5" t="s">
        <v>1</v>
      </c>
      <c r="C402" s="5"/>
      <c r="D402" s="5" t="s">
        <v>10</v>
      </c>
      <c r="E402" s="53" t="s">
        <v>3777</v>
      </c>
      <c r="F402" s="52" t="s">
        <v>32</v>
      </c>
      <c r="G402" t="s">
        <v>251</v>
      </c>
      <c r="H402">
        <v>65687</v>
      </c>
      <c r="I402">
        <v>65687</v>
      </c>
      <c r="J402" s="38" t="s">
        <v>33</v>
      </c>
      <c r="K402" s="38" t="s">
        <v>33</v>
      </c>
      <c r="L402" s="78" t="s">
        <v>14</v>
      </c>
      <c r="N402" s="3" t="s">
        <v>458</v>
      </c>
      <c r="O402" s="3"/>
      <c r="P402" s="3"/>
      <c r="R402" s="101" t="s">
        <v>3565</v>
      </c>
      <c r="S402" s="101" t="s">
        <v>3565</v>
      </c>
      <c r="T402" s="45" t="s">
        <v>4788</v>
      </c>
      <c r="U402" t="s">
        <v>412</v>
      </c>
      <c r="V402" t="s">
        <v>408</v>
      </c>
      <c r="W402" t="s">
        <v>409</v>
      </c>
      <c r="X402" t="s">
        <v>412</v>
      </c>
      <c r="Y402" t="s">
        <v>408</v>
      </c>
    </row>
    <row r="403" spans="1:25" x14ac:dyDescent="0.25">
      <c r="A403" s="52" t="s">
        <v>3189</v>
      </c>
      <c r="B403" s="5" t="s">
        <v>1</v>
      </c>
      <c r="C403" s="5"/>
      <c r="D403" s="5" t="s">
        <v>10</v>
      </c>
      <c r="E403" s="53" t="s">
        <v>3777</v>
      </c>
      <c r="F403" s="52" t="s">
        <v>32</v>
      </c>
      <c r="G403" t="s">
        <v>251</v>
      </c>
      <c r="H403">
        <v>65687</v>
      </c>
      <c r="I403">
        <v>65687</v>
      </c>
      <c r="J403" s="38" t="s">
        <v>33</v>
      </c>
      <c r="K403" s="38" t="s">
        <v>33</v>
      </c>
      <c r="L403" s="78" t="s">
        <v>14</v>
      </c>
      <c r="N403" s="3" t="s">
        <v>458</v>
      </c>
      <c r="O403" s="3"/>
      <c r="P403" s="3"/>
      <c r="R403" s="101" t="s">
        <v>3565</v>
      </c>
      <c r="S403" s="101" t="s">
        <v>3565</v>
      </c>
      <c r="T403" s="45" t="s">
        <v>4788</v>
      </c>
      <c r="U403" t="s">
        <v>412</v>
      </c>
      <c r="V403" t="s">
        <v>408</v>
      </c>
      <c r="W403" t="s">
        <v>409</v>
      </c>
      <c r="X403" t="s">
        <v>412</v>
      </c>
      <c r="Y403" t="s">
        <v>408</v>
      </c>
    </row>
    <row r="404" spans="1:25" x14ac:dyDescent="0.25">
      <c r="A404" s="52" t="s">
        <v>34</v>
      </c>
      <c r="B404" s="5" t="s">
        <v>1</v>
      </c>
      <c r="C404" s="5"/>
      <c r="D404" s="5" t="s">
        <v>10</v>
      </c>
      <c r="E404" s="53" t="s">
        <v>3778</v>
      </c>
      <c r="F404" s="52" t="s">
        <v>34</v>
      </c>
      <c r="G404" t="s">
        <v>35</v>
      </c>
      <c r="H404">
        <v>535823</v>
      </c>
      <c r="I404">
        <v>535823</v>
      </c>
      <c r="J404" s="38" t="s">
        <v>49</v>
      </c>
      <c r="K404" s="38" t="s">
        <v>29</v>
      </c>
      <c r="L404" s="78" t="s">
        <v>26</v>
      </c>
      <c r="N404" s="3" t="s">
        <v>458</v>
      </c>
      <c r="O404" s="3"/>
      <c r="P404" s="3" t="s">
        <v>456</v>
      </c>
      <c r="R404" s="101" t="s">
        <v>2095</v>
      </c>
      <c r="S404" s="101" t="s">
        <v>2095</v>
      </c>
      <c r="T404" s="45" t="s">
        <v>4788</v>
      </c>
      <c r="U404" t="s">
        <v>407</v>
      </c>
      <c r="V404" t="s">
        <v>407</v>
      </c>
      <c r="W404" t="s">
        <v>402</v>
      </c>
      <c r="X404" t="s">
        <v>402</v>
      </c>
      <c r="Y404" t="s">
        <v>407</v>
      </c>
    </row>
    <row r="405" spans="1:25" x14ac:dyDescent="0.25">
      <c r="A405" s="52" t="s">
        <v>3190</v>
      </c>
      <c r="B405" s="5" t="s">
        <v>1</v>
      </c>
      <c r="C405" s="5"/>
      <c r="D405" s="5" t="s">
        <v>10</v>
      </c>
      <c r="E405" s="53" t="s">
        <v>3778</v>
      </c>
      <c r="F405" s="52" t="s">
        <v>34</v>
      </c>
      <c r="G405" t="s">
        <v>35</v>
      </c>
      <c r="H405">
        <v>535823</v>
      </c>
      <c r="I405">
        <v>535823</v>
      </c>
      <c r="J405" s="38" t="s">
        <v>49</v>
      </c>
      <c r="K405" s="38" t="s">
        <v>29</v>
      </c>
      <c r="L405" s="78" t="s">
        <v>26</v>
      </c>
      <c r="N405" s="3" t="s">
        <v>458</v>
      </c>
      <c r="O405" s="3"/>
      <c r="P405" s="3" t="s">
        <v>456</v>
      </c>
      <c r="R405" s="101" t="s">
        <v>2095</v>
      </c>
      <c r="S405" s="101" t="s">
        <v>2095</v>
      </c>
      <c r="T405" s="45" t="s">
        <v>4788</v>
      </c>
      <c r="U405" t="s">
        <v>407</v>
      </c>
      <c r="V405" t="s">
        <v>407</v>
      </c>
      <c r="W405" t="s">
        <v>402</v>
      </c>
      <c r="X405" t="s">
        <v>402</v>
      </c>
      <c r="Y405" t="s">
        <v>407</v>
      </c>
    </row>
    <row r="406" spans="1:25" x14ac:dyDescent="0.25">
      <c r="A406" s="52" t="s">
        <v>36</v>
      </c>
      <c r="B406" s="5" t="s">
        <v>1</v>
      </c>
      <c r="C406" s="5"/>
      <c r="D406" s="5" t="s">
        <v>5</v>
      </c>
      <c r="E406" s="53" t="s">
        <v>3779</v>
      </c>
      <c r="F406" s="52" t="s">
        <v>36</v>
      </c>
      <c r="G406" t="s">
        <v>243</v>
      </c>
      <c r="H406">
        <v>66173</v>
      </c>
      <c r="I406">
        <v>66173</v>
      </c>
      <c r="J406" s="38" t="s">
        <v>16</v>
      </c>
      <c r="K406" s="38" t="s">
        <v>16</v>
      </c>
      <c r="L406" s="78" t="s">
        <v>16</v>
      </c>
      <c r="N406" s="3"/>
      <c r="O406" s="3"/>
      <c r="P406" s="3"/>
      <c r="R406" s="101" t="s">
        <v>3565</v>
      </c>
      <c r="S406" s="101" t="s">
        <v>3565</v>
      </c>
      <c r="T406" s="45" t="s">
        <v>4788</v>
      </c>
      <c r="U406" t="s">
        <v>406</v>
      </c>
      <c r="V406" t="s">
        <v>406</v>
      </c>
      <c r="W406" t="s">
        <v>407</v>
      </c>
      <c r="X406" t="s">
        <v>406</v>
      </c>
      <c r="Y406" t="s">
        <v>406</v>
      </c>
    </row>
    <row r="407" spans="1:25" x14ac:dyDescent="0.25">
      <c r="A407" s="52" t="s">
        <v>3191</v>
      </c>
      <c r="B407" s="5" t="s">
        <v>1</v>
      </c>
      <c r="C407" s="5"/>
      <c r="D407" s="5" t="s">
        <v>5</v>
      </c>
      <c r="E407" s="53" t="s">
        <v>3779</v>
      </c>
      <c r="F407" s="52" t="s">
        <v>36</v>
      </c>
      <c r="G407" t="s">
        <v>243</v>
      </c>
      <c r="H407">
        <v>66173</v>
      </c>
      <c r="I407">
        <v>66173</v>
      </c>
      <c r="J407" s="38" t="s">
        <v>16</v>
      </c>
      <c r="K407" s="38" t="s">
        <v>16</v>
      </c>
      <c r="L407" s="78" t="s">
        <v>16</v>
      </c>
      <c r="N407" s="3"/>
      <c r="O407" s="3"/>
      <c r="P407" s="3"/>
      <c r="R407" s="101" t="s">
        <v>3565</v>
      </c>
      <c r="S407" s="101" t="s">
        <v>3565</v>
      </c>
      <c r="T407" s="45" t="s">
        <v>4788</v>
      </c>
      <c r="U407" t="s">
        <v>406</v>
      </c>
      <c r="V407" t="s">
        <v>406</v>
      </c>
      <c r="W407" t="s">
        <v>407</v>
      </c>
      <c r="X407" t="s">
        <v>406</v>
      </c>
      <c r="Y407" t="s">
        <v>406</v>
      </c>
    </row>
    <row r="408" spans="1:25" x14ac:dyDescent="0.25">
      <c r="A408" s="52" t="s">
        <v>37</v>
      </c>
      <c r="B408" s="5" t="s">
        <v>1</v>
      </c>
      <c r="C408" s="5"/>
      <c r="D408" s="5" t="s">
        <v>5</v>
      </c>
      <c r="E408" s="53" t="s">
        <v>3780</v>
      </c>
      <c r="F408" s="52" t="s">
        <v>37</v>
      </c>
      <c r="G408" t="s">
        <v>272</v>
      </c>
      <c r="H408">
        <v>240287</v>
      </c>
      <c r="I408">
        <v>240287</v>
      </c>
      <c r="J408" s="38" t="s">
        <v>26</v>
      </c>
      <c r="K408" s="38" t="s">
        <v>38</v>
      </c>
      <c r="L408" s="78" t="s">
        <v>29</v>
      </c>
      <c r="N408" s="3" t="s">
        <v>458</v>
      </c>
      <c r="O408" s="3"/>
      <c r="P408" s="3" t="s">
        <v>456</v>
      </c>
      <c r="R408" s="101" t="s">
        <v>3565</v>
      </c>
      <c r="S408" s="101" t="s">
        <v>3565</v>
      </c>
      <c r="T408" s="45" t="s">
        <v>4788</v>
      </c>
      <c r="U408" t="s">
        <v>413</v>
      </c>
      <c r="V408" t="s">
        <v>409</v>
      </c>
      <c r="W408" t="s">
        <v>412</v>
      </c>
      <c r="X408" t="s">
        <v>407</v>
      </c>
      <c r="Y408" t="s">
        <v>409</v>
      </c>
    </row>
    <row r="409" spans="1:25" x14ac:dyDescent="0.25">
      <c r="A409" s="52" t="s">
        <v>3192</v>
      </c>
      <c r="B409" s="5" t="s">
        <v>1</v>
      </c>
      <c r="C409" s="5"/>
      <c r="D409" s="5" t="s">
        <v>5</v>
      </c>
      <c r="E409" s="53" t="s">
        <v>3780</v>
      </c>
      <c r="F409" s="52" t="s">
        <v>37</v>
      </c>
      <c r="G409" t="s">
        <v>272</v>
      </c>
      <c r="H409">
        <v>240287</v>
      </c>
      <c r="I409">
        <v>240287</v>
      </c>
      <c r="J409" s="38" t="s">
        <v>26</v>
      </c>
      <c r="K409" s="38" t="s">
        <v>38</v>
      </c>
      <c r="L409" s="78" t="s">
        <v>29</v>
      </c>
      <c r="N409" s="3" t="s">
        <v>458</v>
      </c>
      <c r="O409" s="3"/>
      <c r="P409" s="3" t="s">
        <v>456</v>
      </c>
      <c r="R409" s="101" t="s">
        <v>3565</v>
      </c>
      <c r="S409" s="101" t="s">
        <v>3565</v>
      </c>
      <c r="T409" s="45" t="s">
        <v>4788</v>
      </c>
      <c r="U409" t="s">
        <v>413</v>
      </c>
      <c r="V409" t="s">
        <v>409</v>
      </c>
      <c r="W409" t="s">
        <v>412</v>
      </c>
      <c r="X409" t="s">
        <v>407</v>
      </c>
      <c r="Y409" t="s">
        <v>409</v>
      </c>
    </row>
    <row r="410" spans="1:25" x14ac:dyDescent="0.25">
      <c r="A410" s="52" t="s">
        <v>39</v>
      </c>
      <c r="B410" s="5" t="s">
        <v>1</v>
      </c>
      <c r="C410" s="5"/>
      <c r="D410" s="5" t="s">
        <v>2</v>
      </c>
      <c r="E410" s="53" t="s">
        <v>3781</v>
      </c>
      <c r="F410" s="52" t="s">
        <v>39</v>
      </c>
      <c r="G410" t="s">
        <v>40</v>
      </c>
      <c r="H410">
        <v>227817</v>
      </c>
      <c r="I410">
        <v>227817</v>
      </c>
      <c r="J410" s="38" t="s">
        <v>38</v>
      </c>
      <c r="K410" s="38" t="s">
        <v>38</v>
      </c>
      <c r="L410" s="78" t="s">
        <v>16</v>
      </c>
      <c r="N410" s="3" t="s">
        <v>458</v>
      </c>
      <c r="O410" s="3"/>
      <c r="P410" s="3" t="s">
        <v>456</v>
      </c>
      <c r="R410" s="101" t="s">
        <v>411</v>
      </c>
      <c r="S410" s="101" t="s">
        <v>411</v>
      </c>
      <c r="T410" s="45" t="s">
        <v>411</v>
      </c>
      <c r="U410" t="s">
        <v>413</v>
      </c>
      <c r="V410" t="s">
        <v>409</v>
      </c>
      <c r="W410" t="s">
        <v>413</v>
      </c>
      <c r="X410" t="s">
        <v>403</v>
      </c>
      <c r="Y410" t="s">
        <v>409</v>
      </c>
    </row>
    <row r="411" spans="1:25" x14ac:dyDescent="0.25">
      <c r="A411" s="52" t="s">
        <v>3193</v>
      </c>
      <c r="B411" s="5" t="s">
        <v>1</v>
      </c>
      <c r="C411" s="5"/>
      <c r="D411" s="5" t="s">
        <v>2</v>
      </c>
      <c r="E411" s="53" t="s">
        <v>3781</v>
      </c>
      <c r="F411" s="52" t="s">
        <v>39</v>
      </c>
      <c r="G411" t="s">
        <v>40</v>
      </c>
      <c r="H411">
        <v>227817</v>
      </c>
      <c r="I411">
        <v>227817</v>
      </c>
      <c r="J411" s="38" t="s">
        <v>38</v>
      </c>
      <c r="K411" s="38" t="s">
        <v>38</v>
      </c>
      <c r="L411" s="78" t="s">
        <v>16</v>
      </c>
      <c r="N411" s="3" t="s">
        <v>458</v>
      </c>
      <c r="O411" s="3"/>
      <c r="P411" s="3" t="s">
        <v>456</v>
      </c>
      <c r="R411" s="101" t="s">
        <v>411</v>
      </c>
      <c r="S411" s="101" t="s">
        <v>411</v>
      </c>
      <c r="T411" s="45" t="s">
        <v>411</v>
      </c>
      <c r="U411" t="s">
        <v>413</v>
      </c>
      <c r="V411" t="s">
        <v>409</v>
      </c>
      <c r="W411" t="s">
        <v>413</v>
      </c>
      <c r="X411" t="s">
        <v>403</v>
      </c>
      <c r="Y411" t="s">
        <v>409</v>
      </c>
    </row>
    <row r="412" spans="1:25" x14ac:dyDescent="0.25">
      <c r="A412" s="52" t="s">
        <v>41</v>
      </c>
      <c r="B412" s="5" t="s">
        <v>1</v>
      </c>
      <c r="C412" s="5"/>
      <c r="D412" s="5" t="s">
        <v>5</v>
      </c>
      <c r="E412" s="53" t="s">
        <v>3782</v>
      </c>
      <c r="F412" s="52" t="s">
        <v>41</v>
      </c>
      <c r="G412" t="s">
        <v>271</v>
      </c>
      <c r="H412">
        <v>962302</v>
      </c>
      <c r="I412">
        <v>962302</v>
      </c>
      <c r="J412" s="38" t="s">
        <v>49</v>
      </c>
      <c r="K412" s="38" t="s">
        <v>6</v>
      </c>
      <c r="L412" s="78" t="s">
        <v>49</v>
      </c>
      <c r="N412" s="3" t="s">
        <v>458</v>
      </c>
      <c r="O412" s="3"/>
      <c r="P412" s="3"/>
      <c r="R412" s="101" t="s">
        <v>4787</v>
      </c>
      <c r="S412" s="101" t="s">
        <v>413</v>
      </c>
      <c r="T412" s="45" t="s">
        <v>4787</v>
      </c>
      <c r="U412" t="s">
        <v>402</v>
      </c>
      <c r="V412" t="s">
        <v>460</v>
      </c>
      <c r="W412" t="s">
        <v>407</v>
      </c>
      <c r="X412" t="s">
        <v>402</v>
      </c>
      <c r="Y412" t="s">
        <v>460</v>
      </c>
    </row>
    <row r="413" spans="1:25" x14ac:dyDescent="0.25">
      <c r="A413" s="52" t="s">
        <v>3194</v>
      </c>
      <c r="B413" s="5" t="s">
        <v>1</v>
      </c>
      <c r="C413" s="5"/>
      <c r="D413" s="5" t="s">
        <v>5</v>
      </c>
      <c r="E413" s="53" t="s">
        <v>3782</v>
      </c>
      <c r="F413" s="52" t="s">
        <v>41</v>
      </c>
      <c r="G413" t="s">
        <v>271</v>
      </c>
      <c r="H413">
        <v>962302</v>
      </c>
      <c r="I413">
        <v>962302</v>
      </c>
      <c r="J413" s="38" t="s">
        <v>49</v>
      </c>
      <c r="K413" s="38" t="s">
        <v>6</v>
      </c>
      <c r="L413" s="78" t="s">
        <v>49</v>
      </c>
      <c r="N413" s="3" t="s">
        <v>458</v>
      </c>
      <c r="O413" s="3"/>
      <c r="P413" s="3"/>
      <c r="R413" s="101" t="s">
        <v>4787</v>
      </c>
      <c r="S413" s="101" t="s">
        <v>413</v>
      </c>
      <c r="T413" s="45" t="s">
        <v>4787</v>
      </c>
      <c r="U413" t="s">
        <v>402</v>
      </c>
      <c r="V413" t="s">
        <v>460</v>
      </c>
      <c r="W413" t="s">
        <v>407</v>
      </c>
      <c r="X413" t="s">
        <v>402</v>
      </c>
      <c r="Y413" t="s">
        <v>460</v>
      </c>
    </row>
    <row r="414" spans="1:25" x14ac:dyDescent="0.25">
      <c r="A414" s="52" t="s">
        <v>42</v>
      </c>
      <c r="B414" s="5" t="s">
        <v>1</v>
      </c>
      <c r="C414" s="5"/>
      <c r="D414" s="5" t="s">
        <v>5</v>
      </c>
      <c r="E414" s="53" t="s">
        <v>3783</v>
      </c>
      <c r="F414" s="52" t="s">
        <v>42</v>
      </c>
      <c r="G414" t="s">
        <v>268</v>
      </c>
      <c r="H414">
        <v>913804</v>
      </c>
      <c r="I414">
        <v>913804</v>
      </c>
      <c r="J414" s="38" t="s">
        <v>16</v>
      </c>
      <c r="K414" s="38" t="s">
        <v>16</v>
      </c>
      <c r="L414" s="78" t="s">
        <v>16</v>
      </c>
      <c r="N414" s="3"/>
      <c r="O414" s="3"/>
      <c r="P414" s="3"/>
      <c r="R414" s="101" t="s">
        <v>4785</v>
      </c>
      <c r="S414" s="101" t="s">
        <v>4785</v>
      </c>
      <c r="T414" s="45" t="s">
        <v>4785</v>
      </c>
      <c r="U414" t="s">
        <v>404</v>
      </c>
      <c r="V414" t="s">
        <v>404</v>
      </c>
      <c r="W414" t="s">
        <v>404</v>
      </c>
      <c r="X414" t="s">
        <v>404</v>
      </c>
      <c r="Y414" t="s">
        <v>404</v>
      </c>
    </row>
    <row r="415" spans="1:25" x14ac:dyDescent="0.25">
      <c r="A415" s="52" t="s">
        <v>3195</v>
      </c>
      <c r="B415" s="5" t="s">
        <v>1</v>
      </c>
      <c r="C415" s="5"/>
      <c r="D415" s="5" t="s">
        <v>5</v>
      </c>
      <c r="E415" s="53" t="s">
        <v>3783</v>
      </c>
      <c r="F415" s="52" t="s">
        <v>42</v>
      </c>
      <c r="G415" t="s">
        <v>268</v>
      </c>
      <c r="H415">
        <v>913804</v>
      </c>
      <c r="I415">
        <v>913804</v>
      </c>
      <c r="J415" s="38" t="s">
        <v>16</v>
      </c>
      <c r="K415" s="38" t="s">
        <v>16</v>
      </c>
      <c r="L415" s="78" t="s">
        <v>16</v>
      </c>
      <c r="N415" s="3"/>
      <c r="O415" s="3"/>
      <c r="P415" s="3"/>
      <c r="R415" s="101" t="s">
        <v>4785</v>
      </c>
      <c r="S415" s="101" t="s">
        <v>4785</v>
      </c>
      <c r="T415" s="45" t="s">
        <v>4785</v>
      </c>
      <c r="U415" t="s">
        <v>404</v>
      </c>
      <c r="V415" t="s">
        <v>404</v>
      </c>
      <c r="W415" t="s">
        <v>404</v>
      </c>
      <c r="X415" t="s">
        <v>404</v>
      </c>
      <c r="Y415" t="s">
        <v>404</v>
      </c>
    </row>
    <row r="416" spans="1:25" x14ac:dyDescent="0.25">
      <c r="A416" s="79" t="s">
        <v>2975</v>
      </c>
      <c r="B416" s="80" t="s">
        <v>1</v>
      </c>
      <c r="C416" s="80"/>
      <c r="D416" s="80" t="s">
        <v>5</v>
      </c>
      <c r="E416" s="81" t="s">
        <v>3548</v>
      </c>
      <c r="F416" s="79" t="s">
        <v>42</v>
      </c>
      <c r="G416" s="82" t="s">
        <v>268</v>
      </c>
      <c r="H416" s="82">
        <v>913804</v>
      </c>
      <c r="I416" s="82">
        <v>913804</v>
      </c>
      <c r="J416" s="83" t="s">
        <v>16</v>
      </c>
      <c r="K416" s="83" t="s">
        <v>16</v>
      </c>
      <c r="L416" s="84" t="s">
        <v>16</v>
      </c>
      <c r="M416" s="83"/>
      <c r="N416" s="83"/>
      <c r="O416" s="83"/>
      <c r="P416" s="83"/>
      <c r="Q416" s="82"/>
      <c r="R416" s="101" t="s">
        <v>4785</v>
      </c>
      <c r="S416" s="101" t="s">
        <v>4785</v>
      </c>
      <c r="T416" s="45" t="s">
        <v>4785</v>
      </c>
      <c r="U416" s="82" t="s">
        <v>404</v>
      </c>
      <c r="V416" s="82" t="s">
        <v>404</v>
      </c>
      <c r="W416" s="82" t="s">
        <v>404</v>
      </c>
      <c r="X416" s="82" t="s">
        <v>404</v>
      </c>
      <c r="Y416" s="82" t="s">
        <v>404</v>
      </c>
    </row>
    <row r="417" spans="1:25" x14ac:dyDescent="0.25">
      <c r="A417" s="79" t="s">
        <v>3196</v>
      </c>
      <c r="B417" s="80" t="s">
        <v>1</v>
      </c>
      <c r="C417" s="80"/>
      <c r="D417" s="80" t="s">
        <v>5</v>
      </c>
      <c r="E417" s="81" t="s">
        <v>3548</v>
      </c>
      <c r="F417" s="79" t="s">
        <v>42</v>
      </c>
      <c r="G417" s="82" t="s">
        <v>268</v>
      </c>
      <c r="H417" s="82">
        <v>913804</v>
      </c>
      <c r="I417" s="82">
        <v>913804</v>
      </c>
      <c r="J417" s="83" t="s">
        <v>16</v>
      </c>
      <c r="K417" s="83" t="s">
        <v>16</v>
      </c>
      <c r="L417" s="84" t="s">
        <v>16</v>
      </c>
      <c r="M417" s="83"/>
      <c r="N417" s="83"/>
      <c r="O417" s="83"/>
      <c r="P417" s="83"/>
      <c r="Q417" s="82"/>
      <c r="R417" s="101" t="s">
        <v>4785</v>
      </c>
      <c r="S417" s="101" t="s">
        <v>4785</v>
      </c>
      <c r="T417" s="45" t="s">
        <v>4785</v>
      </c>
      <c r="U417" s="82" t="s">
        <v>404</v>
      </c>
      <c r="V417" s="82" t="s">
        <v>404</v>
      </c>
      <c r="W417" s="82" t="s">
        <v>404</v>
      </c>
      <c r="X417" s="82" t="s">
        <v>404</v>
      </c>
      <c r="Y417" s="82" t="s">
        <v>404</v>
      </c>
    </row>
    <row r="418" spans="1:25" x14ac:dyDescent="0.25">
      <c r="A418" s="52" t="s">
        <v>43</v>
      </c>
      <c r="B418" s="5" t="s">
        <v>1</v>
      </c>
      <c r="C418" s="5"/>
      <c r="D418" s="5" t="s">
        <v>5</v>
      </c>
      <c r="E418" s="53" t="s">
        <v>3784</v>
      </c>
      <c r="F418" s="52" t="s">
        <v>43</v>
      </c>
      <c r="G418" t="s">
        <v>270</v>
      </c>
      <c r="H418">
        <v>971791</v>
      </c>
      <c r="I418">
        <v>971791</v>
      </c>
      <c r="J418" s="38" t="s">
        <v>16</v>
      </c>
      <c r="K418" s="38" t="s">
        <v>16</v>
      </c>
      <c r="L418" s="78" t="s">
        <v>16</v>
      </c>
      <c r="N418" s="3"/>
      <c r="O418" s="3"/>
      <c r="P418" s="3"/>
      <c r="R418" s="101" t="s">
        <v>4783</v>
      </c>
      <c r="S418" s="101" t="s">
        <v>4783</v>
      </c>
      <c r="T418" s="45" t="s">
        <v>4783</v>
      </c>
      <c r="U418" t="s">
        <v>405</v>
      </c>
      <c r="V418" t="s">
        <v>405</v>
      </c>
      <c r="W418" t="s">
        <v>405</v>
      </c>
      <c r="X418" t="s">
        <v>404</v>
      </c>
      <c r="Y418" t="s">
        <v>405</v>
      </c>
    </row>
    <row r="419" spans="1:25" x14ac:dyDescent="0.25">
      <c r="A419" s="52" t="s">
        <v>3197</v>
      </c>
      <c r="B419" s="5" t="s">
        <v>1</v>
      </c>
      <c r="C419" s="5"/>
      <c r="D419" s="5" t="s">
        <v>5</v>
      </c>
      <c r="E419" s="53" t="s">
        <v>3784</v>
      </c>
      <c r="F419" s="52" t="s">
        <v>43</v>
      </c>
      <c r="G419" t="s">
        <v>270</v>
      </c>
      <c r="H419">
        <v>971791</v>
      </c>
      <c r="I419">
        <v>971791</v>
      </c>
      <c r="J419" s="38" t="s">
        <v>16</v>
      </c>
      <c r="K419" s="38" t="s">
        <v>16</v>
      </c>
      <c r="L419" s="78" t="s">
        <v>16</v>
      </c>
      <c r="N419" s="3"/>
      <c r="O419" s="3"/>
      <c r="P419" s="3"/>
      <c r="R419" s="101" t="s">
        <v>4783</v>
      </c>
      <c r="S419" s="101" t="s">
        <v>4783</v>
      </c>
      <c r="T419" s="45" t="s">
        <v>4783</v>
      </c>
      <c r="U419" t="s">
        <v>405</v>
      </c>
      <c r="V419" t="s">
        <v>405</v>
      </c>
      <c r="W419" t="s">
        <v>405</v>
      </c>
      <c r="X419" t="s">
        <v>404</v>
      </c>
      <c r="Y419" t="s">
        <v>405</v>
      </c>
    </row>
    <row r="420" spans="1:25" x14ac:dyDescent="0.25">
      <c r="A420" s="52" t="s">
        <v>2976</v>
      </c>
      <c r="B420" s="5" t="s">
        <v>1</v>
      </c>
      <c r="C420" s="5"/>
      <c r="D420" s="5" t="s">
        <v>5</v>
      </c>
      <c r="E420" s="53" t="s">
        <v>3784</v>
      </c>
      <c r="F420" s="52" t="s">
        <v>43</v>
      </c>
      <c r="G420" t="s">
        <v>270</v>
      </c>
      <c r="H420">
        <v>971791</v>
      </c>
      <c r="I420">
        <v>971791</v>
      </c>
      <c r="J420" s="38" t="s">
        <v>16</v>
      </c>
      <c r="K420" s="38" t="s">
        <v>16</v>
      </c>
      <c r="L420" s="78" t="s">
        <v>16</v>
      </c>
      <c r="N420" s="3"/>
      <c r="O420" s="3"/>
      <c r="P420" s="3"/>
      <c r="R420" s="101" t="s">
        <v>4783</v>
      </c>
      <c r="S420" s="101" t="s">
        <v>4783</v>
      </c>
      <c r="T420" s="45" t="s">
        <v>4783</v>
      </c>
      <c r="U420" t="s">
        <v>405</v>
      </c>
      <c r="V420" t="s">
        <v>405</v>
      </c>
      <c r="W420" t="s">
        <v>405</v>
      </c>
      <c r="X420" t="s">
        <v>404</v>
      </c>
      <c r="Y420" t="s">
        <v>405</v>
      </c>
    </row>
    <row r="421" spans="1:25" x14ac:dyDescent="0.25">
      <c r="A421" s="52" t="s">
        <v>3198</v>
      </c>
      <c r="B421" s="5" t="s">
        <v>1</v>
      </c>
      <c r="C421" s="5"/>
      <c r="D421" s="5" t="s">
        <v>5</v>
      </c>
      <c r="E421" s="53" t="s">
        <v>3784</v>
      </c>
      <c r="F421" s="52" t="s">
        <v>43</v>
      </c>
      <c r="G421" t="s">
        <v>270</v>
      </c>
      <c r="H421">
        <v>971791</v>
      </c>
      <c r="I421">
        <v>971791</v>
      </c>
      <c r="J421" s="38" t="s">
        <v>16</v>
      </c>
      <c r="K421" s="38" t="s">
        <v>16</v>
      </c>
      <c r="L421" s="78" t="s">
        <v>16</v>
      </c>
      <c r="N421" s="3"/>
      <c r="O421" s="3"/>
      <c r="P421" s="3"/>
      <c r="R421" s="101" t="s">
        <v>4783</v>
      </c>
      <c r="S421" s="101" t="s">
        <v>4783</v>
      </c>
      <c r="T421" s="45" t="s">
        <v>4783</v>
      </c>
      <c r="U421" t="s">
        <v>405</v>
      </c>
      <c r="V421" t="s">
        <v>405</v>
      </c>
      <c r="W421" t="s">
        <v>405</v>
      </c>
      <c r="X421" t="s">
        <v>404</v>
      </c>
      <c r="Y421" t="s">
        <v>405</v>
      </c>
    </row>
    <row r="422" spans="1:25" x14ac:dyDescent="0.25">
      <c r="A422" s="52" t="s">
        <v>44</v>
      </c>
      <c r="B422" s="5" t="s">
        <v>1</v>
      </c>
      <c r="C422" s="5"/>
      <c r="D422" s="5" t="s">
        <v>5</v>
      </c>
      <c r="E422" s="53" t="s">
        <v>3785</v>
      </c>
      <c r="F422" s="52" t="s">
        <v>44</v>
      </c>
      <c r="G422" t="s">
        <v>269</v>
      </c>
      <c r="H422">
        <v>971800</v>
      </c>
      <c r="I422">
        <v>971800</v>
      </c>
      <c r="J422" s="38" t="s">
        <v>49</v>
      </c>
      <c r="K422" s="38" t="s">
        <v>29</v>
      </c>
      <c r="L422" s="78" t="s">
        <v>26</v>
      </c>
      <c r="N422" s="3" t="s">
        <v>458</v>
      </c>
      <c r="O422" s="3"/>
      <c r="P422" s="3" t="s">
        <v>456</v>
      </c>
      <c r="R422" s="101" t="s">
        <v>3566</v>
      </c>
      <c r="S422" s="101" t="s">
        <v>3566</v>
      </c>
      <c r="T422" s="45" t="s">
        <v>4788</v>
      </c>
      <c r="U422" t="s">
        <v>408</v>
      </c>
      <c r="V422" t="s">
        <v>407</v>
      </c>
      <c r="W422" t="s">
        <v>402</v>
      </c>
      <c r="X422" t="s">
        <v>409</v>
      </c>
      <c r="Y422" t="s">
        <v>407</v>
      </c>
    </row>
    <row r="423" spans="1:25" x14ac:dyDescent="0.25">
      <c r="A423" s="52" t="s">
        <v>3199</v>
      </c>
      <c r="B423" s="5" t="s">
        <v>1</v>
      </c>
      <c r="C423" s="5"/>
      <c r="D423" s="5" t="s">
        <v>5</v>
      </c>
      <c r="E423" s="53" t="s">
        <v>3785</v>
      </c>
      <c r="F423" s="52" t="s">
        <v>44</v>
      </c>
      <c r="G423" t="s">
        <v>269</v>
      </c>
      <c r="H423">
        <v>971800</v>
      </c>
      <c r="I423">
        <v>971800</v>
      </c>
      <c r="J423" s="38" t="s">
        <v>49</v>
      </c>
      <c r="K423" s="38" t="s">
        <v>29</v>
      </c>
      <c r="L423" s="78" t="s">
        <v>26</v>
      </c>
      <c r="N423" s="3" t="s">
        <v>458</v>
      </c>
      <c r="O423" s="3"/>
      <c r="P423" s="3" t="s">
        <v>456</v>
      </c>
      <c r="R423" s="101" t="s">
        <v>3566</v>
      </c>
      <c r="S423" s="101" t="s">
        <v>3566</v>
      </c>
      <c r="T423" s="45" t="s">
        <v>4788</v>
      </c>
      <c r="U423" t="s">
        <v>408</v>
      </c>
      <c r="V423" t="s">
        <v>407</v>
      </c>
      <c r="W423" t="s">
        <v>402</v>
      </c>
      <c r="X423" t="s">
        <v>409</v>
      </c>
      <c r="Y423" t="s">
        <v>407</v>
      </c>
    </row>
    <row r="424" spans="1:25" x14ac:dyDescent="0.25">
      <c r="A424" s="52" t="s">
        <v>2977</v>
      </c>
      <c r="B424" s="5" t="s">
        <v>1</v>
      </c>
      <c r="C424" s="5"/>
      <c r="D424" s="5" t="s">
        <v>5</v>
      </c>
      <c r="E424" s="53" t="s">
        <v>3785</v>
      </c>
      <c r="F424" s="52" t="s">
        <v>44</v>
      </c>
      <c r="G424" t="s">
        <v>269</v>
      </c>
      <c r="H424">
        <v>971800</v>
      </c>
      <c r="I424">
        <v>971800</v>
      </c>
      <c r="J424" s="38" t="s">
        <v>49</v>
      </c>
      <c r="K424" s="38" t="s">
        <v>29</v>
      </c>
      <c r="L424" s="78" t="s">
        <v>26</v>
      </c>
      <c r="N424" s="3" t="s">
        <v>458</v>
      </c>
      <c r="O424" s="3"/>
      <c r="P424" s="3" t="s">
        <v>456</v>
      </c>
      <c r="R424" s="101" t="s">
        <v>3566</v>
      </c>
      <c r="S424" s="101" t="s">
        <v>3566</v>
      </c>
      <c r="T424" s="45" t="s">
        <v>4788</v>
      </c>
      <c r="U424" t="s">
        <v>408</v>
      </c>
      <c r="V424" t="s">
        <v>407</v>
      </c>
      <c r="W424" t="s">
        <v>402</v>
      </c>
      <c r="X424" t="s">
        <v>409</v>
      </c>
      <c r="Y424" t="s">
        <v>407</v>
      </c>
    </row>
    <row r="425" spans="1:25" x14ac:dyDescent="0.25">
      <c r="A425" s="52" t="s">
        <v>3200</v>
      </c>
      <c r="B425" s="5" t="s">
        <v>1</v>
      </c>
      <c r="C425" s="5"/>
      <c r="D425" s="5" t="s">
        <v>5</v>
      </c>
      <c r="E425" s="53" t="s">
        <v>3785</v>
      </c>
      <c r="F425" s="52" t="s">
        <v>44</v>
      </c>
      <c r="G425" t="s">
        <v>269</v>
      </c>
      <c r="H425">
        <v>971800</v>
      </c>
      <c r="I425">
        <v>971800</v>
      </c>
      <c r="J425" s="38" t="s">
        <v>49</v>
      </c>
      <c r="K425" s="38" t="s">
        <v>29</v>
      </c>
      <c r="L425" s="78" t="s">
        <v>26</v>
      </c>
      <c r="N425" s="3" t="s">
        <v>458</v>
      </c>
      <c r="O425" s="3"/>
      <c r="P425" s="3" t="s">
        <v>456</v>
      </c>
      <c r="R425" s="101" t="s">
        <v>3566</v>
      </c>
      <c r="S425" s="101" t="s">
        <v>3566</v>
      </c>
      <c r="T425" s="45" t="s">
        <v>4788</v>
      </c>
      <c r="U425" t="s">
        <v>408</v>
      </c>
      <c r="V425" t="s">
        <v>407</v>
      </c>
      <c r="W425" t="s">
        <v>402</v>
      </c>
      <c r="X425" t="s">
        <v>409</v>
      </c>
      <c r="Y425" t="s">
        <v>407</v>
      </c>
    </row>
    <row r="426" spans="1:25" x14ac:dyDescent="0.25">
      <c r="A426" s="52" t="s">
        <v>45</v>
      </c>
      <c r="B426" s="5" t="s">
        <v>1</v>
      </c>
      <c r="C426" s="5"/>
      <c r="D426" s="5" t="s">
        <v>5</v>
      </c>
      <c r="E426" s="53" t="s">
        <v>3786</v>
      </c>
      <c r="F426" s="52" t="s">
        <v>45</v>
      </c>
      <c r="G426" t="s">
        <v>244</v>
      </c>
      <c r="H426">
        <v>66114</v>
      </c>
      <c r="I426">
        <v>66114</v>
      </c>
      <c r="J426" s="38" t="s">
        <v>16</v>
      </c>
      <c r="K426" s="38" t="s">
        <v>16</v>
      </c>
      <c r="L426" s="78" t="s">
        <v>16</v>
      </c>
      <c r="N426" s="3"/>
      <c r="O426" s="3"/>
      <c r="P426" s="3"/>
      <c r="R426" s="101" t="s">
        <v>4783</v>
      </c>
      <c r="S426" s="101" t="s">
        <v>4783</v>
      </c>
      <c r="T426" s="45" t="s">
        <v>4783</v>
      </c>
      <c r="U426" t="s">
        <v>406</v>
      </c>
      <c r="V426" t="s">
        <v>404</v>
      </c>
      <c r="W426" t="s">
        <v>407</v>
      </c>
      <c r="X426" t="s">
        <v>404</v>
      </c>
      <c r="Y426" t="s">
        <v>404</v>
      </c>
    </row>
    <row r="427" spans="1:25" x14ac:dyDescent="0.25">
      <c r="A427" s="52" t="s">
        <v>3201</v>
      </c>
      <c r="B427" s="5" t="s">
        <v>1</v>
      </c>
      <c r="C427" s="5"/>
      <c r="D427" s="5" t="s">
        <v>5</v>
      </c>
      <c r="E427" s="53" t="s">
        <v>3786</v>
      </c>
      <c r="F427" s="52" t="s">
        <v>45</v>
      </c>
      <c r="G427" t="s">
        <v>244</v>
      </c>
      <c r="H427">
        <v>66114</v>
      </c>
      <c r="I427">
        <v>66114</v>
      </c>
      <c r="J427" s="38" t="s">
        <v>16</v>
      </c>
      <c r="K427" s="38" t="s">
        <v>16</v>
      </c>
      <c r="L427" s="78" t="s">
        <v>16</v>
      </c>
      <c r="N427" s="3"/>
      <c r="O427" s="3"/>
      <c r="P427" s="3"/>
      <c r="R427" s="101" t="s">
        <v>4783</v>
      </c>
      <c r="S427" s="101" t="s">
        <v>4783</v>
      </c>
      <c r="T427" s="45" t="s">
        <v>4783</v>
      </c>
      <c r="U427" t="s">
        <v>406</v>
      </c>
      <c r="V427" t="s">
        <v>404</v>
      </c>
      <c r="W427" t="s">
        <v>407</v>
      </c>
      <c r="X427" t="s">
        <v>404</v>
      </c>
      <c r="Y427" t="s">
        <v>404</v>
      </c>
    </row>
    <row r="428" spans="1:25" x14ac:dyDescent="0.25">
      <c r="A428" s="52" t="s">
        <v>46</v>
      </c>
      <c r="B428" s="5" t="s">
        <v>1</v>
      </c>
      <c r="C428" s="5"/>
      <c r="D428" s="5" t="s">
        <v>5</v>
      </c>
      <c r="E428" s="53" t="s">
        <v>3787</v>
      </c>
      <c r="F428" s="52" t="s">
        <v>46</v>
      </c>
      <c r="G428" t="s">
        <v>267</v>
      </c>
      <c r="H428">
        <v>971768</v>
      </c>
      <c r="I428">
        <v>971768</v>
      </c>
      <c r="J428" s="38" t="s">
        <v>29</v>
      </c>
      <c r="K428" s="38" t="s">
        <v>16</v>
      </c>
      <c r="L428" s="78" t="s">
        <v>29</v>
      </c>
      <c r="N428" s="3" t="s">
        <v>458</v>
      </c>
      <c r="O428" s="3"/>
      <c r="P428" s="3"/>
      <c r="R428" s="101" t="s">
        <v>3566</v>
      </c>
      <c r="S428" s="101" t="s">
        <v>3566</v>
      </c>
      <c r="T428" s="45" t="s">
        <v>4788</v>
      </c>
      <c r="U428" t="s">
        <v>403</v>
      </c>
      <c r="V428" t="s">
        <v>407</v>
      </c>
      <c r="W428" t="s">
        <v>408</v>
      </c>
      <c r="X428" t="s">
        <v>403</v>
      </c>
      <c r="Y428" t="s">
        <v>407</v>
      </c>
    </row>
    <row r="429" spans="1:25" x14ac:dyDescent="0.25">
      <c r="A429" s="52" t="s">
        <v>3202</v>
      </c>
      <c r="B429" s="5" t="s">
        <v>1</v>
      </c>
      <c r="C429" s="5"/>
      <c r="D429" s="5" t="s">
        <v>5</v>
      </c>
      <c r="E429" s="53" t="s">
        <v>3787</v>
      </c>
      <c r="F429" s="52" t="s">
        <v>46</v>
      </c>
      <c r="G429" t="s">
        <v>267</v>
      </c>
      <c r="H429">
        <v>971768</v>
      </c>
      <c r="I429">
        <v>971768</v>
      </c>
      <c r="J429" s="38" t="s">
        <v>29</v>
      </c>
      <c r="K429" s="38" t="s">
        <v>16</v>
      </c>
      <c r="L429" s="78" t="s">
        <v>29</v>
      </c>
      <c r="N429" s="3" t="s">
        <v>458</v>
      </c>
      <c r="O429" s="3"/>
      <c r="P429" s="3"/>
      <c r="R429" s="101" t="s">
        <v>3566</v>
      </c>
      <c r="S429" s="101" t="s">
        <v>3566</v>
      </c>
      <c r="T429" s="45" t="s">
        <v>4788</v>
      </c>
      <c r="U429" t="s">
        <v>403</v>
      </c>
      <c r="V429" t="s">
        <v>407</v>
      </c>
      <c r="W429" t="s">
        <v>408</v>
      </c>
      <c r="X429" t="s">
        <v>403</v>
      </c>
      <c r="Y429" t="s">
        <v>407</v>
      </c>
    </row>
    <row r="430" spans="1:25" x14ac:dyDescent="0.25">
      <c r="A430" s="52" t="s">
        <v>47</v>
      </c>
      <c r="B430" s="5" t="s">
        <v>1</v>
      </c>
      <c r="C430" s="5"/>
      <c r="D430" s="5" t="s">
        <v>48</v>
      </c>
      <c r="E430" s="53" t="s">
        <v>3788</v>
      </c>
      <c r="F430" s="52" t="s">
        <v>47</v>
      </c>
      <c r="G430" t="s">
        <v>245</v>
      </c>
      <c r="H430">
        <v>65899</v>
      </c>
      <c r="I430">
        <v>65899</v>
      </c>
      <c r="J430" s="38" t="s">
        <v>49</v>
      </c>
      <c r="K430" s="38" t="s">
        <v>49</v>
      </c>
      <c r="L430" s="78" t="s">
        <v>29</v>
      </c>
      <c r="N430" s="3" t="s">
        <v>458</v>
      </c>
      <c r="O430" s="3"/>
      <c r="P430" s="3"/>
      <c r="R430" s="101" t="s">
        <v>4786</v>
      </c>
      <c r="S430" s="101" t="s">
        <v>4786</v>
      </c>
      <c r="T430" s="45" t="s">
        <v>4786</v>
      </c>
      <c r="U430" t="s">
        <v>407</v>
      </c>
      <c r="V430" t="s">
        <v>402</v>
      </c>
      <c r="W430" t="s">
        <v>406</v>
      </c>
      <c r="X430" t="s">
        <v>403</v>
      </c>
      <c r="Y430" t="s">
        <v>402</v>
      </c>
    </row>
    <row r="431" spans="1:25" x14ac:dyDescent="0.25">
      <c r="A431" s="52" t="s">
        <v>3203</v>
      </c>
      <c r="B431" s="5" t="s">
        <v>1</v>
      </c>
      <c r="C431" s="5"/>
      <c r="D431" s="5" t="s">
        <v>48</v>
      </c>
      <c r="E431" s="53" t="s">
        <v>3788</v>
      </c>
      <c r="F431" s="52" t="s">
        <v>47</v>
      </c>
      <c r="G431" t="s">
        <v>245</v>
      </c>
      <c r="H431">
        <v>65899</v>
      </c>
      <c r="I431">
        <v>65899</v>
      </c>
      <c r="J431" s="38" t="s">
        <v>49</v>
      </c>
      <c r="K431" s="38" t="s">
        <v>49</v>
      </c>
      <c r="L431" s="78" t="s">
        <v>29</v>
      </c>
      <c r="N431" s="3" t="s">
        <v>458</v>
      </c>
      <c r="O431" s="3"/>
      <c r="P431" s="3"/>
      <c r="R431" s="101" t="s">
        <v>4786</v>
      </c>
      <c r="S431" s="101" t="s">
        <v>4786</v>
      </c>
      <c r="T431" s="45" t="s">
        <v>4786</v>
      </c>
      <c r="U431" t="s">
        <v>407</v>
      </c>
      <c r="V431" t="s">
        <v>402</v>
      </c>
      <c r="W431" t="s">
        <v>406</v>
      </c>
      <c r="X431" t="s">
        <v>403</v>
      </c>
      <c r="Y431" t="s">
        <v>402</v>
      </c>
    </row>
    <row r="432" spans="1:25" x14ac:dyDescent="0.25">
      <c r="A432" s="52" t="s">
        <v>50</v>
      </c>
      <c r="B432" s="5" t="s">
        <v>1</v>
      </c>
      <c r="C432" s="5"/>
      <c r="D432" s="5" t="s">
        <v>2</v>
      </c>
      <c r="E432" s="53" t="s">
        <v>3789</v>
      </c>
      <c r="F432" s="52" t="s">
        <v>50</v>
      </c>
      <c r="G432" t="s">
        <v>250</v>
      </c>
      <c r="H432">
        <v>65910</v>
      </c>
      <c r="I432">
        <v>65910</v>
      </c>
      <c r="J432" s="38" t="s">
        <v>16</v>
      </c>
      <c r="K432" s="38" t="s">
        <v>16</v>
      </c>
      <c r="L432" s="78" t="s">
        <v>16</v>
      </c>
      <c r="N432" s="3"/>
      <c r="O432" s="3"/>
      <c r="P432" s="3"/>
      <c r="R432" s="101" t="s">
        <v>4783</v>
      </c>
      <c r="S432" s="101" t="s">
        <v>4783</v>
      </c>
      <c r="T432" s="45" t="s">
        <v>4783</v>
      </c>
      <c r="U432" t="s">
        <v>404</v>
      </c>
      <c r="V432" t="s">
        <v>404</v>
      </c>
      <c r="W432" t="s">
        <v>404</v>
      </c>
      <c r="X432" t="s">
        <v>404</v>
      </c>
      <c r="Y432" t="s">
        <v>404</v>
      </c>
    </row>
    <row r="433" spans="1:25" x14ac:dyDescent="0.25">
      <c r="A433" s="52" t="s">
        <v>3204</v>
      </c>
      <c r="B433" s="5" t="s">
        <v>1</v>
      </c>
      <c r="C433" s="5"/>
      <c r="D433" s="5" t="s">
        <v>2</v>
      </c>
      <c r="E433" s="53" t="s">
        <v>3789</v>
      </c>
      <c r="F433" s="52" t="s">
        <v>50</v>
      </c>
      <c r="G433" t="s">
        <v>250</v>
      </c>
      <c r="H433">
        <v>65910</v>
      </c>
      <c r="I433">
        <v>65910</v>
      </c>
      <c r="J433" s="38" t="s">
        <v>16</v>
      </c>
      <c r="K433" s="38" t="s">
        <v>16</v>
      </c>
      <c r="L433" s="78" t="s">
        <v>16</v>
      </c>
      <c r="N433" s="3"/>
      <c r="O433" s="3"/>
      <c r="P433" s="3"/>
      <c r="R433" s="101" t="s">
        <v>4783</v>
      </c>
      <c r="S433" s="101" t="s">
        <v>4783</v>
      </c>
      <c r="T433" s="45" t="s">
        <v>4783</v>
      </c>
      <c r="U433" t="s">
        <v>404</v>
      </c>
      <c r="V433" t="s">
        <v>404</v>
      </c>
      <c r="W433" t="s">
        <v>404</v>
      </c>
      <c r="X433" t="s">
        <v>404</v>
      </c>
      <c r="Y433" t="s">
        <v>404</v>
      </c>
    </row>
    <row r="434" spans="1:25" x14ac:dyDescent="0.25">
      <c r="A434" s="52" t="s">
        <v>51</v>
      </c>
      <c r="B434" s="5" t="s">
        <v>1</v>
      </c>
      <c r="C434" s="5"/>
      <c r="D434" s="5" t="s">
        <v>10</v>
      </c>
      <c r="E434" s="53" t="s">
        <v>3790</v>
      </c>
      <c r="F434" s="52" t="s">
        <v>51</v>
      </c>
      <c r="G434" t="s">
        <v>246</v>
      </c>
      <c r="H434">
        <v>65636</v>
      </c>
      <c r="I434">
        <v>65636</v>
      </c>
      <c r="J434" s="38" t="s">
        <v>16</v>
      </c>
      <c r="K434" s="38" t="s">
        <v>16</v>
      </c>
      <c r="L434" s="78" t="s">
        <v>16</v>
      </c>
      <c r="N434" s="3"/>
      <c r="O434" s="3"/>
      <c r="P434" s="3"/>
      <c r="R434" s="101" t="s">
        <v>2094</v>
      </c>
      <c r="S434" s="101" t="s">
        <v>2094</v>
      </c>
      <c r="T434" s="45" t="s">
        <v>3577</v>
      </c>
      <c r="U434" t="s">
        <v>404</v>
      </c>
      <c r="V434" t="s">
        <v>405</v>
      </c>
      <c r="W434" t="s">
        <v>404</v>
      </c>
      <c r="X434" t="s">
        <v>404</v>
      </c>
      <c r="Y434" t="s">
        <v>405</v>
      </c>
    </row>
    <row r="435" spans="1:25" x14ac:dyDescent="0.25">
      <c r="A435" s="52" t="s">
        <v>3205</v>
      </c>
      <c r="B435" s="5" t="s">
        <v>1</v>
      </c>
      <c r="C435" s="5"/>
      <c r="D435" s="5" t="s">
        <v>10</v>
      </c>
      <c r="E435" s="53" t="s">
        <v>3790</v>
      </c>
      <c r="F435" s="52" t="s">
        <v>51</v>
      </c>
      <c r="G435" t="s">
        <v>246</v>
      </c>
      <c r="H435">
        <v>65636</v>
      </c>
      <c r="I435">
        <v>65636</v>
      </c>
      <c r="J435" s="38" t="s">
        <v>16</v>
      </c>
      <c r="K435" s="38" t="s">
        <v>16</v>
      </c>
      <c r="L435" s="78" t="s">
        <v>16</v>
      </c>
      <c r="N435" s="3"/>
      <c r="O435" s="3"/>
      <c r="P435" s="3"/>
      <c r="R435" s="101" t="s">
        <v>2094</v>
      </c>
      <c r="S435" s="101" t="s">
        <v>2094</v>
      </c>
      <c r="T435" s="45" t="s">
        <v>3577</v>
      </c>
      <c r="U435" t="s">
        <v>404</v>
      </c>
      <c r="V435" t="s">
        <v>405</v>
      </c>
      <c r="W435" t="s">
        <v>404</v>
      </c>
      <c r="X435" t="s">
        <v>404</v>
      </c>
      <c r="Y435" t="s">
        <v>405</v>
      </c>
    </row>
    <row r="436" spans="1:25" x14ac:dyDescent="0.25">
      <c r="A436" s="52" t="s">
        <v>52</v>
      </c>
      <c r="B436" s="5" t="s">
        <v>1</v>
      </c>
      <c r="C436" s="5"/>
      <c r="D436" s="5" t="s">
        <v>5</v>
      </c>
      <c r="E436" s="53" t="s">
        <v>3791</v>
      </c>
      <c r="F436" s="52" t="s">
        <v>52</v>
      </c>
      <c r="G436" t="s">
        <v>247</v>
      </c>
      <c r="H436">
        <v>66181</v>
      </c>
      <c r="I436">
        <v>66181</v>
      </c>
      <c r="J436" s="38" t="s">
        <v>3</v>
      </c>
      <c r="K436" s="38" t="s">
        <v>3</v>
      </c>
      <c r="L436" s="78" t="s">
        <v>3</v>
      </c>
      <c r="N436" s="3"/>
      <c r="O436" s="3"/>
      <c r="P436" s="3"/>
      <c r="R436" s="101" t="s">
        <v>411</v>
      </c>
      <c r="S436" s="101" t="s">
        <v>411</v>
      </c>
      <c r="T436" s="45" t="s">
        <v>411</v>
      </c>
      <c r="U436" t="s">
        <v>412</v>
      </c>
      <c r="V436" t="s">
        <v>412</v>
      </c>
      <c r="W436" t="s">
        <v>412</v>
      </c>
      <c r="X436" t="s">
        <v>413</v>
      </c>
      <c r="Y436" t="s">
        <v>412</v>
      </c>
    </row>
    <row r="437" spans="1:25" x14ac:dyDescent="0.25">
      <c r="A437" s="52" t="s">
        <v>3206</v>
      </c>
      <c r="B437" s="5" t="s">
        <v>1</v>
      </c>
      <c r="C437" s="5"/>
      <c r="D437" s="5" t="s">
        <v>5</v>
      </c>
      <c r="E437" s="53" t="s">
        <v>3791</v>
      </c>
      <c r="F437" s="52" t="s">
        <v>52</v>
      </c>
      <c r="G437" t="s">
        <v>247</v>
      </c>
      <c r="H437">
        <v>66181</v>
      </c>
      <c r="I437">
        <v>66181</v>
      </c>
      <c r="J437" s="38" t="s">
        <v>3</v>
      </c>
      <c r="K437" s="38" t="s">
        <v>3</v>
      </c>
      <c r="L437" s="78" t="s">
        <v>3</v>
      </c>
      <c r="N437" s="3"/>
      <c r="O437" s="3"/>
      <c r="P437" s="3"/>
      <c r="R437" s="101" t="s">
        <v>411</v>
      </c>
      <c r="S437" s="101" t="s">
        <v>411</v>
      </c>
      <c r="T437" s="45" t="s">
        <v>411</v>
      </c>
      <c r="U437" t="s">
        <v>412</v>
      </c>
      <c r="V437" t="s">
        <v>412</v>
      </c>
      <c r="W437" t="s">
        <v>412</v>
      </c>
      <c r="X437" t="s">
        <v>413</v>
      </c>
      <c r="Y437" t="s">
        <v>412</v>
      </c>
    </row>
    <row r="438" spans="1:25" x14ac:dyDescent="0.25">
      <c r="A438" s="52" t="s">
        <v>53</v>
      </c>
      <c r="B438" s="5" t="s">
        <v>1</v>
      </c>
      <c r="C438" s="5"/>
      <c r="D438" s="5" t="s">
        <v>54</v>
      </c>
      <c r="E438" s="53" t="s">
        <v>3792</v>
      </c>
      <c r="F438" s="52" t="s">
        <v>53</v>
      </c>
      <c r="G438" t="s">
        <v>55</v>
      </c>
      <c r="H438">
        <v>65839</v>
      </c>
      <c r="I438">
        <v>65839</v>
      </c>
      <c r="J438" s="38" t="s">
        <v>16</v>
      </c>
      <c r="K438" s="38" t="s">
        <v>16</v>
      </c>
      <c r="L438" s="78" t="s">
        <v>16</v>
      </c>
      <c r="N438" s="3"/>
      <c r="O438" s="3"/>
      <c r="P438" s="3" t="s">
        <v>456</v>
      </c>
      <c r="R438" s="101" t="s">
        <v>2095</v>
      </c>
      <c r="S438" s="101" t="s">
        <v>2095</v>
      </c>
      <c r="T438" s="45" t="s">
        <v>4788</v>
      </c>
      <c r="U438" t="s">
        <v>406</v>
      </c>
      <c r="V438" t="s">
        <v>406</v>
      </c>
      <c r="W438" t="s">
        <v>403</v>
      </c>
      <c r="X438" t="s">
        <v>404</v>
      </c>
      <c r="Y438" t="s">
        <v>406</v>
      </c>
    </row>
    <row r="439" spans="1:25" x14ac:dyDescent="0.25">
      <c r="A439" s="52" t="s">
        <v>3207</v>
      </c>
      <c r="B439" s="5" t="s">
        <v>1</v>
      </c>
      <c r="C439" s="5"/>
      <c r="D439" s="5" t="s">
        <v>54</v>
      </c>
      <c r="E439" s="53" t="s">
        <v>3792</v>
      </c>
      <c r="F439" s="52" t="s">
        <v>53</v>
      </c>
      <c r="G439" t="s">
        <v>55</v>
      </c>
      <c r="H439">
        <v>65839</v>
      </c>
      <c r="I439">
        <v>65839</v>
      </c>
      <c r="J439" s="38" t="s">
        <v>16</v>
      </c>
      <c r="K439" s="38" t="s">
        <v>16</v>
      </c>
      <c r="L439" s="78" t="s">
        <v>16</v>
      </c>
      <c r="N439" s="3"/>
      <c r="O439" s="3"/>
      <c r="P439" s="3" t="s">
        <v>456</v>
      </c>
      <c r="R439" s="101" t="s">
        <v>2095</v>
      </c>
      <c r="S439" s="101" t="s">
        <v>2095</v>
      </c>
      <c r="T439" s="45" t="s">
        <v>4788</v>
      </c>
      <c r="U439" t="s">
        <v>406</v>
      </c>
      <c r="V439" t="s">
        <v>406</v>
      </c>
      <c r="W439" t="s">
        <v>403</v>
      </c>
      <c r="X439" t="s">
        <v>404</v>
      </c>
      <c r="Y439" t="s">
        <v>406</v>
      </c>
    </row>
    <row r="440" spans="1:25" x14ac:dyDescent="0.25">
      <c r="A440" s="52" t="s">
        <v>56</v>
      </c>
      <c r="B440" s="5" t="s">
        <v>1</v>
      </c>
      <c r="C440" s="5"/>
      <c r="D440" s="5" t="s">
        <v>10</v>
      </c>
      <c r="E440" s="53" t="s">
        <v>3793</v>
      </c>
      <c r="F440" s="52" t="s">
        <v>56</v>
      </c>
      <c r="G440" t="s">
        <v>57</v>
      </c>
      <c r="H440">
        <v>65891</v>
      </c>
      <c r="I440">
        <v>65891</v>
      </c>
      <c r="J440" s="38" t="s">
        <v>16</v>
      </c>
      <c r="K440" s="38" t="s">
        <v>16</v>
      </c>
      <c r="L440" s="78" t="s">
        <v>16</v>
      </c>
      <c r="N440" s="3"/>
      <c r="O440" s="3"/>
      <c r="P440" s="3" t="s">
        <v>456</v>
      </c>
      <c r="R440" s="101" t="s">
        <v>2094</v>
      </c>
      <c r="S440" s="101" t="s">
        <v>2094</v>
      </c>
      <c r="T440" s="45" t="s">
        <v>3577</v>
      </c>
      <c r="U440" t="s">
        <v>405</v>
      </c>
      <c r="V440" t="s">
        <v>403</v>
      </c>
      <c r="W440" t="s">
        <v>406</v>
      </c>
      <c r="X440" t="s">
        <v>405</v>
      </c>
      <c r="Y440" t="s">
        <v>403</v>
      </c>
    </row>
    <row r="441" spans="1:25" x14ac:dyDescent="0.25">
      <c r="A441" s="52" t="s">
        <v>3208</v>
      </c>
      <c r="B441" s="5" t="s">
        <v>1</v>
      </c>
      <c r="C441" s="5"/>
      <c r="D441" s="5" t="s">
        <v>10</v>
      </c>
      <c r="E441" s="53" t="s">
        <v>3793</v>
      </c>
      <c r="F441" s="52" t="s">
        <v>56</v>
      </c>
      <c r="G441" t="s">
        <v>57</v>
      </c>
      <c r="H441">
        <v>65891</v>
      </c>
      <c r="I441">
        <v>65891</v>
      </c>
      <c r="J441" s="38" t="s">
        <v>16</v>
      </c>
      <c r="K441" s="38" t="s">
        <v>16</v>
      </c>
      <c r="L441" s="78" t="s">
        <v>16</v>
      </c>
      <c r="N441" s="3"/>
      <c r="O441" s="3"/>
      <c r="P441" s="3" t="s">
        <v>456</v>
      </c>
      <c r="R441" s="101" t="s">
        <v>2094</v>
      </c>
      <c r="S441" s="101" t="s">
        <v>2094</v>
      </c>
      <c r="T441" s="45" t="s">
        <v>3577</v>
      </c>
      <c r="U441" t="s">
        <v>405</v>
      </c>
      <c r="V441" t="s">
        <v>403</v>
      </c>
      <c r="W441" t="s">
        <v>406</v>
      </c>
      <c r="X441" t="s">
        <v>405</v>
      </c>
      <c r="Y441" t="s">
        <v>403</v>
      </c>
    </row>
    <row r="442" spans="1:25" x14ac:dyDescent="0.25">
      <c r="A442" s="52" t="s">
        <v>58</v>
      </c>
      <c r="B442" s="5" t="s">
        <v>1</v>
      </c>
      <c r="C442" s="5"/>
      <c r="D442" s="5" t="s">
        <v>10</v>
      </c>
      <c r="E442" s="53" t="s">
        <v>3794</v>
      </c>
      <c r="F442" s="52" t="s">
        <v>58</v>
      </c>
      <c r="G442" t="s">
        <v>248</v>
      </c>
      <c r="H442">
        <v>65889</v>
      </c>
      <c r="I442">
        <v>65889</v>
      </c>
      <c r="J442" s="38" t="s">
        <v>16</v>
      </c>
      <c r="K442" s="38" t="s">
        <v>16</v>
      </c>
      <c r="L442" s="78" t="s">
        <v>16</v>
      </c>
      <c r="N442" s="3"/>
      <c r="O442" s="3"/>
      <c r="P442" s="3"/>
      <c r="R442" s="101" t="s">
        <v>2094</v>
      </c>
      <c r="S442" s="101" t="s">
        <v>2094</v>
      </c>
      <c r="T442" s="45" t="s">
        <v>3577</v>
      </c>
      <c r="U442" t="s">
        <v>405</v>
      </c>
      <c r="V442" t="s">
        <v>405</v>
      </c>
      <c r="W442" t="s">
        <v>405</v>
      </c>
      <c r="X442" t="s">
        <v>405</v>
      </c>
      <c r="Y442" t="s">
        <v>405</v>
      </c>
    </row>
    <row r="443" spans="1:25" x14ac:dyDescent="0.25">
      <c r="A443" s="52" t="s">
        <v>3209</v>
      </c>
      <c r="B443" s="5" t="s">
        <v>1</v>
      </c>
      <c r="C443" s="5"/>
      <c r="D443" s="5" t="s">
        <v>10</v>
      </c>
      <c r="E443" s="53" t="s">
        <v>3794</v>
      </c>
      <c r="F443" s="52" t="s">
        <v>58</v>
      </c>
      <c r="G443" t="s">
        <v>248</v>
      </c>
      <c r="H443">
        <v>65889</v>
      </c>
      <c r="I443">
        <v>65889</v>
      </c>
      <c r="J443" s="38" t="s">
        <v>16</v>
      </c>
      <c r="K443" s="38" t="s">
        <v>16</v>
      </c>
      <c r="L443" s="78" t="s">
        <v>16</v>
      </c>
      <c r="N443" s="3"/>
      <c r="O443" s="3"/>
      <c r="P443" s="3"/>
      <c r="R443" s="101" t="s">
        <v>2094</v>
      </c>
      <c r="S443" s="101" t="s">
        <v>2094</v>
      </c>
      <c r="T443" s="45" t="s">
        <v>3577</v>
      </c>
      <c r="U443" t="s">
        <v>405</v>
      </c>
      <c r="V443" t="s">
        <v>405</v>
      </c>
      <c r="W443" t="s">
        <v>405</v>
      </c>
      <c r="X443" t="s">
        <v>405</v>
      </c>
      <c r="Y443" t="s">
        <v>405</v>
      </c>
    </row>
    <row r="444" spans="1:25" x14ac:dyDescent="0.25">
      <c r="A444" s="52" t="s">
        <v>59</v>
      </c>
      <c r="B444" s="5" t="s">
        <v>1</v>
      </c>
      <c r="C444" s="5"/>
      <c r="D444" s="5" t="s">
        <v>5</v>
      </c>
      <c r="E444" s="53" t="s">
        <v>3795</v>
      </c>
      <c r="F444" s="52" t="s">
        <v>59</v>
      </c>
      <c r="G444" t="s">
        <v>249</v>
      </c>
      <c r="H444">
        <v>240286</v>
      </c>
      <c r="I444">
        <v>240286</v>
      </c>
      <c r="J444" s="38" t="s">
        <v>38</v>
      </c>
      <c r="K444" s="38" t="s">
        <v>3</v>
      </c>
      <c r="L444" s="78" t="s">
        <v>38</v>
      </c>
      <c r="N444" s="3" t="s">
        <v>458</v>
      </c>
      <c r="O444" s="3"/>
      <c r="P444" s="3"/>
      <c r="R444" s="101" t="s">
        <v>4786</v>
      </c>
      <c r="S444" s="101" t="s">
        <v>4786</v>
      </c>
      <c r="T444" s="45" t="s">
        <v>4786</v>
      </c>
      <c r="U444" t="s">
        <v>413</v>
      </c>
      <c r="V444" t="s">
        <v>409</v>
      </c>
      <c r="W444" t="s">
        <v>413</v>
      </c>
      <c r="X444" t="s">
        <v>403</v>
      </c>
      <c r="Y444" t="s">
        <v>409</v>
      </c>
    </row>
    <row r="445" spans="1:25" x14ac:dyDescent="0.25">
      <c r="A445" s="52" t="s">
        <v>3210</v>
      </c>
      <c r="B445" s="5" t="s">
        <v>1</v>
      </c>
      <c r="C445" s="5"/>
      <c r="D445" s="5" t="s">
        <v>5</v>
      </c>
      <c r="E445" s="53" t="s">
        <v>3795</v>
      </c>
      <c r="F445" s="52" t="s">
        <v>59</v>
      </c>
      <c r="G445" t="s">
        <v>249</v>
      </c>
      <c r="H445">
        <v>240286</v>
      </c>
      <c r="I445">
        <v>240286</v>
      </c>
      <c r="J445" s="38" t="s">
        <v>38</v>
      </c>
      <c r="K445" s="38" t="s">
        <v>3</v>
      </c>
      <c r="L445" s="78" t="s">
        <v>38</v>
      </c>
      <c r="N445" s="3" t="s">
        <v>458</v>
      </c>
      <c r="O445" s="3"/>
      <c r="P445" s="3"/>
      <c r="R445" s="101" t="s">
        <v>4786</v>
      </c>
      <c r="S445" s="101" t="s">
        <v>4786</v>
      </c>
      <c r="T445" s="45" t="s">
        <v>4786</v>
      </c>
      <c r="U445" t="s">
        <v>413</v>
      </c>
      <c r="V445" t="s">
        <v>409</v>
      </c>
      <c r="W445" t="s">
        <v>413</v>
      </c>
      <c r="X445" t="s">
        <v>403</v>
      </c>
      <c r="Y445" t="s">
        <v>409</v>
      </c>
    </row>
    <row r="446" spans="1:25" x14ac:dyDescent="0.25">
      <c r="A446" s="52" t="s">
        <v>60</v>
      </c>
      <c r="B446" s="5" t="s">
        <v>1</v>
      </c>
      <c r="C446" s="5"/>
      <c r="D446" s="5" t="s">
        <v>10</v>
      </c>
      <c r="E446" s="53" t="s">
        <v>3796</v>
      </c>
      <c r="F446" s="52" t="s">
        <v>60</v>
      </c>
      <c r="G446" t="s">
        <v>61</v>
      </c>
      <c r="H446">
        <v>65718</v>
      </c>
      <c r="I446">
        <v>65718</v>
      </c>
      <c r="J446" s="38" t="s">
        <v>49</v>
      </c>
      <c r="K446" s="38" t="s">
        <v>49</v>
      </c>
      <c r="L446" s="78" t="s">
        <v>29</v>
      </c>
      <c r="N446" s="3" t="s">
        <v>458</v>
      </c>
      <c r="O446" s="3"/>
      <c r="P446" s="3"/>
      <c r="R446" s="101" t="s">
        <v>4787</v>
      </c>
      <c r="S446" s="101" t="s">
        <v>4787</v>
      </c>
      <c r="T446" s="45" t="s">
        <v>4787</v>
      </c>
      <c r="U446" t="s">
        <v>402</v>
      </c>
      <c r="V446" t="s">
        <v>402</v>
      </c>
      <c r="W446" t="s">
        <v>403</v>
      </c>
      <c r="X446" t="s">
        <v>407</v>
      </c>
      <c r="Y446" t="s">
        <v>402</v>
      </c>
    </row>
    <row r="447" spans="1:25" x14ac:dyDescent="0.25">
      <c r="A447" s="52" t="s">
        <v>3211</v>
      </c>
      <c r="B447" s="5" t="s">
        <v>1</v>
      </c>
      <c r="C447" s="5"/>
      <c r="D447" s="5" t="s">
        <v>10</v>
      </c>
      <c r="E447" s="53" t="s">
        <v>3796</v>
      </c>
      <c r="F447" s="52" t="s">
        <v>60</v>
      </c>
      <c r="G447" t="s">
        <v>61</v>
      </c>
      <c r="H447">
        <v>65718</v>
      </c>
      <c r="I447">
        <v>65718</v>
      </c>
      <c r="J447" s="38" t="s">
        <v>49</v>
      </c>
      <c r="K447" s="38" t="s">
        <v>49</v>
      </c>
      <c r="L447" s="78" t="s">
        <v>29</v>
      </c>
      <c r="N447" s="3" t="s">
        <v>458</v>
      </c>
      <c r="O447" s="3"/>
      <c r="P447" s="3"/>
      <c r="R447" s="101" t="s">
        <v>4787</v>
      </c>
      <c r="S447" s="101" t="s">
        <v>4787</v>
      </c>
      <c r="T447" s="45" t="s">
        <v>4787</v>
      </c>
      <c r="U447" t="s">
        <v>402</v>
      </c>
      <c r="V447" t="s">
        <v>402</v>
      </c>
      <c r="W447" t="s">
        <v>403</v>
      </c>
      <c r="X447" t="s">
        <v>407</v>
      </c>
      <c r="Y447" t="s">
        <v>402</v>
      </c>
    </row>
    <row r="448" spans="1:25" x14ac:dyDescent="0.25">
      <c r="A448" s="52" t="s">
        <v>62</v>
      </c>
      <c r="B448" s="5" t="s">
        <v>1</v>
      </c>
      <c r="C448" s="5"/>
      <c r="D448" s="5" t="s">
        <v>10</v>
      </c>
      <c r="E448" s="53" t="s">
        <v>3797</v>
      </c>
      <c r="F448" s="52" t="s">
        <v>62</v>
      </c>
      <c r="G448" t="s">
        <v>63</v>
      </c>
      <c r="H448">
        <v>65719</v>
      </c>
      <c r="I448">
        <v>65719</v>
      </c>
      <c r="J448" s="38" t="s">
        <v>29</v>
      </c>
      <c r="K448" s="38" t="s">
        <v>6</v>
      </c>
      <c r="L448" s="78" t="s">
        <v>29</v>
      </c>
      <c r="N448" s="3" t="s">
        <v>458</v>
      </c>
      <c r="O448" s="3"/>
      <c r="P448" s="3"/>
      <c r="R448" s="101" t="s">
        <v>4786</v>
      </c>
      <c r="S448" s="101" t="s">
        <v>413</v>
      </c>
      <c r="T448" s="45" t="s">
        <v>4786</v>
      </c>
      <c r="U448" t="s">
        <v>407</v>
      </c>
      <c r="V448" t="s">
        <v>413</v>
      </c>
      <c r="W448" t="s">
        <v>403</v>
      </c>
      <c r="X448" t="s">
        <v>407</v>
      </c>
      <c r="Y448" t="s">
        <v>413</v>
      </c>
    </row>
    <row r="449" spans="1:25" x14ac:dyDescent="0.25">
      <c r="A449" s="52" t="s">
        <v>3212</v>
      </c>
      <c r="B449" s="5" t="s">
        <v>1</v>
      </c>
      <c r="C449" s="5"/>
      <c r="D449" s="5" t="s">
        <v>10</v>
      </c>
      <c r="E449" s="53" t="s">
        <v>3797</v>
      </c>
      <c r="F449" s="52" t="s">
        <v>62</v>
      </c>
      <c r="G449" t="s">
        <v>63</v>
      </c>
      <c r="H449">
        <v>65719</v>
      </c>
      <c r="I449">
        <v>65719</v>
      </c>
      <c r="J449" s="38" t="s">
        <v>29</v>
      </c>
      <c r="K449" s="38" t="s">
        <v>6</v>
      </c>
      <c r="L449" s="78" t="s">
        <v>29</v>
      </c>
      <c r="N449" s="3" t="s">
        <v>458</v>
      </c>
      <c r="O449" s="3"/>
      <c r="P449" s="3"/>
      <c r="R449" s="101" t="s">
        <v>4786</v>
      </c>
      <c r="S449" s="101" t="s">
        <v>413</v>
      </c>
      <c r="T449" s="45" t="s">
        <v>4786</v>
      </c>
      <c r="U449" t="s">
        <v>407</v>
      </c>
      <c r="V449" t="s">
        <v>413</v>
      </c>
      <c r="W449" t="s">
        <v>403</v>
      </c>
      <c r="X449" t="s">
        <v>407</v>
      </c>
      <c r="Y449" t="s">
        <v>413</v>
      </c>
    </row>
    <row r="450" spans="1:25" x14ac:dyDescent="0.25">
      <c r="A450" s="52" t="s">
        <v>64</v>
      </c>
      <c r="B450" s="5" t="s">
        <v>1</v>
      </c>
      <c r="C450" s="5"/>
      <c r="D450" s="5" t="s">
        <v>5</v>
      </c>
      <c r="E450" s="53" t="s">
        <v>3798</v>
      </c>
      <c r="F450" s="52" t="s">
        <v>64</v>
      </c>
      <c r="G450" t="s">
        <v>258</v>
      </c>
      <c r="H450">
        <v>66121</v>
      </c>
      <c r="I450">
        <v>66121</v>
      </c>
      <c r="J450" s="38" t="s">
        <v>26</v>
      </c>
      <c r="K450" s="38" t="s">
        <v>26</v>
      </c>
      <c r="L450" s="78" t="s">
        <v>16</v>
      </c>
      <c r="N450" s="3" t="s">
        <v>458</v>
      </c>
      <c r="O450" s="3"/>
      <c r="P450" s="3"/>
      <c r="R450" s="101" t="s">
        <v>3566</v>
      </c>
      <c r="S450" s="101" t="s">
        <v>3566</v>
      </c>
      <c r="T450" s="45" t="s">
        <v>4788</v>
      </c>
      <c r="U450" t="s">
        <v>403</v>
      </c>
      <c r="V450" t="s">
        <v>407</v>
      </c>
      <c r="W450" t="s">
        <v>406</v>
      </c>
      <c r="X450" t="s">
        <v>409</v>
      </c>
      <c r="Y450" t="s">
        <v>407</v>
      </c>
    </row>
    <row r="451" spans="1:25" x14ac:dyDescent="0.25">
      <c r="A451" s="52" t="s">
        <v>3213</v>
      </c>
      <c r="B451" s="5" t="s">
        <v>1</v>
      </c>
      <c r="C451" s="5"/>
      <c r="D451" s="5" t="s">
        <v>5</v>
      </c>
      <c r="E451" s="53" t="s">
        <v>3798</v>
      </c>
      <c r="F451" s="52" t="s">
        <v>64</v>
      </c>
      <c r="G451" t="s">
        <v>258</v>
      </c>
      <c r="H451">
        <v>66121</v>
      </c>
      <c r="I451">
        <v>66121</v>
      </c>
      <c r="J451" s="38" t="s">
        <v>26</v>
      </c>
      <c r="K451" s="38" t="s">
        <v>26</v>
      </c>
      <c r="L451" s="78" t="s">
        <v>16</v>
      </c>
      <c r="N451" s="3" t="s">
        <v>458</v>
      </c>
      <c r="O451" s="3"/>
      <c r="P451" s="3"/>
      <c r="R451" s="101" t="s">
        <v>3566</v>
      </c>
      <c r="S451" s="101" t="s">
        <v>3566</v>
      </c>
      <c r="T451" s="45" t="s">
        <v>4788</v>
      </c>
      <c r="U451" t="s">
        <v>403</v>
      </c>
      <c r="V451" t="s">
        <v>407</v>
      </c>
      <c r="W451" t="s">
        <v>406</v>
      </c>
      <c r="X451" t="s">
        <v>409</v>
      </c>
      <c r="Y451" t="s">
        <v>407</v>
      </c>
    </row>
    <row r="452" spans="1:25" x14ac:dyDescent="0.25">
      <c r="A452" s="52" t="s">
        <v>65</v>
      </c>
      <c r="B452" s="5" t="s">
        <v>1</v>
      </c>
      <c r="C452" s="5"/>
      <c r="D452" s="5" t="s">
        <v>66</v>
      </c>
      <c r="E452" s="53" t="s">
        <v>3799</v>
      </c>
      <c r="F452" s="52" t="s">
        <v>65</v>
      </c>
      <c r="G452" t="s">
        <v>259</v>
      </c>
      <c r="H452">
        <v>65932</v>
      </c>
      <c r="I452">
        <v>65932</v>
      </c>
      <c r="J452" s="38" t="s">
        <v>16</v>
      </c>
      <c r="K452" s="38" t="s">
        <v>16</v>
      </c>
      <c r="L452" s="78" t="s">
        <v>16</v>
      </c>
      <c r="N452" s="3"/>
      <c r="O452" s="3"/>
      <c r="P452" s="3"/>
      <c r="R452" s="101" t="s">
        <v>2094</v>
      </c>
      <c r="S452" s="101" t="s">
        <v>2094</v>
      </c>
      <c r="T452" s="45" t="s">
        <v>3577</v>
      </c>
      <c r="U452" t="s">
        <v>405</v>
      </c>
      <c r="V452" t="s">
        <v>404</v>
      </c>
      <c r="W452" t="s">
        <v>405</v>
      </c>
      <c r="X452" t="s">
        <v>404</v>
      </c>
      <c r="Y452" t="s">
        <v>404</v>
      </c>
    </row>
    <row r="453" spans="1:25" x14ac:dyDescent="0.25">
      <c r="A453" s="52" t="s">
        <v>3214</v>
      </c>
      <c r="B453" s="5" t="s">
        <v>1</v>
      </c>
      <c r="C453" s="5"/>
      <c r="D453" s="5" t="s">
        <v>66</v>
      </c>
      <c r="E453" s="53" t="s">
        <v>3799</v>
      </c>
      <c r="F453" s="52" t="s">
        <v>65</v>
      </c>
      <c r="G453" t="s">
        <v>259</v>
      </c>
      <c r="H453">
        <v>65932</v>
      </c>
      <c r="I453">
        <v>65932</v>
      </c>
      <c r="J453" s="38" t="s">
        <v>16</v>
      </c>
      <c r="K453" s="38" t="s">
        <v>16</v>
      </c>
      <c r="L453" s="78" t="s">
        <v>16</v>
      </c>
      <c r="N453" s="3"/>
      <c r="O453" s="3"/>
      <c r="P453" s="3"/>
      <c r="R453" s="101" t="s">
        <v>2094</v>
      </c>
      <c r="S453" s="101" t="s">
        <v>2094</v>
      </c>
      <c r="T453" s="45" t="s">
        <v>3577</v>
      </c>
      <c r="U453" t="s">
        <v>405</v>
      </c>
      <c r="V453" t="s">
        <v>404</v>
      </c>
      <c r="W453" t="s">
        <v>405</v>
      </c>
      <c r="X453" t="s">
        <v>404</v>
      </c>
      <c r="Y453" t="s">
        <v>404</v>
      </c>
    </row>
    <row r="454" spans="1:25" x14ac:dyDescent="0.25">
      <c r="A454" s="52" t="s">
        <v>67</v>
      </c>
      <c r="B454" s="5" t="s">
        <v>1</v>
      </c>
      <c r="C454" s="5"/>
      <c r="D454" s="5" t="s">
        <v>2</v>
      </c>
      <c r="E454" s="53" t="s">
        <v>3800</v>
      </c>
      <c r="F454" s="52" t="s">
        <v>67</v>
      </c>
      <c r="G454" t="s">
        <v>260</v>
      </c>
      <c r="H454">
        <v>65944</v>
      </c>
      <c r="I454">
        <v>65944</v>
      </c>
      <c r="J454" s="38" t="s">
        <v>16</v>
      </c>
      <c r="K454" s="38" t="s">
        <v>16</v>
      </c>
      <c r="L454" s="78" t="s">
        <v>16</v>
      </c>
      <c r="N454" s="3" t="s">
        <v>458</v>
      </c>
      <c r="O454" s="3"/>
      <c r="P454" s="3"/>
      <c r="R454" s="101" t="s">
        <v>2095</v>
      </c>
      <c r="S454" s="101" t="s">
        <v>2095</v>
      </c>
      <c r="T454" s="45" t="s">
        <v>4788</v>
      </c>
      <c r="U454" t="s">
        <v>403</v>
      </c>
      <c r="V454" t="s">
        <v>403</v>
      </c>
      <c r="W454" t="s">
        <v>406</v>
      </c>
      <c r="X454" t="s">
        <v>405</v>
      </c>
      <c r="Y454" t="s">
        <v>403</v>
      </c>
    </row>
    <row r="455" spans="1:25" x14ac:dyDescent="0.25">
      <c r="A455" s="52" t="s">
        <v>3215</v>
      </c>
      <c r="B455" s="5" t="s">
        <v>1</v>
      </c>
      <c r="C455" s="5"/>
      <c r="D455" s="5" t="s">
        <v>2</v>
      </c>
      <c r="E455" s="53" t="s">
        <v>3800</v>
      </c>
      <c r="F455" s="52" t="s">
        <v>67</v>
      </c>
      <c r="G455" t="s">
        <v>260</v>
      </c>
      <c r="H455">
        <v>65944</v>
      </c>
      <c r="I455">
        <v>65944</v>
      </c>
      <c r="J455" s="38" t="s">
        <v>16</v>
      </c>
      <c r="K455" s="38" t="s">
        <v>16</v>
      </c>
      <c r="L455" s="78" t="s">
        <v>16</v>
      </c>
      <c r="N455" s="3" t="s">
        <v>458</v>
      </c>
      <c r="O455" s="3"/>
      <c r="P455" s="3"/>
      <c r="R455" s="101" t="s">
        <v>2095</v>
      </c>
      <c r="S455" s="101" t="s">
        <v>2095</v>
      </c>
      <c r="T455" s="45" t="s">
        <v>4788</v>
      </c>
      <c r="U455" t="s">
        <v>403</v>
      </c>
      <c r="V455" t="s">
        <v>403</v>
      </c>
      <c r="W455" t="s">
        <v>406</v>
      </c>
      <c r="X455" t="s">
        <v>405</v>
      </c>
      <c r="Y455" t="s">
        <v>403</v>
      </c>
    </row>
    <row r="456" spans="1:25" x14ac:dyDescent="0.25">
      <c r="A456" s="52" t="s">
        <v>68</v>
      </c>
      <c r="B456" s="5" t="s">
        <v>1</v>
      </c>
      <c r="C456" s="5"/>
      <c r="D456" s="5" t="s">
        <v>5</v>
      </c>
      <c r="E456" s="53" t="s">
        <v>3801</v>
      </c>
      <c r="F456" s="52" t="s">
        <v>68</v>
      </c>
      <c r="G456" t="s">
        <v>262</v>
      </c>
      <c r="H456">
        <v>66194</v>
      </c>
      <c r="I456">
        <v>66194</v>
      </c>
      <c r="J456" s="38" t="s">
        <v>16</v>
      </c>
      <c r="K456" s="38" t="s">
        <v>16</v>
      </c>
      <c r="L456" s="78" t="s">
        <v>16</v>
      </c>
      <c r="N456" s="3"/>
      <c r="O456" s="3"/>
      <c r="P456" s="3"/>
      <c r="R456" s="101" t="s">
        <v>3566</v>
      </c>
      <c r="S456" s="101" t="s">
        <v>3566</v>
      </c>
      <c r="T456" s="45" t="s">
        <v>4788</v>
      </c>
      <c r="U456" t="s">
        <v>403</v>
      </c>
      <c r="V456" t="s">
        <v>406</v>
      </c>
      <c r="W456" t="s">
        <v>406</v>
      </c>
      <c r="X456" t="s">
        <v>405</v>
      </c>
      <c r="Y456" t="s">
        <v>406</v>
      </c>
    </row>
    <row r="457" spans="1:25" x14ac:dyDescent="0.25">
      <c r="A457" s="52" t="s">
        <v>3216</v>
      </c>
      <c r="B457" s="5" t="s">
        <v>1</v>
      </c>
      <c r="C457" s="5"/>
      <c r="D457" s="5" t="s">
        <v>5</v>
      </c>
      <c r="E457" s="53" t="s">
        <v>3801</v>
      </c>
      <c r="F457" s="52" t="s">
        <v>68</v>
      </c>
      <c r="G457" t="s">
        <v>262</v>
      </c>
      <c r="H457">
        <v>66194</v>
      </c>
      <c r="I457">
        <v>66194</v>
      </c>
      <c r="J457" s="38" t="s">
        <v>16</v>
      </c>
      <c r="K457" s="38" t="s">
        <v>16</v>
      </c>
      <c r="L457" s="78" t="s">
        <v>16</v>
      </c>
      <c r="N457" s="3"/>
      <c r="O457" s="3"/>
      <c r="P457" s="3"/>
      <c r="R457" s="101" t="s">
        <v>3566</v>
      </c>
      <c r="S457" s="101" t="s">
        <v>3566</v>
      </c>
      <c r="T457" s="45" t="s">
        <v>4788</v>
      </c>
      <c r="U457" t="s">
        <v>403</v>
      </c>
      <c r="V457" t="s">
        <v>406</v>
      </c>
      <c r="W457" t="s">
        <v>406</v>
      </c>
      <c r="X457" t="s">
        <v>405</v>
      </c>
      <c r="Y457" t="s">
        <v>406</v>
      </c>
    </row>
    <row r="458" spans="1:25" x14ac:dyDescent="0.25">
      <c r="A458" s="52" t="s">
        <v>69</v>
      </c>
      <c r="B458" s="5" t="s">
        <v>1</v>
      </c>
      <c r="C458" s="5"/>
      <c r="D458" s="5" t="s">
        <v>5</v>
      </c>
      <c r="E458" s="53" t="s">
        <v>3802</v>
      </c>
      <c r="F458" s="52" t="s">
        <v>69</v>
      </c>
      <c r="G458" t="s">
        <v>261</v>
      </c>
      <c r="H458">
        <v>66196</v>
      </c>
      <c r="I458">
        <v>66196</v>
      </c>
      <c r="J458" s="38" t="s">
        <v>14</v>
      </c>
      <c r="K458" s="38" t="s">
        <v>6</v>
      </c>
      <c r="L458" s="78" t="s">
        <v>38</v>
      </c>
      <c r="N458" s="3" t="s">
        <v>458</v>
      </c>
      <c r="O458" s="3"/>
      <c r="P458" s="3"/>
      <c r="R458" s="101" t="s">
        <v>3566</v>
      </c>
      <c r="S458" s="101" t="s">
        <v>413</v>
      </c>
      <c r="T458" s="45" t="s">
        <v>4788</v>
      </c>
      <c r="U458" t="s">
        <v>413</v>
      </c>
      <c r="V458" t="s">
        <v>412</v>
      </c>
      <c r="W458" t="s">
        <v>409</v>
      </c>
      <c r="X458" t="s">
        <v>412</v>
      </c>
      <c r="Y458" t="s">
        <v>412</v>
      </c>
    </row>
    <row r="459" spans="1:25" x14ac:dyDescent="0.25">
      <c r="A459" s="52" t="s">
        <v>3217</v>
      </c>
      <c r="B459" s="5" t="s">
        <v>1</v>
      </c>
      <c r="C459" s="5"/>
      <c r="D459" s="5" t="s">
        <v>5</v>
      </c>
      <c r="E459" s="53" t="s">
        <v>3802</v>
      </c>
      <c r="F459" s="52" t="s">
        <v>69</v>
      </c>
      <c r="G459" t="s">
        <v>261</v>
      </c>
      <c r="H459">
        <v>66196</v>
      </c>
      <c r="I459">
        <v>66196</v>
      </c>
      <c r="J459" s="38" t="s">
        <v>14</v>
      </c>
      <c r="K459" s="38" t="s">
        <v>6</v>
      </c>
      <c r="L459" s="78" t="s">
        <v>38</v>
      </c>
      <c r="N459" s="3" t="s">
        <v>458</v>
      </c>
      <c r="O459" s="3"/>
      <c r="P459" s="3"/>
      <c r="R459" s="101" t="s">
        <v>3566</v>
      </c>
      <c r="S459" s="101" t="s">
        <v>413</v>
      </c>
      <c r="T459" s="45" t="s">
        <v>4788</v>
      </c>
      <c r="U459" t="s">
        <v>413</v>
      </c>
      <c r="V459" t="s">
        <v>412</v>
      </c>
      <c r="W459" t="s">
        <v>409</v>
      </c>
      <c r="X459" t="s">
        <v>412</v>
      </c>
      <c r="Y459" t="s">
        <v>412</v>
      </c>
    </row>
    <row r="460" spans="1:25" x14ac:dyDescent="0.25">
      <c r="A460" s="52" t="s">
        <v>70</v>
      </c>
      <c r="B460" s="5" t="s">
        <v>1</v>
      </c>
      <c r="C460" s="5"/>
      <c r="D460" s="5" t="s">
        <v>5</v>
      </c>
      <c r="E460" s="53" t="s">
        <v>3803</v>
      </c>
      <c r="F460" s="52" t="s">
        <v>70</v>
      </c>
      <c r="G460" t="s">
        <v>71</v>
      </c>
      <c r="H460">
        <v>66085</v>
      </c>
      <c r="I460">
        <v>66085</v>
      </c>
      <c r="J460" s="38" t="s">
        <v>33</v>
      </c>
      <c r="K460" s="38" t="s">
        <v>6</v>
      </c>
      <c r="L460" s="78" t="s">
        <v>49</v>
      </c>
      <c r="N460" s="3" t="s">
        <v>458</v>
      </c>
      <c r="O460" s="3"/>
      <c r="P460" s="3" t="s">
        <v>456</v>
      </c>
      <c r="R460" s="101" t="s">
        <v>3566</v>
      </c>
      <c r="S460" s="101" t="s">
        <v>413</v>
      </c>
      <c r="T460" s="45" t="s">
        <v>4788</v>
      </c>
      <c r="U460" t="s">
        <v>408</v>
      </c>
      <c r="V460" t="s">
        <v>413</v>
      </c>
      <c r="W460" t="s">
        <v>412</v>
      </c>
      <c r="X460" t="s">
        <v>413</v>
      </c>
      <c r="Y460" t="s">
        <v>413</v>
      </c>
    </row>
    <row r="461" spans="1:25" x14ac:dyDescent="0.25">
      <c r="A461" s="52" t="s">
        <v>3218</v>
      </c>
      <c r="B461" s="5" t="s">
        <v>1</v>
      </c>
      <c r="C461" s="5"/>
      <c r="D461" s="5" t="s">
        <v>5</v>
      </c>
      <c r="E461" s="53" t="s">
        <v>3803</v>
      </c>
      <c r="F461" s="52" t="s">
        <v>70</v>
      </c>
      <c r="G461" t="s">
        <v>71</v>
      </c>
      <c r="H461">
        <v>66085</v>
      </c>
      <c r="I461">
        <v>66085</v>
      </c>
      <c r="J461" s="38" t="s">
        <v>33</v>
      </c>
      <c r="K461" s="38" t="s">
        <v>6</v>
      </c>
      <c r="L461" s="78" t="s">
        <v>49</v>
      </c>
      <c r="N461" s="3" t="s">
        <v>458</v>
      </c>
      <c r="O461" s="3"/>
      <c r="P461" s="3" t="s">
        <v>456</v>
      </c>
      <c r="R461" s="101" t="s">
        <v>3566</v>
      </c>
      <c r="S461" s="101" t="s">
        <v>413</v>
      </c>
      <c r="T461" s="45" t="s">
        <v>4788</v>
      </c>
      <c r="U461" t="s">
        <v>408</v>
      </c>
      <c r="V461" t="s">
        <v>413</v>
      </c>
      <c r="W461" t="s">
        <v>412</v>
      </c>
      <c r="X461" t="s">
        <v>413</v>
      </c>
      <c r="Y461" t="s">
        <v>413</v>
      </c>
    </row>
    <row r="462" spans="1:25" x14ac:dyDescent="0.25">
      <c r="A462" s="52" t="s">
        <v>72</v>
      </c>
      <c r="B462" s="5" t="s">
        <v>1</v>
      </c>
      <c r="C462" s="5"/>
      <c r="D462" s="5" t="s">
        <v>5</v>
      </c>
      <c r="E462" s="53" t="s">
        <v>3804</v>
      </c>
      <c r="F462" s="52" t="s">
        <v>72</v>
      </c>
      <c r="G462" t="s">
        <v>73</v>
      </c>
      <c r="H462">
        <v>66086</v>
      </c>
      <c r="I462">
        <v>66086</v>
      </c>
      <c r="J462" s="38" t="s">
        <v>400</v>
      </c>
      <c r="K462" s="38" t="s">
        <v>33</v>
      </c>
      <c r="L462" s="78" t="s">
        <v>33</v>
      </c>
      <c r="N462" s="3" t="s">
        <v>458</v>
      </c>
      <c r="O462" s="3"/>
      <c r="P462" s="3"/>
      <c r="R462" s="101" t="s">
        <v>413</v>
      </c>
      <c r="S462" s="101" t="s">
        <v>3566</v>
      </c>
      <c r="T462" s="45" t="s">
        <v>4788</v>
      </c>
      <c r="U462" t="s">
        <v>413</v>
      </c>
      <c r="V462" t="s">
        <v>409</v>
      </c>
      <c r="W462" t="s">
        <v>413</v>
      </c>
      <c r="X462" t="s">
        <v>413</v>
      </c>
      <c r="Y462" t="s">
        <v>409</v>
      </c>
    </row>
    <row r="463" spans="1:25" x14ac:dyDescent="0.25">
      <c r="A463" s="52" t="s">
        <v>3219</v>
      </c>
      <c r="B463" s="5" t="s">
        <v>1</v>
      </c>
      <c r="C463" s="5"/>
      <c r="D463" s="5" t="s">
        <v>5</v>
      </c>
      <c r="E463" s="53" t="s">
        <v>3804</v>
      </c>
      <c r="F463" s="52" t="s">
        <v>72</v>
      </c>
      <c r="G463" t="s">
        <v>73</v>
      </c>
      <c r="H463">
        <v>66086</v>
      </c>
      <c r="I463">
        <v>66086</v>
      </c>
      <c r="J463" s="38" t="s">
        <v>400</v>
      </c>
      <c r="K463" s="38" t="s">
        <v>33</v>
      </c>
      <c r="L463" s="78" t="s">
        <v>33</v>
      </c>
      <c r="N463" s="3" t="s">
        <v>458</v>
      </c>
      <c r="O463" s="3"/>
      <c r="P463" s="3"/>
      <c r="R463" s="101" t="s">
        <v>413</v>
      </c>
      <c r="S463" s="101" t="s">
        <v>3566</v>
      </c>
      <c r="T463" s="45" t="s">
        <v>4788</v>
      </c>
      <c r="U463" t="s">
        <v>413</v>
      </c>
      <c r="V463" t="s">
        <v>409</v>
      </c>
      <c r="W463" t="s">
        <v>413</v>
      </c>
      <c r="X463" t="s">
        <v>413</v>
      </c>
      <c r="Y463" t="s">
        <v>409</v>
      </c>
    </row>
    <row r="464" spans="1:25" x14ac:dyDescent="0.25">
      <c r="A464" s="52" t="s">
        <v>74</v>
      </c>
      <c r="B464" s="5" t="s">
        <v>1</v>
      </c>
      <c r="C464" s="5"/>
      <c r="D464" s="5" t="s">
        <v>5</v>
      </c>
      <c r="E464" s="53" t="s">
        <v>3805</v>
      </c>
      <c r="F464" s="52" t="s">
        <v>74</v>
      </c>
      <c r="G464" t="s">
        <v>75</v>
      </c>
      <c r="H464">
        <v>66088</v>
      </c>
      <c r="I464">
        <v>66088</v>
      </c>
      <c r="J464" s="38" t="s">
        <v>16</v>
      </c>
      <c r="K464" s="38" t="s">
        <v>16</v>
      </c>
      <c r="L464" s="78" t="s">
        <v>16</v>
      </c>
      <c r="N464" s="3"/>
      <c r="O464" s="3"/>
      <c r="P464" s="3"/>
      <c r="R464" s="101" t="s">
        <v>3565</v>
      </c>
      <c r="S464" s="101" t="s">
        <v>3565</v>
      </c>
      <c r="T464" s="45" t="s">
        <v>4788</v>
      </c>
      <c r="U464" t="s">
        <v>405</v>
      </c>
      <c r="V464" t="s">
        <v>405</v>
      </c>
      <c r="W464" t="s">
        <v>403</v>
      </c>
      <c r="X464" t="s">
        <v>404</v>
      </c>
      <c r="Y464" t="s">
        <v>405</v>
      </c>
    </row>
    <row r="465" spans="1:25" x14ac:dyDescent="0.25">
      <c r="A465" s="52" t="s">
        <v>3220</v>
      </c>
      <c r="B465" s="5" t="s">
        <v>1</v>
      </c>
      <c r="C465" s="5"/>
      <c r="D465" s="5" t="s">
        <v>5</v>
      </c>
      <c r="E465" s="53" t="s">
        <v>3805</v>
      </c>
      <c r="F465" s="52" t="s">
        <v>74</v>
      </c>
      <c r="G465" t="s">
        <v>75</v>
      </c>
      <c r="H465">
        <v>66088</v>
      </c>
      <c r="I465">
        <v>66088</v>
      </c>
      <c r="J465" s="38" t="s">
        <v>16</v>
      </c>
      <c r="K465" s="38" t="s">
        <v>16</v>
      </c>
      <c r="L465" s="78" t="s">
        <v>16</v>
      </c>
      <c r="N465" s="3"/>
      <c r="O465" s="3"/>
      <c r="P465" s="3"/>
      <c r="R465" s="101" t="s">
        <v>3565</v>
      </c>
      <c r="S465" s="101" t="s">
        <v>3565</v>
      </c>
      <c r="T465" s="45" t="s">
        <v>4788</v>
      </c>
      <c r="U465" t="s">
        <v>405</v>
      </c>
      <c r="V465" t="s">
        <v>405</v>
      </c>
      <c r="W465" t="s">
        <v>403</v>
      </c>
      <c r="X465" t="s">
        <v>404</v>
      </c>
      <c r="Y465" t="s">
        <v>405</v>
      </c>
    </row>
    <row r="466" spans="1:25" x14ac:dyDescent="0.25">
      <c r="A466" s="52" t="s">
        <v>76</v>
      </c>
      <c r="B466" s="5" t="s">
        <v>1</v>
      </c>
      <c r="C466" s="5"/>
      <c r="D466" s="5" t="s">
        <v>5</v>
      </c>
      <c r="E466" s="53" t="s">
        <v>3806</v>
      </c>
      <c r="F466" s="52" t="s">
        <v>76</v>
      </c>
      <c r="G466" t="s">
        <v>263</v>
      </c>
      <c r="H466">
        <v>66090</v>
      </c>
      <c r="I466">
        <v>66090</v>
      </c>
      <c r="J466" s="38" t="s">
        <v>49</v>
      </c>
      <c r="K466" s="38" t="s">
        <v>6</v>
      </c>
      <c r="L466" s="78" t="s">
        <v>26</v>
      </c>
      <c r="N466" s="3" t="s">
        <v>458</v>
      </c>
      <c r="O466" s="3"/>
      <c r="P466" s="3"/>
      <c r="R466" s="101" t="s">
        <v>4787</v>
      </c>
      <c r="S466" s="101" t="s">
        <v>413</v>
      </c>
      <c r="T466" s="45" t="s">
        <v>4786</v>
      </c>
      <c r="U466" t="s">
        <v>402</v>
      </c>
      <c r="V466" t="s">
        <v>413</v>
      </c>
      <c r="W466" t="s">
        <v>407</v>
      </c>
      <c r="X466" t="s">
        <v>403</v>
      </c>
      <c r="Y466" t="s">
        <v>413</v>
      </c>
    </row>
    <row r="467" spans="1:25" x14ac:dyDescent="0.25">
      <c r="A467" s="52" t="s">
        <v>3221</v>
      </c>
      <c r="B467" s="5" t="s">
        <v>1</v>
      </c>
      <c r="C467" s="5"/>
      <c r="D467" s="5" t="s">
        <v>5</v>
      </c>
      <c r="E467" s="53" t="s">
        <v>3806</v>
      </c>
      <c r="F467" s="52" t="s">
        <v>76</v>
      </c>
      <c r="G467" t="s">
        <v>263</v>
      </c>
      <c r="H467">
        <v>66090</v>
      </c>
      <c r="I467">
        <v>66090</v>
      </c>
      <c r="J467" s="38" t="s">
        <v>49</v>
      </c>
      <c r="K467" s="38" t="s">
        <v>6</v>
      </c>
      <c r="L467" s="78" t="s">
        <v>26</v>
      </c>
      <c r="N467" s="3" t="s">
        <v>458</v>
      </c>
      <c r="O467" s="3"/>
      <c r="P467" s="3"/>
      <c r="R467" s="101" t="s">
        <v>4787</v>
      </c>
      <c r="S467" s="101" t="s">
        <v>413</v>
      </c>
      <c r="T467" s="45" t="s">
        <v>4786</v>
      </c>
      <c r="U467" t="s">
        <v>402</v>
      </c>
      <c r="V467" t="s">
        <v>413</v>
      </c>
      <c r="W467" t="s">
        <v>407</v>
      </c>
      <c r="X467" t="s">
        <v>403</v>
      </c>
      <c r="Y467" t="s">
        <v>413</v>
      </c>
    </row>
    <row r="468" spans="1:25" x14ac:dyDescent="0.25">
      <c r="A468" s="52" t="s">
        <v>3575</v>
      </c>
      <c r="B468" s="5" t="s">
        <v>1</v>
      </c>
      <c r="C468" s="5"/>
      <c r="D468" s="5" t="s">
        <v>5</v>
      </c>
      <c r="E468" s="53" t="s">
        <v>3947</v>
      </c>
      <c r="F468" s="52" t="s">
        <v>3575</v>
      </c>
      <c r="G468" t="s">
        <v>3576</v>
      </c>
      <c r="H468">
        <v>199958</v>
      </c>
      <c r="I468">
        <v>199958</v>
      </c>
      <c r="J468" s="38" t="s">
        <v>400</v>
      </c>
      <c r="K468" s="38" t="s">
        <v>400</v>
      </c>
      <c r="L468" s="78" t="s">
        <v>6</v>
      </c>
      <c r="N468" s="3"/>
      <c r="O468" s="3"/>
      <c r="P468" s="3"/>
      <c r="R468" s="101" t="s">
        <v>413</v>
      </c>
      <c r="S468" s="101" t="s">
        <v>3566</v>
      </c>
      <c r="T468" s="45" t="s">
        <v>4788</v>
      </c>
      <c r="U468" t="s">
        <v>413</v>
      </c>
      <c r="V468" t="s">
        <v>409</v>
      </c>
      <c r="W468" t="s">
        <v>413</v>
      </c>
      <c r="X468" t="s">
        <v>413</v>
      </c>
      <c r="Y468" t="s">
        <v>413</v>
      </c>
    </row>
    <row r="469" spans="1:25" x14ac:dyDescent="0.25">
      <c r="A469" s="52" t="s">
        <v>3574</v>
      </c>
      <c r="B469" s="5" t="s">
        <v>1</v>
      </c>
      <c r="C469" s="5"/>
      <c r="D469" s="5" t="s">
        <v>5</v>
      </c>
      <c r="E469" s="53" t="s">
        <v>3947</v>
      </c>
      <c r="F469" s="52" t="s">
        <v>3575</v>
      </c>
      <c r="G469" t="s">
        <v>3576</v>
      </c>
      <c r="H469">
        <v>199958</v>
      </c>
      <c r="I469">
        <v>199958</v>
      </c>
      <c r="J469" s="38" t="s">
        <v>400</v>
      </c>
      <c r="K469" s="38" t="s">
        <v>400</v>
      </c>
      <c r="L469" s="78" t="s">
        <v>6</v>
      </c>
      <c r="N469" s="3"/>
      <c r="O469" s="3"/>
      <c r="P469" s="3"/>
      <c r="R469" s="101" t="s">
        <v>413</v>
      </c>
      <c r="S469" s="101" t="s">
        <v>3566</v>
      </c>
      <c r="T469" s="45" t="s">
        <v>4788</v>
      </c>
      <c r="U469" t="s">
        <v>413</v>
      </c>
      <c r="V469" t="s">
        <v>409</v>
      </c>
      <c r="W469" t="s">
        <v>413</v>
      </c>
      <c r="X469" t="s">
        <v>413</v>
      </c>
      <c r="Y469" t="s">
        <v>413</v>
      </c>
    </row>
    <row r="470" spans="1:25" x14ac:dyDescent="0.25">
      <c r="A470" s="52" t="s">
        <v>77</v>
      </c>
      <c r="B470" s="5" t="s">
        <v>1</v>
      </c>
      <c r="C470" s="5"/>
      <c r="D470" s="5" t="s">
        <v>10</v>
      </c>
      <c r="E470" s="53" t="s">
        <v>3807</v>
      </c>
      <c r="F470" s="52" t="s">
        <v>77</v>
      </c>
      <c r="G470" t="s">
        <v>264</v>
      </c>
      <c r="H470">
        <v>65613</v>
      </c>
      <c r="I470">
        <v>65613</v>
      </c>
      <c r="J470" s="38" t="s">
        <v>29</v>
      </c>
      <c r="K470" s="38" t="s">
        <v>16</v>
      </c>
      <c r="L470" s="78" t="s">
        <v>16</v>
      </c>
      <c r="N470" s="3"/>
      <c r="O470" s="3"/>
      <c r="P470" s="3"/>
      <c r="R470" s="101" t="s">
        <v>2095</v>
      </c>
      <c r="S470" s="101" t="s">
        <v>2095</v>
      </c>
      <c r="T470" s="45" t="s">
        <v>4788</v>
      </c>
      <c r="U470" t="s">
        <v>407</v>
      </c>
      <c r="V470" t="s">
        <v>406</v>
      </c>
      <c r="W470" t="s">
        <v>412</v>
      </c>
      <c r="X470" t="s">
        <v>403</v>
      </c>
      <c r="Y470" t="s">
        <v>406</v>
      </c>
    </row>
    <row r="471" spans="1:25" x14ac:dyDescent="0.25">
      <c r="A471" s="52" t="s">
        <v>3222</v>
      </c>
      <c r="B471" s="5" t="s">
        <v>1</v>
      </c>
      <c r="C471" s="5"/>
      <c r="D471" s="5" t="s">
        <v>10</v>
      </c>
      <c r="E471" s="53" t="s">
        <v>3807</v>
      </c>
      <c r="F471" s="52" t="s">
        <v>77</v>
      </c>
      <c r="G471" t="s">
        <v>264</v>
      </c>
      <c r="H471">
        <v>65613</v>
      </c>
      <c r="I471">
        <v>65613</v>
      </c>
      <c r="J471" s="38" t="s">
        <v>29</v>
      </c>
      <c r="K471" s="38" t="s">
        <v>16</v>
      </c>
      <c r="L471" s="78" t="s">
        <v>16</v>
      </c>
      <c r="N471" s="3"/>
      <c r="O471" s="3"/>
      <c r="P471" s="3"/>
      <c r="R471" s="101" t="s">
        <v>2095</v>
      </c>
      <c r="S471" s="101" t="s">
        <v>2095</v>
      </c>
      <c r="T471" s="45" t="s">
        <v>4788</v>
      </c>
      <c r="U471" t="s">
        <v>407</v>
      </c>
      <c r="V471" t="s">
        <v>406</v>
      </c>
      <c r="W471" t="s">
        <v>412</v>
      </c>
      <c r="X471" t="s">
        <v>403</v>
      </c>
      <c r="Y471" t="s">
        <v>406</v>
      </c>
    </row>
    <row r="472" spans="1:25" x14ac:dyDescent="0.25">
      <c r="A472" s="52" t="s">
        <v>78</v>
      </c>
      <c r="B472" s="5" t="s">
        <v>1</v>
      </c>
      <c r="C472" s="5"/>
      <c r="D472" s="5" t="s">
        <v>10</v>
      </c>
      <c r="E472" s="53" t="s">
        <v>3808</v>
      </c>
      <c r="F472" s="52" t="s">
        <v>78</v>
      </c>
      <c r="G472" t="s">
        <v>79</v>
      </c>
      <c r="H472">
        <v>65614</v>
      </c>
      <c r="I472">
        <v>65614</v>
      </c>
      <c r="J472" s="38" t="s">
        <v>400</v>
      </c>
      <c r="K472" s="38" t="s">
        <v>38</v>
      </c>
      <c r="L472" s="78" t="s">
        <v>16</v>
      </c>
      <c r="N472" s="3"/>
      <c r="O472" s="3"/>
      <c r="P472" s="3" t="s">
        <v>456</v>
      </c>
      <c r="R472" s="101" t="s">
        <v>2095</v>
      </c>
      <c r="S472" s="101" t="s">
        <v>2095</v>
      </c>
      <c r="T472" s="45" t="s">
        <v>4788</v>
      </c>
      <c r="U472" t="s">
        <v>413</v>
      </c>
      <c r="V472" t="s">
        <v>409</v>
      </c>
      <c r="W472" t="s">
        <v>409</v>
      </c>
      <c r="X472" t="s">
        <v>409</v>
      </c>
      <c r="Y472" t="s">
        <v>409</v>
      </c>
    </row>
    <row r="473" spans="1:25" x14ac:dyDescent="0.25">
      <c r="A473" s="52" t="s">
        <v>3223</v>
      </c>
      <c r="B473" s="5" t="s">
        <v>1</v>
      </c>
      <c r="C473" s="5"/>
      <c r="D473" s="5" t="s">
        <v>10</v>
      </c>
      <c r="E473" s="53" t="s">
        <v>3808</v>
      </c>
      <c r="F473" s="52" t="s">
        <v>78</v>
      </c>
      <c r="G473" t="s">
        <v>79</v>
      </c>
      <c r="H473">
        <v>65614</v>
      </c>
      <c r="I473">
        <v>65614</v>
      </c>
      <c r="J473" s="38" t="s">
        <v>400</v>
      </c>
      <c r="K473" s="38" t="s">
        <v>38</v>
      </c>
      <c r="L473" s="78" t="s">
        <v>16</v>
      </c>
      <c r="N473" s="3"/>
      <c r="O473" s="3"/>
      <c r="P473" s="3" t="s">
        <v>456</v>
      </c>
      <c r="R473" s="101" t="s">
        <v>2095</v>
      </c>
      <c r="S473" s="101" t="s">
        <v>2095</v>
      </c>
      <c r="T473" s="45" t="s">
        <v>4788</v>
      </c>
      <c r="U473" t="s">
        <v>413</v>
      </c>
      <c r="V473" t="s">
        <v>409</v>
      </c>
      <c r="W473" t="s">
        <v>409</v>
      </c>
      <c r="X473" t="s">
        <v>409</v>
      </c>
      <c r="Y473" t="s">
        <v>409</v>
      </c>
    </row>
    <row r="474" spans="1:25" x14ac:dyDescent="0.25">
      <c r="A474" s="52" t="s">
        <v>80</v>
      </c>
      <c r="B474" s="5" t="s">
        <v>1</v>
      </c>
      <c r="C474" s="5"/>
      <c r="D474" s="5" t="s">
        <v>10</v>
      </c>
      <c r="E474" s="53" t="s">
        <v>3809</v>
      </c>
      <c r="F474" s="52" t="s">
        <v>80</v>
      </c>
      <c r="G474" t="s">
        <v>265</v>
      </c>
      <c r="H474">
        <v>65740</v>
      </c>
      <c r="I474">
        <v>65740</v>
      </c>
      <c r="J474" s="38" t="s">
        <v>16</v>
      </c>
      <c r="K474" s="38" t="s">
        <v>16</v>
      </c>
      <c r="L474" s="78" t="s">
        <v>16</v>
      </c>
      <c r="N474" s="3"/>
      <c r="O474" s="3"/>
      <c r="P474" s="3"/>
      <c r="R474" s="101" t="s">
        <v>2094</v>
      </c>
      <c r="S474" s="101" t="s">
        <v>2094</v>
      </c>
      <c r="T474" s="45" t="s">
        <v>3577</v>
      </c>
      <c r="U474" t="s">
        <v>404</v>
      </c>
      <c r="V474" t="s">
        <v>404</v>
      </c>
      <c r="W474" t="s">
        <v>404</v>
      </c>
      <c r="X474" t="s">
        <v>404</v>
      </c>
      <c r="Y474" t="s">
        <v>404</v>
      </c>
    </row>
    <row r="475" spans="1:25" x14ac:dyDescent="0.25">
      <c r="A475" s="52" t="s">
        <v>3224</v>
      </c>
      <c r="B475" s="5" t="s">
        <v>1</v>
      </c>
      <c r="C475" s="5"/>
      <c r="D475" s="5" t="s">
        <v>10</v>
      </c>
      <c r="E475" s="53" t="s">
        <v>3809</v>
      </c>
      <c r="F475" s="52" t="s">
        <v>80</v>
      </c>
      <c r="G475" t="s">
        <v>265</v>
      </c>
      <c r="H475">
        <v>65740</v>
      </c>
      <c r="I475">
        <v>65740</v>
      </c>
      <c r="J475" s="38" t="s">
        <v>16</v>
      </c>
      <c r="K475" s="38" t="s">
        <v>16</v>
      </c>
      <c r="L475" s="78" t="s">
        <v>16</v>
      </c>
      <c r="N475" s="3"/>
      <c r="O475" s="3"/>
      <c r="P475" s="3"/>
      <c r="R475" s="101" t="s">
        <v>2094</v>
      </c>
      <c r="S475" s="101" t="s">
        <v>2094</v>
      </c>
      <c r="T475" s="45" t="s">
        <v>3577</v>
      </c>
      <c r="U475" t="s">
        <v>404</v>
      </c>
      <c r="V475" t="s">
        <v>404</v>
      </c>
      <c r="W475" t="s">
        <v>404</v>
      </c>
      <c r="X475" t="s">
        <v>404</v>
      </c>
      <c r="Y475" t="s">
        <v>404</v>
      </c>
    </row>
    <row r="476" spans="1:25" x14ac:dyDescent="0.25">
      <c r="A476" s="52" t="s">
        <v>81</v>
      </c>
      <c r="B476" s="5" t="s">
        <v>1</v>
      </c>
      <c r="C476" s="5"/>
      <c r="D476" s="5" t="s">
        <v>10</v>
      </c>
      <c r="E476" s="53" t="s">
        <v>3810</v>
      </c>
      <c r="F476" s="52" t="s">
        <v>81</v>
      </c>
      <c r="G476" t="s">
        <v>266</v>
      </c>
      <c r="H476">
        <v>65697</v>
      </c>
      <c r="I476">
        <v>65697</v>
      </c>
      <c r="J476" s="38" t="s">
        <v>26</v>
      </c>
      <c r="K476" s="38" t="s">
        <v>16</v>
      </c>
      <c r="L476" s="78" t="s">
        <v>16</v>
      </c>
      <c r="N476" s="3" t="s">
        <v>458</v>
      </c>
      <c r="O476" s="3"/>
      <c r="P476" s="3"/>
      <c r="R476" s="101" t="s">
        <v>3565</v>
      </c>
      <c r="S476" s="101" t="s">
        <v>3565</v>
      </c>
      <c r="T476" s="45" t="s">
        <v>4788</v>
      </c>
      <c r="U476" t="s">
        <v>406</v>
      </c>
      <c r="V476" t="s">
        <v>403</v>
      </c>
      <c r="W476" t="s">
        <v>406</v>
      </c>
      <c r="X476" t="s">
        <v>406</v>
      </c>
      <c r="Y476" t="s">
        <v>403</v>
      </c>
    </row>
    <row r="477" spans="1:25" x14ac:dyDescent="0.25">
      <c r="A477" s="52" t="s">
        <v>3225</v>
      </c>
      <c r="B477" s="5" t="s">
        <v>1</v>
      </c>
      <c r="C477" s="5"/>
      <c r="D477" s="5" t="s">
        <v>10</v>
      </c>
      <c r="E477" s="53" t="s">
        <v>3810</v>
      </c>
      <c r="F477" s="52" t="s">
        <v>81</v>
      </c>
      <c r="G477" t="s">
        <v>266</v>
      </c>
      <c r="H477">
        <v>65697</v>
      </c>
      <c r="I477">
        <v>65697</v>
      </c>
      <c r="J477" s="38" t="s">
        <v>26</v>
      </c>
      <c r="K477" s="38" t="s">
        <v>16</v>
      </c>
      <c r="L477" s="78" t="s">
        <v>16</v>
      </c>
      <c r="N477" s="3" t="s">
        <v>458</v>
      </c>
      <c r="O477" s="3"/>
      <c r="P477" s="3"/>
      <c r="R477" s="101" t="s">
        <v>3565</v>
      </c>
      <c r="S477" s="101" t="s">
        <v>3565</v>
      </c>
      <c r="T477" s="45" t="s">
        <v>4788</v>
      </c>
      <c r="U477" t="s">
        <v>406</v>
      </c>
      <c r="V477" t="s">
        <v>403</v>
      </c>
      <c r="W477" t="s">
        <v>406</v>
      </c>
      <c r="X477" t="s">
        <v>406</v>
      </c>
      <c r="Y477" t="s">
        <v>403</v>
      </c>
    </row>
    <row r="478" spans="1:25" x14ac:dyDescent="0.25">
      <c r="A478" s="52" t="s">
        <v>82</v>
      </c>
      <c r="B478" s="5" t="s">
        <v>1</v>
      </c>
      <c r="C478" s="5"/>
      <c r="D478" s="5" t="s">
        <v>5</v>
      </c>
      <c r="E478" s="53" t="s">
        <v>3811</v>
      </c>
      <c r="F478" s="52" t="s">
        <v>82</v>
      </c>
      <c r="G478" t="s">
        <v>83</v>
      </c>
      <c r="H478">
        <v>837913</v>
      </c>
      <c r="I478">
        <v>837913</v>
      </c>
      <c r="J478" s="38" t="s">
        <v>49</v>
      </c>
      <c r="K478" s="38" t="s">
        <v>49</v>
      </c>
      <c r="L478" s="78" t="s">
        <v>29</v>
      </c>
      <c r="N478" s="3" t="s">
        <v>458</v>
      </c>
      <c r="O478" s="3"/>
      <c r="P478" s="3"/>
      <c r="R478" s="101" t="s">
        <v>4786</v>
      </c>
      <c r="S478" s="101" t="s">
        <v>4786</v>
      </c>
      <c r="T478" s="45" t="s">
        <v>4786</v>
      </c>
      <c r="U478" t="s">
        <v>408</v>
      </c>
      <c r="V478" t="s">
        <v>408</v>
      </c>
      <c r="W478" t="s">
        <v>403</v>
      </c>
      <c r="X478" t="s">
        <v>403</v>
      </c>
      <c r="Y478" t="s">
        <v>408</v>
      </c>
    </row>
    <row r="479" spans="1:25" x14ac:dyDescent="0.25">
      <c r="A479" s="52" t="s">
        <v>3226</v>
      </c>
      <c r="B479" s="5" t="s">
        <v>1</v>
      </c>
      <c r="C479" s="5"/>
      <c r="D479" s="5" t="s">
        <v>5</v>
      </c>
      <c r="E479" s="53" t="s">
        <v>3811</v>
      </c>
      <c r="F479" s="52" t="s">
        <v>82</v>
      </c>
      <c r="G479" t="s">
        <v>83</v>
      </c>
      <c r="H479">
        <v>837913</v>
      </c>
      <c r="I479">
        <v>837913</v>
      </c>
      <c r="J479" s="38" t="s">
        <v>49</v>
      </c>
      <c r="K479" s="38" t="s">
        <v>49</v>
      </c>
      <c r="L479" s="78" t="s">
        <v>29</v>
      </c>
      <c r="N479" s="3" t="s">
        <v>458</v>
      </c>
      <c r="O479" s="3"/>
      <c r="P479" s="3"/>
      <c r="R479" s="101" t="s">
        <v>4786</v>
      </c>
      <c r="S479" s="101" t="s">
        <v>4786</v>
      </c>
      <c r="T479" s="45" t="s">
        <v>4786</v>
      </c>
      <c r="U479" t="s">
        <v>408</v>
      </c>
      <c r="V479" t="s">
        <v>408</v>
      </c>
      <c r="W479" t="s">
        <v>403</v>
      </c>
      <c r="X479" t="s">
        <v>403</v>
      </c>
      <c r="Y479" t="s">
        <v>408</v>
      </c>
    </row>
    <row r="480" spans="1:25" x14ac:dyDescent="0.25">
      <c r="A480" s="52" t="s">
        <v>2980</v>
      </c>
      <c r="B480" s="5" t="s">
        <v>1</v>
      </c>
      <c r="C480" s="5"/>
      <c r="D480" s="5" t="s">
        <v>5</v>
      </c>
      <c r="E480" s="53" t="s">
        <v>3812</v>
      </c>
      <c r="F480" s="52" t="s">
        <v>84</v>
      </c>
      <c r="G480" t="s">
        <v>274</v>
      </c>
      <c r="H480">
        <v>837869</v>
      </c>
      <c r="I480">
        <v>837869</v>
      </c>
      <c r="J480" s="38" t="s">
        <v>16</v>
      </c>
      <c r="K480" s="38" t="s">
        <v>16</v>
      </c>
      <c r="L480" s="78" t="s">
        <v>16</v>
      </c>
      <c r="N480" s="3"/>
      <c r="O480" s="3"/>
      <c r="P480" s="3"/>
      <c r="R480" s="101" t="s">
        <v>4785</v>
      </c>
      <c r="S480" s="101" t="s">
        <v>4785</v>
      </c>
      <c r="T480" s="45" t="s">
        <v>4785</v>
      </c>
      <c r="U480" t="s">
        <v>404</v>
      </c>
      <c r="V480" t="s">
        <v>404</v>
      </c>
      <c r="W480" t="s">
        <v>404</v>
      </c>
      <c r="X480" t="s">
        <v>404</v>
      </c>
      <c r="Y480" t="s">
        <v>404</v>
      </c>
    </row>
    <row r="481" spans="1:25" x14ac:dyDescent="0.25">
      <c r="A481" s="52" t="s">
        <v>3227</v>
      </c>
      <c r="B481" s="5" t="s">
        <v>1</v>
      </c>
      <c r="C481" s="5"/>
      <c r="D481" s="5" t="s">
        <v>5</v>
      </c>
      <c r="E481" s="53" t="s">
        <v>3812</v>
      </c>
      <c r="F481" s="52" t="s">
        <v>84</v>
      </c>
      <c r="G481" t="s">
        <v>274</v>
      </c>
      <c r="H481">
        <v>837869</v>
      </c>
      <c r="I481">
        <v>837869</v>
      </c>
      <c r="J481" s="38" t="s">
        <v>16</v>
      </c>
      <c r="K481" s="38" t="s">
        <v>16</v>
      </c>
      <c r="L481" s="78" t="s">
        <v>16</v>
      </c>
      <c r="N481" s="3"/>
      <c r="O481" s="3"/>
      <c r="P481" s="3"/>
      <c r="R481" s="101" t="s">
        <v>4785</v>
      </c>
      <c r="S481" s="101" t="s">
        <v>4785</v>
      </c>
      <c r="T481" s="45" t="s">
        <v>4785</v>
      </c>
      <c r="U481" t="s">
        <v>404</v>
      </c>
      <c r="V481" t="s">
        <v>404</v>
      </c>
      <c r="W481" t="s">
        <v>404</v>
      </c>
      <c r="X481" t="s">
        <v>404</v>
      </c>
      <c r="Y481" t="s">
        <v>404</v>
      </c>
    </row>
    <row r="482" spans="1:25" x14ac:dyDescent="0.25">
      <c r="A482" s="52" t="s">
        <v>84</v>
      </c>
      <c r="B482" s="5" t="s">
        <v>1</v>
      </c>
      <c r="C482" s="5"/>
      <c r="D482" s="5" t="s">
        <v>5</v>
      </c>
      <c r="E482" s="53" t="s">
        <v>3812</v>
      </c>
      <c r="F482" s="52" t="s">
        <v>84</v>
      </c>
      <c r="G482" t="s">
        <v>274</v>
      </c>
      <c r="H482">
        <v>837869</v>
      </c>
      <c r="I482">
        <v>837869</v>
      </c>
      <c r="J482" s="38" t="s">
        <v>16</v>
      </c>
      <c r="K482" s="38" t="s">
        <v>16</v>
      </c>
      <c r="L482" s="78" t="s">
        <v>16</v>
      </c>
      <c r="N482" s="3"/>
      <c r="O482" s="3"/>
      <c r="P482" s="3"/>
      <c r="R482" s="101" t="s">
        <v>4785</v>
      </c>
      <c r="S482" s="101" t="s">
        <v>4785</v>
      </c>
      <c r="T482" s="45" t="s">
        <v>4785</v>
      </c>
      <c r="U482" t="s">
        <v>404</v>
      </c>
      <c r="V482" t="s">
        <v>404</v>
      </c>
      <c r="W482" t="s">
        <v>404</v>
      </c>
      <c r="X482" t="s">
        <v>404</v>
      </c>
      <c r="Y482" t="s">
        <v>404</v>
      </c>
    </row>
    <row r="483" spans="1:25" x14ac:dyDescent="0.25">
      <c r="A483" s="52" t="s">
        <v>3228</v>
      </c>
      <c r="B483" s="5" t="s">
        <v>1</v>
      </c>
      <c r="C483" s="5"/>
      <c r="D483" s="5" t="s">
        <v>5</v>
      </c>
      <c r="E483" s="53" t="s">
        <v>3812</v>
      </c>
      <c r="F483" s="52" t="s">
        <v>84</v>
      </c>
      <c r="G483" t="s">
        <v>274</v>
      </c>
      <c r="H483">
        <v>837869</v>
      </c>
      <c r="I483">
        <v>837869</v>
      </c>
      <c r="J483" s="38" t="s">
        <v>16</v>
      </c>
      <c r="K483" s="38" t="s">
        <v>16</v>
      </c>
      <c r="L483" s="78" t="s">
        <v>16</v>
      </c>
      <c r="N483" s="3"/>
      <c r="O483" s="3"/>
      <c r="P483" s="3"/>
      <c r="R483" s="101" t="s">
        <v>4785</v>
      </c>
      <c r="S483" s="101" t="s">
        <v>4785</v>
      </c>
      <c r="T483" s="45" t="s">
        <v>4785</v>
      </c>
      <c r="U483" t="s">
        <v>404</v>
      </c>
      <c r="V483" t="s">
        <v>404</v>
      </c>
      <c r="W483" t="s">
        <v>404</v>
      </c>
      <c r="X483" t="s">
        <v>404</v>
      </c>
      <c r="Y483" t="s">
        <v>404</v>
      </c>
    </row>
    <row r="484" spans="1:25" x14ac:dyDescent="0.25">
      <c r="A484" s="52" t="s">
        <v>415</v>
      </c>
      <c r="B484" s="5" t="s">
        <v>1</v>
      </c>
      <c r="C484" s="5"/>
      <c r="D484" s="5" t="s">
        <v>86</v>
      </c>
      <c r="E484" s="53" t="s">
        <v>3813</v>
      </c>
      <c r="F484" s="52" t="s">
        <v>85</v>
      </c>
      <c r="G484" t="s">
        <v>87</v>
      </c>
      <c r="H484">
        <v>65963</v>
      </c>
      <c r="I484">
        <v>65963</v>
      </c>
      <c r="J484" s="38" t="s">
        <v>49</v>
      </c>
      <c r="K484" s="38" t="s">
        <v>6</v>
      </c>
      <c r="L484" s="78" t="s">
        <v>49</v>
      </c>
      <c r="N484" s="3" t="s">
        <v>458</v>
      </c>
      <c r="O484" s="3"/>
      <c r="P484" s="3"/>
      <c r="R484" s="101" t="s">
        <v>4786</v>
      </c>
      <c r="S484" s="101" t="s">
        <v>413</v>
      </c>
      <c r="T484" s="45" t="s">
        <v>4786</v>
      </c>
      <c r="U484" t="s">
        <v>409</v>
      </c>
      <c r="V484" t="s">
        <v>413</v>
      </c>
      <c r="W484" t="s">
        <v>402</v>
      </c>
      <c r="X484" t="s">
        <v>413</v>
      </c>
      <c r="Y484" t="s">
        <v>413</v>
      </c>
    </row>
    <row r="485" spans="1:25" x14ac:dyDescent="0.25">
      <c r="A485" s="52" t="s">
        <v>3229</v>
      </c>
      <c r="B485" s="5" t="s">
        <v>1</v>
      </c>
      <c r="C485" s="5"/>
      <c r="D485" s="5" t="s">
        <v>86</v>
      </c>
      <c r="E485" s="53" t="s">
        <v>3813</v>
      </c>
      <c r="F485" s="52" t="s">
        <v>85</v>
      </c>
      <c r="G485" t="s">
        <v>87</v>
      </c>
      <c r="H485">
        <v>65963</v>
      </c>
      <c r="I485">
        <v>65963</v>
      </c>
      <c r="J485" s="38" t="s">
        <v>49</v>
      </c>
      <c r="K485" s="38" t="s">
        <v>6</v>
      </c>
      <c r="L485" s="78" t="s">
        <v>49</v>
      </c>
      <c r="N485" s="3" t="s">
        <v>458</v>
      </c>
      <c r="O485" s="3"/>
      <c r="P485" s="3"/>
      <c r="R485" s="101" t="s">
        <v>4786</v>
      </c>
      <c r="S485" s="101" t="s">
        <v>413</v>
      </c>
      <c r="T485" s="45" t="s">
        <v>4786</v>
      </c>
      <c r="U485" t="s">
        <v>409</v>
      </c>
      <c r="V485" t="s">
        <v>413</v>
      </c>
      <c r="W485" t="s">
        <v>402</v>
      </c>
      <c r="X485" t="s">
        <v>413</v>
      </c>
      <c r="Y485" t="s">
        <v>413</v>
      </c>
    </row>
    <row r="486" spans="1:25" x14ac:dyDescent="0.25">
      <c r="A486" s="52" t="s">
        <v>88</v>
      </c>
      <c r="B486" s="5" t="s">
        <v>1</v>
      </c>
      <c r="C486" s="5"/>
      <c r="D486" s="5" t="s">
        <v>5</v>
      </c>
      <c r="E486" s="53" t="s">
        <v>3814</v>
      </c>
      <c r="F486" s="52" t="s">
        <v>88</v>
      </c>
      <c r="G486" t="s">
        <v>273</v>
      </c>
      <c r="H486">
        <v>66178</v>
      </c>
      <c r="I486">
        <v>66178</v>
      </c>
      <c r="J486" s="38" t="s">
        <v>14</v>
      </c>
      <c r="K486" s="38" t="s">
        <v>6</v>
      </c>
      <c r="L486" s="78" t="s">
        <v>14</v>
      </c>
      <c r="N486" s="3"/>
      <c r="O486" s="3"/>
      <c r="P486" s="3"/>
      <c r="R486" s="101" t="s">
        <v>411</v>
      </c>
      <c r="S486" s="101" t="s">
        <v>411</v>
      </c>
      <c r="T486" s="45" t="s">
        <v>411</v>
      </c>
      <c r="U486" t="s">
        <v>413</v>
      </c>
      <c r="V486" t="s">
        <v>413</v>
      </c>
      <c r="W486" t="s">
        <v>409</v>
      </c>
      <c r="X486" t="s">
        <v>413</v>
      </c>
      <c r="Y486" t="s">
        <v>413</v>
      </c>
    </row>
    <row r="487" spans="1:25" x14ac:dyDescent="0.25">
      <c r="A487" s="52" t="s">
        <v>3230</v>
      </c>
      <c r="B487" s="5" t="s">
        <v>1</v>
      </c>
      <c r="C487" s="5"/>
      <c r="D487" s="5" t="s">
        <v>5</v>
      </c>
      <c r="E487" s="53" t="s">
        <v>3814</v>
      </c>
      <c r="F487" s="52" t="s">
        <v>88</v>
      </c>
      <c r="G487" t="s">
        <v>273</v>
      </c>
      <c r="H487">
        <v>66178</v>
      </c>
      <c r="I487">
        <v>66178</v>
      </c>
      <c r="J487" s="38" t="s">
        <v>14</v>
      </c>
      <c r="K487" s="38" t="s">
        <v>6</v>
      </c>
      <c r="L487" s="78" t="s">
        <v>14</v>
      </c>
      <c r="N487" s="3"/>
      <c r="O487" s="3"/>
      <c r="P487" s="3"/>
      <c r="R487" s="101" t="s">
        <v>411</v>
      </c>
      <c r="S487" s="101" t="s">
        <v>411</v>
      </c>
      <c r="T487" s="45" t="s">
        <v>411</v>
      </c>
      <c r="U487" t="s">
        <v>413</v>
      </c>
      <c r="V487" t="s">
        <v>413</v>
      </c>
      <c r="W487" t="s">
        <v>409</v>
      </c>
      <c r="X487" t="s">
        <v>413</v>
      </c>
      <c r="Y487" t="s">
        <v>413</v>
      </c>
    </row>
    <row r="488" spans="1:25" x14ac:dyDescent="0.25">
      <c r="A488" s="52" t="s">
        <v>89</v>
      </c>
      <c r="B488" s="5" t="s">
        <v>1</v>
      </c>
      <c r="C488" s="5"/>
      <c r="D488" s="5" t="s">
        <v>66</v>
      </c>
      <c r="E488" s="53" t="s">
        <v>3815</v>
      </c>
      <c r="F488" s="52" t="s">
        <v>89</v>
      </c>
      <c r="G488" t="s">
        <v>90</v>
      </c>
      <c r="H488">
        <v>65934</v>
      </c>
      <c r="I488">
        <v>65934</v>
      </c>
      <c r="J488" s="38" t="s">
        <v>49</v>
      </c>
      <c r="K488" s="38" t="s">
        <v>6</v>
      </c>
      <c r="L488" s="78" t="s">
        <v>49</v>
      </c>
      <c r="N488" s="3" t="s">
        <v>458</v>
      </c>
      <c r="O488" s="3"/>
      <c r="P488" s="3"/>
      <c r="R488" s="101" t="s">
        <v>4786</v>
      </c>
      <c r="S488" s="101" t="s">
        <v>4786</v>
      </c>
      <c r="T488" s="75" t="s">
        <v>4786</v>
      </c>
      <c r="U488" t="s">
        <v>413</v>
      </c>
      <c r="V488" t="s">
        <v>409</v>
      </c>
      <c r="W488" t="s">
        <v>409</v>
      </c>
      <c r="X488" t="s">
        <v>408</v>
      </c>
      <c r="Y488" t="s">
        <v>409</v>
      </c>
    </row>
    <row r="489" spans="1:25" x14ac:dyDescent="0.25">
      <c r="A489" s="52" t="s">
        <v>3231</v>
      </c>
      <c r="B489" s="5" t="s">
        <v>1</v>
      </c>
      <c r="C489" s="5"/>
      <c r="D489" s="5" t="s">
        <v>66</v>
      </c>
      <c r="E489" s="53" t="s">
        <v>3815</v>
      </c>
      <c r="F489" s="52" t="s">
        <v>89</v>
      </c>
      <c r="G489" t="s">
        <v>90</v>
      </c>
      <c r="H489">
        <v>65934</v>
      </c>
      <c r="I489">
        <v>65934</v>
      </c>
      <c r="J489" s="38" t="s">
        <v>49</v>
      </c>
      <c r="K489" s="38" t="s">
        <v>6</v>
      </c>
      <c r="L489" s="78" t="s">
        <v>49</v>
      </c>
      <c r="N489" s="3" t="s">
        <v>458</v>
      </c>
      <c r="O489" s="3"/>
      <c r="P489" s="3"/>
      <c r="R489" s="101" t="s">
        <v>4786</v>
      </c>
      <c r="S489" s="101" t="s">
        <v>4786</v>
      </c>
      <c r="T489" s="75" t="s">
        <v>4786</v>
      </c>
      <c r="U489" t="s">
        <v>413</v>
      </c>
      <c r="V489" t="s">
        <v>409</v>
      </c>
      <c r="W489" t="s">
        <v>409</v>
      </c>
      <c r="X489" t="s">
        <v>408</v>
      </c>
      <c r="Y489" t="s">
        <v>409</v>
      </c>
    </row>
    <row r="490" spans="1:25" x14ac:dyDescent="0.25">
      <c r="A490" s="52" t="s">
        <v>91</v>
      </c>
      <c r="B490" s="5" t="s">
        <v>1</v>
      </c>
      <c r="C490" s="5"/>
      <c r="D490" s="5" t="s">
        <v>10</v>
      </c>
      <c r="E490" s="53" t="s">
        <v>3816</v>
      </c>
      <c r="F490" s="52" t="s">
        <v>91</v>
      </c>
      <c r="G490" t="s">
        <v>92</v>
      </c>
      <c r="H490">
        <v>593263</v>
      </c>
      <c r="I490">
        <v>593263</v>
      </c>
      <c r="J490" s="38" t="s">
        <v>16</v>
      </c>
      <c r="K490" s="38" t="s">
        <v>16</v>
      </c>
      <c r="L490" s="78" t="s">
        <v>16</v>
      </c>
      <c r="N490" s="3"/>
      <c r="O490" s="3"/>
      <c r="P490" s="3"/>
      <c r="R490" s="101" t="s">
        <v>4783</v>
      </c>
      <c r="S490" s="101" t="s">
        <v>4783</v>
      </c>
      <c r="T490" s="46" t="s">
        <v>4783</v>
      </c>
      <c r="U490" t="s">
        <v>404</v>
      </c>
      <c r="V490" t="s">
        <v>404</v>
      </c>
      <c r="W490" t="s">
        <v>404</v>
      </c>
      <c r="X490" t="s">
        <v>404</v>
      </c>
      <c r="Y490" t="s">
        <v>404</v>
      </c>
    </row>
    <row r="491" spans="1:25" x14ac:dyDescent="0.25">
      <c r="A491" s="52" t="s">
        <v>3232</v>
      </c>
      <c r="B491" s="5" t="s">
        <v>1</v>
      </c>
      <c r="C491" s="5"/>
      <c r="D491" s="5" t="s">
        <v>10</v>
      </c>
      <c r="E491" s="53" t="s">
        <v>3816</v>
      </c>
      <c r="F491" s="52" t="s">
        <v>91</v>
      </c>
      <c r="G491" t="s">
        <v>92</v>
      </c>
      <c r="H491">
        <v>593263</v>
      </c>
      <c r="I491">
        <v>593263</v>
      </c>
      <c r="J491" s="38" t="s">
        <v>16</v>
      </c>
      <c r="K491" s="38" t="s">
        <v>16</v>
      </c>
      <c r="L491" s="78" t="s">
        <v>16</v>
      </c>
      <c r="N491" s="3"/>
      <c r="O491" s="3"/>
      <c r="P491" s="3"/>
      <c r="R491" s="101" t="s">
        <v>4783</v>
      </c>
      <c r="S491" s="101" t="s">
        <v>4783</v>
      </c>
      <c r="T491" s="46" t="s">
        <v>4783</v>
      </c>
      <c r="U491" t="s">
        <v>404</v>
      </c>
      <c r="V491" t="s">
        <v>404</v>
      </c>
      <c r="W491" t="s">
        <v>404</v>
      </c>
      <c r="X491" t="s">
        <v>404</v>
      </c>
      <c r="Y491" t="s">
        <v>404</v>
      </c>
    </row>
    <row r="492" spans="1:25" x14ac:dyDescent="0.25">
      <c r="A492" s="52" t="s">
        <v>2978</v>
      </c>
      <c r="B492" s="5" t="s">
        <v>1</v>
      </c>
      <c r="C492" s="5"/>
      <c r="D492" s="5" t="s">
        <v>10</v>
      </c>
      <c r="E492" s="53" t="s">
        <v>3816</v>
      </c>
      <c r="F492" s="52" t="s">
        <v>91</v>
      </c>
      <c r="G492" t="s">
        <v>92</v>
      </c>
      <c r="H492">
        <v>593263</v>
      </c>
      <c r="I492">
        <v>593263</v>
      </c>
      <c r="J492" s="38" t="s">
        <v>16</v>
      </c>
      <c r="K492" s="38" t="s">
        <v>16</v>
      </c>
      <c r="L492" s="78" t="s">
        <v>16</v>
      </c>
      <c r="N492" s="3"/>
      <c r="O492" s="3"/>
      <c r="P492" s="3"/>
      <c r="R492" s="101" t="s">
        <v>4783</v>
      </c>
      <c r="S492" s="101" t="s">
        <v>4783</v>
      </c>
      <c r="T492" s="46" t="s">
        <v>4783</v>
      </c>
      <c r="U492" t="s">
        <v>404</v>
      </c>
      <c r="V492" t="s">
        <v>404</v>
      </c>
      <c r="W492" t="s">
        <v>404</v>
      </c>
      <c r="X492" t="s">
        <v>404</v>
      </c>
      <c r="Y492" t="s">
        <v>404</v>
      </c>
    </row>
    <row r="493" spans="1:25" x14ac:dyDescent="0.25">
      <c r="A493" s="52" t="s">
        <v>3233</v>
      </c>
      <c r="B493" s="5" t="s">
        <v>1</v>
      </c>
      <c r="C493" s="5"/>
      <c r="D493" s="5" t="s">
        <v>10</v>
      </c>
      <c r="E493" s="53" t="s">
        <v>3816</v>
      </c>
      <c r="F493" s="52" t="s">
        <v>91</v>
      </c>
      <c r="G493" t="s">
        <v>92</v>
      </c>
      <c r="H493">
        <v>593263</v>
      </c>
      <c r="I493">
        <v>593263</v>
      </c>
      <c r="J493" s="38" t="s">
        <v>16</v>
      </c>
      <c r="K493" s="38" t="s">
        <v>16</v>
      </c>
      <c r="L493" s="78" t="s">
        <v>16</v>
      </c>
      <c r="N493" s="3"/>
      <c r="O493" s="3"/>
      <c r="P493" s="3"/>
      <c r="R493" s="101" t="s">
        <v>4783</v>
      </c>
      <c r="S493" s="101" t="s">
        <v>4783</v>
      </c>
      <c r="T493" s="46" t="s">
        <v>4783</v>
      </c>
      <c r="U493" t="s">
        <v>404</v>
      </c>
      <c r="V493" t="s">
        <v>404</v>
      </c>
      <c r="W493" t="s">
        <v>404</v>
      </c>
      <c r="X493" t="s">
        <v>404</v>
      </c>
      <c r="Y493" t="s">
        <v>404</v>
      </c>
    </row>
    <row r="494" spans="1:25" x14ac:dyDescent="0.25">
      <c r="A494" s="52" t="s">
        <v>93</v>
      </c>
      <c r="B494" s="5" t="s">
        <v>1</v>
      </c>
      <c r="C494" s="5"/>
      <c r="D494" s="5" t="s">
        <v>10</v>
      </c>
      <c r="E494" s="53" t="s">
        <v>3817</v>
      </c>
      <c r="F494" s="52" t="s">
        <v>93</v>
      </c>
      <c r="G494" t="s">
        <v>275</v>
      </c>
      <c r="H494">
        <v>65882</v>
      </c>
      <c r="I494">
        <v>65882</v>
      </c>
      <c r="J494" s="38" t="s">
        <v>16</v>
      </c>
      <c r="K494" s="38" t="s">
        <v>16</v>
      </c>
      <c r="L494" s="78" t="s">
        <v>16</v>
      </c>
      <c r="N494" s="3" t="s">
        <v>458</v>
      </c>
      <c r="O494" s="3"/>
      <c r="P494" s="3" t="s">
        <v>456</v>
      </c>
      <c r="R494" s="101" t="s">
        <v>3565</v>
      </c>
      <c r="S494" s="101" t="s">
        <v>3565</v>
      </c>
      <c r="T494" s="45" t="s">
        <v>4788</v>
      </c>
      <c r="U494" t="s">
        <v>402</v>
      </c>
      <c r="V494" t="s">
        <v>407</v>
      </c>
      <c r="W494" t="s">
        <v>402</v>
      </c>
      <c r="X494" t="s">
        <v>406</v>
      </c>
      <c r="Y494" t="s">
        <v>407</v>
      </c>
    </row>
    <row r="495" spans="1:25" x14ac:dyDescent="0.25">
      <c r="A495" s="52" t="s">
        <v>3234</v>
      </c>
      <c r="B495" s="5" t="s">
        <v>1</v>
      </c>
      <c r="C495" s="5"/>
      <c r="D495" s="5" t="s">
        <v>10</v>
      </c>
      <c r="E495" s="53" t="s">
        <v>3817</v>
      </c>
      <c r="F495" s="52" t="s">
        <v>93</v>
      </c>
      <c r="G495" t="s">
        <v>275</v>
      </c>
      <c r="H495">
        <v>65882</v>
      </c>
      <c r="I495">
        <v>65882</v>
      </c>
      <c r="J495" s="38" t="s">
        <v>16</v>
      </c>
      <c r="K495" s="38" t="s">
        <v>16</v>
      </c>
      <c r="L495" s="78" t="s">
        <v>16</v>
      </c>
      <c r="N495" s="3" t="s">
        <v>458</v>
      </c>
      <c r="O495" s="3"/>
      <c r="P495" s="3" t="s">
        <v>456</v>
      </c>
      <c r="R495" s="101" t="s">
        <v>3565</v>
      </c>
      <c r="S495" s="101" t="s">
        <v>3565</v>
      </c>
      <c r="T495" s="45" t="s">
        <v>4788</v>
      </c>
      <c r="U495" t="s">
        <v>402</v>
      </c>
      <c r="V495" t="s">
        <v>407</v>
      </c>
      <c r="W495" t="s">
        <v>402</v>
      </c>
      <c r="X495" t="s">
        <v>406</v>
      </c>
      <c r="Y495" t="s">
        <v>407</v>
      </c>
    </row>
    <row r="496" spans="1:25" x14ac:dyDescent="0.25">
      <c r="A496" s="52" t="s">
        <v>94</v>
      </c>
      <c r="B496" s="5" t="s">
        <v>1</v>
      </c>
      <c r="C496" s="5"/>
      <c r="D496" s="5" t="s">
        <v>5</v>
      </c>
      <c r="E496" s="53" t="s">
        <v>3818</v>
      </c>
      <c r="F496" s="52" t="s">
        <v>94</v>
      </c>
      <c r="G496" t="s">
        <v>276</v>
      </c>
      <c r="H496">
        <v>66200</v>
      </c>
      <c r="I496">
        <v>66200</v>
      </c>
      <c r="J496" s="38" t="s">
        <v>400</v>
      </c>
      <c r="K496" s="38" t="s">
        <v>14</v>
      </c>
      <c r="L496" s="78" t="s">
        <v>38</v>
      </c>
      <c r="N496" s="3" t="s">
        <v>458</v>
      </c>
      <c r="O496" s="3"/>
      <c r="P496" s="3"/>
      <c r="R496" s="101" t="s">
        <v>3566</v>
      </c>
      <c r="S496" s="101" t="s">
        <v>3566</v>
      </c>
      <c r="T496" s="45" t="s">
        <v>4788</v>
      </c>
      <c r="U496" t="s">
        <v>408</v>
      </c>
      <c r="V496" t="s">
        <v>412</v>
      </c>
      <c r="W496" t="s">
        <v>409</v>
      </c>
      <c r="X496" t="s">
        <v>413</v>
      </c>
      <c r="Y496" t="s">
        <v>412</v>
      </c>
    </row>
    <row r="497" spans="1:25" x14ac:dyDescent="0.25">
      <c r="A497" s="52" t="s">
        <v>3235</v>
      </c>
      <c r="B497" s="5" t="s">
        <v>1</v>
      </c>
      <c r="C497" s="5"/>
      <c r="D497" s="5" t="s">
        <v>5</v>
      </c>
      <c r="E497" s="53" t="s">
        <v>3818</v>
      </c>
      <c r="F497" s="52" t="s">
        <v>94</v>
      </c>
      <c r="G497" t="s">
        <v>276</v>
      </c>
      <c r="H497">
        <v>66200</v>
      </c>
      <c r="I497">
        <v>66200</v>
      </c>
      <c r="J497" s="38" t="s">
        <v>400</v>
      </c>
      <c r="K497" s="38" t="s">
        <v>14</v>
      </c>
      <c r="L497" s="78" t="s">
        <v>38</v>
      </c>
      <c r="N497" s="3" t="s">
        <v>458</v>
      </c>
      <c r="O497" s="3"/>
      <c r="P497" s="3"/>
      <c r="R497" s="101" t="s">
        <v>3566</v>
      </c>
      <c r="S497" s="101" t="s">
        <v>3566</v>
      </c>
      <c r="T497" s="45" t="s">
        <v>4788</v>
      </c>
      <c r="U497" t="s">
        <v>408</v>
      </c>
      <c r="V497" t="s">
        <v>412</v>
      </c>
      <c r="W497" t="s">
        <v>409</v>
      </c>
      <c r="X497" t="s">
        <v>413</v>
      </c>
      <c r="Y497" t="s">
        <v>412</v>
      </c>
    </row>
    <row r="498" spans="1:25" x14ac:dyDescent="0.25">
      <c r="A498" s="52" t="s">
        <v>95</v>
      </c>
      <c r="B498" s="5" t="s">
        <v>1</v>
      </c>
      <c r="C498" s="5"/>
      <c r="D498" s="5" t="s">
        <v>5</v>
      </c>
      <c r="E498" s="53" t="s">
        <v>3819</v>
      </c>
      <c r="F498" s="52" t="s">
        <v>95</v>
      </c>
      <c r="G498" t="s">
        <v>277</v>
      </c>
      <c r="H498">
        <v>66100</v>
      </c>
      <c r="I498">
        <v>66100</v>
      </c>
      <c r="J498" s="38" t="s">
        <v>49</v>
      </c>
      <c r="K498" s="38" t="s">
        <v>16</v>
      </c>
      <c r="L498" s="78" t="s">
        <v>16</v>
      </c>
      <c r="N498" s="3"/>
      <c r="O498" s="3"/>
      <c r="P498" s="3"/>
      <c r="R498" s="101" t="s">
        <v>3566</v>
      </c>
      <c r="S498" s="101" t="s">
        <v>3566</v>
      </c>
      <c r="T498" s="45" t="s">
        <v>4788</v>
      </c>
      <c r="U498" t="s">
        <v>407</v>
      </c>
      <c r="V498" t="s">
        <v>403</v>
      </c>
      <c r="W498" t="s">
        <v>407</v>
      </c>
      <c r="X498" t="s">
        <v>403</v>
      </c>
      <c r="Y498" t="s">
        <v>403</v>
      </c>
    </row>
    <row r="499" spans="1:25" x14ac:dyDescent="0.25">
      <c r="A499" s="52" t="s">
        <v>3236</v>
      </c>
      <c r="B499" s="5" t="s">
        <v>1</v>
      </c>
      <c r="C499" s="5"/>
      <c r="D499" s="5" t="s">
        <v>5</v>
      </c>
      <c r="E499" s="53" t="s">
        <v>3819</v>
      </c>
      <c r="F499" s="52" t="s">
        <v>95</v>
      </c>
      <c r="G499" t="s">
        <v>277</v>
      </c>
      <c r="H499">
        <v>66100</v>
      </c>
      <c r="I499">
        <v>66100</v>
      </c>
      <c r="J499" s="38" t="s">
        <v>49</v>
      </c>
      <c r="K499" s="38" t="s">
        <v>16</v>
      </c>
      <c r="L499" s="78" t="s">
        <v>16</v>
      </c>
      <c r="N499" s="3"/>
      <c r="O499" s="3"/>
      <c r="P499" s="3"/>
      <c r="R499" s="101" t="s">
        <v>3566</v>
      </c>
      <c r="S499" s="101" t="s">
        <v>3566</v>
      </c>
      <c r="T499" s="45" t="s">
        <v>4788</v>
      </c>
      <c r="U499" t="s">
        <v>407</v>
      </c>
      <c r="V499" t="s">
        <v>403</v>
      </c>
      <c r="W499" t="s">
        <v>407</v>
      </c>
      <c r="X499" t="s">
        <v>403</v>
      </c>
      <c r="Y499" t="s">
        <v>403</v>
      </c>
    </row>
    <row r="500" spans="1:25" x14ac:dyDescent="0.25">
      <c r="A500" s="52" t="s">
        <v>96</v>
      </c>
      <c r="B500" s="5" t="s">
        <v>1</v>
      </c>
      <c r="C500" s="5"/>
      <c r="D500" s="5" t="s">
        <v>5</v>
      </c>
      <c r="E500" s="53" t="s">
        <v>3820</v>
      </c>
      <c r="F500" s="52" t="s">
        <v>96</v>
      </c>
      <c r="G500" t="s">
        <v>278</v>
      </c>
      <c r="H500">
        <v>66102</v>
      </c>
      <c r="I500">
        <v>66102</v>
      </c>
      <c r="J500" s="38" t="s">
        <v>38</v>
      </c>
      <c r="K500" s="38" t="s">
        <v>6</v>
      </c>
      <c r="L500" s="78" t="s">
        <v>14</v>
      </c>
      <c r="N500" s="3" t="s">
        <v>458</v>
      </c>
      <c r="O500" s="3"/>
      <c r="P500" s="3" t="s">
        <v>456</v>
      </c>
      <c r="R500" s="101" t="s">
        <v>3566</v>
      </c>
      <c r="S500" s="101" t="s">
        <v>413</v>
      </c>
      <c r="T500" s="45" t="s">
        <v>4788</v>
      </c>
      <c r="U500" t="s">
        <v>409</v>
      </c>
      <c r="V500" t="s">
        <v>409</v>
      </c>
      <c r="W500" t="s">
        <v>413</v>
      </c>
      <c r="X500" t="s">
        <v>413</v>
      </c>
      <c r="Y500" t="s">
        <v>409</v>
      </c>
    </row>
    <row r="501" spans="1:25" x14ac:dyDescent="0.25">
      <c r="A501" s="52" t="s">
        <v>3237</v>
      </c>
      <c r="B501" s="5" t="s">
        <v>1</v>
      </c>
      <c r="C501" s="5"/>
      <c r="D501" s="5" t="s">
        <v>5</v>
      </c>
      <c r="E501" s="53" t="s">
        <v>3820</v>
      </c>
      <c r="F501" s="52" t="s">
        <v>96</v>
      </c>
      <c r="G501" t="s">
        <v>278</v>
      </c>
      <c r="H501">
        <v>66102</v>
      </c>
      <c r="I501">
        <v>66102</v>
      </c>
      <c r="J501" s="38" t="s">
        <v>38</v>
      </c>
      <c r="K501" s="38" t="s">
        <v>6</v>
      </c>
      <c r="L501" s="78" t="s">
        <v>14</v>
      </c>
      <c r="N501" s="3" t="s">
        <v>458</v>
      </c>
      <c r="O501" s="3"/>
      <c r="P501" s="3" t="s">
        <v>456</v>
      </c>
      <c r="R501" s="101" t="s">
        <v>3566</v>
      </c>
      <c r="S501" s="101" t="s">
        <v>413</v>
      </c>
      <c r="T501" s="45" t="s">
        <v>4788</v>
      </c>
      <c r="U501" t="s">
        <v>409</v>
      </c>
      <c r="V501" t="s">
        <v>409</v>
      </c>
      <c r="W501" t="s">
        <v>413</v>
      </c>
      <c r="X501" t="s">
        <v>413</v>
      </c>
      <c r="Y501" t="s">
        <v>409</v>
      </c>
    </row>
    <row r="502" spans="1:25" x14ac:dyDescent="0.25">
      <c r="A502" s="52" t="s">
        <v>97</v>
      </c>
      <c r="B502" s="5" t="s">
        <v>1</v>
      </c>
      <c r="C502" s="5"/>
      <c r="D502" s="5" t="s">
        <v>5</v>
      </c>
      <c r="E502" s="53" t="s">
        <v>3821</v>
      </c>
      <c r="F502" s="52" t="s">
        <v>97</v>
      </c>
      <c r="G502" t="s">
        <v>98</v>
      </c>
      <c r="H502">
        <v>66103</v>
      </c>
      <c r="I502">
        <v>66103</v>
      </c>
      <c r="J502" s="38" t="s">
        <v>49</v>
      </c>
      <c r="K502" s="38" t="s">
        <v>33</v>
      </c>
      <c r="L502" s="78" t="s">
        <v>49</v>
      </c>
      <c r="N502" s="3" t="s">
        <v>458</v>
      </c>
      <c r="O502" s="3"/>
      <c r="P502" s="3"/>
      <c r="R502" s="101" t="s">
        <v>4787</v>
      </c>
      <c r="S502" s="101" t="s">
        <v>4787</v>
      </c>
      <c r="T502" s="74" t="s">
        <v>4787</v>
      </c>
      <c r="U502" t="s">
        <v>402</v>
      </c>
      <c r="V502" t="s">
        <v>409</v>
      </c>
      <c r="W502" t="s">
        <v>408</v>
      </c>
      <c r="X502" t="s">
        <v>407</v>
      </c>
      <c r="Y502" t="s">
        <v>409</v>
      </c>
    </row>
    <row r="503" spans="1:25" x14ac:dyDescent="0.25">
      <c r="A503" s="52" t="s">
        <v>3238</v>
      </c>
      <c r="B503" s="5" t="s">
        <v>1</v>
      </c>
      <c r="C503" s="5"/>
      <c r="D503" s="5" t="s">
        <v>5</v>
      </c>
      <c r="E503" s="53" t="s">
        <v>3821</v>
      </c>
      <c r="F503" s="52" t="s">
        <v>97</v>
      </c>
      <c r="G503" t="s">
        <v>98</v>
      </c>
      <c r="H503">
        <v>66103</v>
      </c>
      <c r="I503">
        <v>66103</v>
      </c>
      <c r="J503" s="38" t="s">
        <v>49</v>
      </c>
      <c r="K503" s="38" t="s">
        <v>33</v>
      </c>
      <c r="L503" s="78" t="s">
        <v>49</v>
      </c>
      <c r="N503" s="3" t="s">
        <v>458</v>
      </c>
      <c r="O503" s="3"/>
      <c r="P503" s="3"/>
      <c r="R503" s="101" t="s">
        <v>4787</v>
      </c>
      <c r="S503" s="101" t="s">
        <v>4787</v>
      </c>
      <c r="T503" s="74" t="s">
        <v>4787</v>
      </c>
      <c r="U503" t="s">
        <v>402</v>
      </c>
      <c r="V503" t="s">
        <v>409</v>
      </c>
      <c r="W503" t="s">
        <v>408</v>
      </c>
      <c r="X503" t="s">
        <v>407</v>
      </c>
      <c r="Y503" t="s">
        <v>409</v>
      </c>
    </row>
    <row r="504" spans="1:25" x14ac:dyDescent="0.25">
      <c r="A504" s="52" t="s">
        <v>99</v>
      </c>
      <c r="B504" s="5" t="s">
        <v>1</v>
      </c>
      <c r="C504" s="5"/>
      <c r="D504" s="5" t="s">
        <v>5</v>
      </c>
      <c r="E504" s="53" t="s">
        <v>3822</v>
      </c>
      <c r="F504" s="52" t="s">
        <v>99</v>
      </c>
      <c r="G504" t="s">
        <v>279</v>
      </c>
      <c r="H504">
        <v>65487</v>
      </c>
      <c r="I504">
        <v>65487</v>
      </c>
      <c r="J504" s="38" t="s">
        <v>16</v>
      </c>
      <c r="K504" s="38" t="s">
        <v>29</v>
      </c>
      <c r="L504" s="78" t="s">
        <v>16</v>
      </c>
      <c r="N504" s="3" t="s">
        <v>458</v>
      </c>
      <c r="O504" s="3"/>
      <c r="P504" s="3"/>
      <c r="R504" s="101" t="s">
        <v>4786</v>
      </c>
      <c r="S504" s="101" t="s">
        <v>4786</v>
      </c>
      <c r="T504" s="75" t="s">
        <v>4786</v>
      </c>
      <c r="U504" t="s">
        <v>405</v>
      </c>
      <c r="V504" t="s">
        <v>406</v>
      </c>
      <c r="W504" t="s">
        <v>405</v>
      </c>
      <c r="X504" t="s">
        <v>404</v>
      </c>
      <c r="Y504" t="s">
        <v>406</v>
      </c>
    </row>
    <row r="505" spans="1:25" x14ac:dyDescent="0.25">
      <c r="A505" s="52" t="s">
        <v>3239</v>
      </c>
      <c r="B505" s="5" t="s">
        <v>1</v>
      </c>
      <c r="C505" s="5"/>
      <c r="D505" s="5" t="s">
        <v>5</v>
      </c>
      <c r="E505" s="53" t="s">
        <v>3822</v>
      </c>
      <c r="F505" s="52" t="s">
        <v>99</v>
      </c>
      <c r="G505" t="s">
        <v>279</v>
      </c>
      <c r="H505">
        <v>65487</v>
      </c>
      <c r="I505">
        <v>65487</v>
      </c>
      <c r="J505" s="38" t="s">
        <v>16</v>
      </c>
      <c r="K505" s="38" t="s">
        <v>29</v>
      </c>
      <c r="L505" s="78" t="s">
        <v>16</v>
      </c>
      <c r="N505" s="3" t="s">
        <v>458</v>
      </c>
      <c r="O505" s="3"/>
      <c r="P505" s="3"/>
      <c r="R505" s="101" t="s">
        <v>4786</v>
      </c>
      <c r="S505" s="101" t="s">
        <v>4786</v>
      </c>
      <c r="T505" s="75" t="s">
        <v>4786</v>
      </c>
      <c r="U505" t="s">
        <v>405</v>
      </c>
      <c r="V505" t="s">
        <v>406</v>
      </c>
      <c r="W505" t="s">
        <v>405</v>
      </c>
      <c r="X505" t="s">
        <v>404</v>
      </c>
      <c r="Y505" t="s">
        <v>406</v>
      </c>
    </row>
    <row r="506" spans="1:25" x14ac:dyDescent="0.25">
      <c r="A506" s="52" t="s">
        <v>100</v>
      </c>
      <c r="B506" s="5" t="s">
        <v>1</v>
      </c>
      <c r="C506" s="5"/>
      <c r="D506" s="5" t="s">
        <v>10</v>
      </c>
      <c r="E506" s="53" t="s">
        <v>3823</v>
      </c>
      <c r="F506" s="52" t="s">
        <v>100</v>
      </c>
      <c r="G506" t="s">
        <v>280</v>
      </c>
      <c r="H506">
        <v>837838</v>
      </c>
      <c r="I506">
        <v>837838</v>
      </c>
      <c r="J506" s="38" t="s">
        <v>29</v>
      </c>
      <c r="K506" s="38" t="s">
        <v>16</v>
      </c>
      <c r="L506" s="78" t="s">
        <v>16</v>
      </c>
      <c r="N506" s="3" t="s">
        <v>458</v>
      </c>
      <c r="O506" s="3"/>
      <c r="P506" s="3" t="s">
        <v>456</v>
      </c>
      <c r="R506" s="101" t="s">
        <v>3566</v>
      </c>
      <c r="S506" s="101" t="s">
        <v>3566</v>
      </c>
      <c r="T506" s="45" t="s">
        <v>4788</v>
      </c>
      <c r="U506" t="s">
        <v>403</v>
      </c>
      <c r="V506" t="s">
        <v>407</v>
      </c>
      <c r="W506" t="s">
        <v>407</v>
      </c>
      <c r="X506" t="s">
        <v>406</v>
      </c>
      <c r="Y506" t="s">
        <v>407</v>
      </c>
    </row>
    <row r="507" spans="1:25" x14ac:dyDescent="0.25">
      <c r="A507" s="52" t="s">
        <v>3240</v>
      </c>
      <c r="B507" s="5" t="s">
        <v>1</v>
      </c>
      <c r="C507" s="5"/>
      <c r="D507" s="5" t="s">
        <v>10</v>
      </c>
      <c r="E507" s="53" t="s">
        <v>3823</v>
      </c>
      <c r="F507" s="52" t="s">
        <v>100</v>
      </c>
      <c r="G507" t="s">
        <v>280</v>
      </c>
      <c r="H507">
        <v>837838</v>
      </c>
      <c r="I507">
        <v>837838</v>
      </c>
      <c r="J507" s="38" t="s">
        <v>29</v>
      </c>
      <c r="K507" s="38" t="s">
        <v>16</v>
      </c>
      <c r="L507" s="78" t="s">
        <v>16</v>
      </c>
      <c r="N507" s="3" t="s">
        <v>458</v>
      </c>
      <c r="O507" s="3"/>
      <c r="P507" s="3" t="s">
        <v>456</v>
      </c>
      <c r="R507" s="101" t="s">
        <v>3566</v>
      </c>
      <c r="S507" s="101" t="s">
        <v>3566</v>
      </c>
      <c r="T507" s="45" t="s">
        <v>4788</v>
      </c>
      <c r="U507" t="s">
        <v>403</v>
      </c>
      <c r="V507" t="s">
        <v>407</v>
      </c>
      <c r="W507" t="s">
        <v>407</v>
      </c>
      <c r="X507" t="s">
        <v>406</v>
      </c>
      <c r="Y507" t="s">
        <v>407</v>
      </c>
    </row>
    <row r="508" spans="1:25" x14ac:dyDescent="0.25">
      <c r="A508" s="52" t="s">
        <v>2979</v>
      </c>
      <c r="B508" s="5" t="s">
        <v>1</v>
      </c>
      <c r="C508" s="5"/>
      <c r="D508" s="5" t="s">
        <v>10</v>
      </c>
      <c r="E508" s="53" t="s">
        <v>3823</v>
      </c>
      <c r="F508" s="52" t="s">
        <v>100</v>
      </c>
      <c r="G508" t="s">
        <v>280</v>
      </c>
      <c r="H508">
        <v>837838</v>
      </c>
      <c r="I508">
        <v>837838</v>
      </c>
      <c r="J508" s="38" t="s">
        <v>29</v>
      </c>
      <c r="K508" s="38" t="s">
        <v>16</v>
      </c>
      <c r="L508" s="78" t="s">
        <v>16</v>
      </c>
      <c r="N508" s="3" t="s">
        <v>458</v>
      </c>
      <c r="O508" s="3"/>
      <c r="P508" s="3" t="s">
        <v>456</v>
      </c>
      <c r="R508" s="101" t="s">
        <v>3566</v>
      </c>
      <c r="S508" s="101" t="s">
        <v>3566</v>
      </c>
      <c r="T508" s="45" t="s">
        <v>4788</v>
      </c>
      <c r="U508" t="s">
        <v>403</v>
      </c>
      <c r="V508" t="s">
        <v>407</v>
      </c>
      <c r="W508" t="s">
        <v>407</v>
      </c>
      <c r="X508" t="s">
        <v>406</v>
      </c>
      <c r="Y508" t="s">
        <v>407</v>
      </c>
    </row>
    <row r="509" spans="1:25" x14ac:dyDescent="0.25">
      <c r="A509" s="52" t="s">
        <v>3241</v>
      </c>
      <c r="B509" s="5" t="s">
        <v>1</v>
      </c>
      <c r="C509" s="5"/>
      <c r="D509" s="5" t="s">
        <v>10</v>
      </c>
      <c r="E509" s="53" t="s">
        <v>3823</v>
      </c>
      <c r="F509" s="52" t="s">
        <v>100</v>
      </c>
      <c r="G509" t="s">
        <v>280</v>
      </c>
      <c r="H509">
        <v>837838</v>
      </c>
      <c r="I509">
        <v>837838</v>
      </c>
      <c r="J509" s="38" t="s">
        <v>29</v>
      </c>
      <c r="K509" s="38" t="s">
        <v>16</v>
      </c>
      <c r="L509" s="78" t="s">
        <v>16</v>
      </c>
      <c r="N509" s="3" t="s">
        <v>458</v>
      </c>
      <c r="O509" s="3"/>
      <c r="P509" s="3" t="s">
        <v>456</v>
      </c>
      <c r="R509" s="101" t="s">
        <v>3566</v>
      </c>
      <c r="S509" s="101" t="s">
        <v>3566</v>
      </c>
      <c r="T509" s="45" t="s">
        <v>4788</v>
      </c>
      <c r="U509" t="s">
        <v>403</v>
      </c>
      <c r="V509" t="s">
        <v>407</v>
      </c>
      <c r="W509" t="s">
        <v>407</v>
      </c>
      <c r="X509" t="s">
        <v>406</v>
      </c>
      <c r="Y509" t="s">
        <v>407</v>
      </c>
    </row>
    <row r="510" spans="1:25" x14ac:dyDescent="0.25">
      <c r="A510" s="52" t="s">
        <v>101</v>
      </c>
      <c r="B510" s="5" t="s">
        <v>1</v>
      </c>
      <c r="C510" s="5"/>
      <c r="D510" s="5" t="s">
        <v>102</v>
      </c>
      <c r="E510" s="53" t="s">
        <v>3824</v>
      </c>
      <c r="F510" s="52" t="s">
        <v>101</v>
      </c>
      <c r="G510" t="s">
        <v>281</v>
      </c>
      <c r="H510">
        <v>66029</v>
      </c>
      <c r="I510">
        <v>66029</v>
      </c>
      <c r="J510" s="38" t="s">
        <v>6</v>
      </c>
      <c r="K510" s="38" t="s">
        <v>49</v>
      </c>
      <c r="L510" s="78" t="s">
        <v>38</v>
      </c>
      <c r="N510" s="3" t="s">
        <v>458</v>
      </c>
      <c r="O510" s="3"/>
      <c r="P510" s="3"/>
      <c r="R510" s="101" t="s">
        <v>4786</v>
      </c>
      <c r="S510" s="101" t="s">
        <v>4786</v>
      </c>
      <c r="T510" s="75" t="s">
        <v>4786</v>
      </c>
      <c r="U510" t="s">
        <v>409</v>
      </c>
      <c r="V510" t="s">
        <v>408</v>
      </c>
      <c r="W510" t="s">
        <v>413</v>
      </c>
      <c r="X510" t="s">
        <v>413</v>
      </c>
      <c r="Y510" t="s">
        <v>408</v>
      </c>
    </row>
    <row r="511" spans="1:25" x14ac:dyDescent="0.25">
      <c r="A511" s="52" t="s">
        <v>3242</v>
      </c>
      <c r="B511" s="5" t="s">
        <v>1</v>
      </c>
      <c r="C511" s="5"/>
      <c r="D511" s="5" t="s">
        <v>102</v>
      </c>
      <c r="E511" s="53" t="s">
        <v>3824</v>
      </c>
      <c r="F511" s="52" t="s">
        <v>101</v>
      </c>
      <c r="G511" t="s">
        <v>281</v>
      </c>
      <c r="H511">
        <v>66029</v>
      </c>
      <c r="I511">
        <v>66029</v>
      </c>
      <c r="J511" s="38" t="s">
        <v>6</v>
      </c>
      <c r="K511" s="38" t="s">
        <v>49</v>
      </c>
      <c r="L511" s="78" t="s">
        <v>38</v>
      </c>
      <c r="N511" s="3" t="s">
        <v>458</v>
      </c>
      <c r="O511" s="3"/>
      <c r="P511" s="3"/>
      <c r="R511" s="101" t="s">
        <v>4786</v>
      </c>
      <c r="S511" s="101" t="s">
        <v>4786</v>
      </c>
      <c r="T511" s="75" t="s">
        <v>4786</v>
      </c>
      <c r="U511" t="s">
        <v>409</v>
      </c>
      <c r="V511" t="s">
        <v>408</v>
      </c>
      <c r="W511" t="s">
        <v>413</v>
      </c>
      <c r="X511" t="s">
        <v>413</v>
      </c>
      <c r="Y511" t="s">
        <v>408</v>
      </c>
    </row>
    <row r="512" spans="1:25" x14ac:dyDescent="0.25">
      <c r="A512" s="52" t="s">
        <v>103</v>
      </c>
      <c r="B512" s="5" t="s">
        <v>1</v>
      </c>
      <c r="C512" s="5"/>
      <c r="D512" s="5" t="s">
        <v>102</v>
      </c>
      <c r="E512" s="53" t="s">
        <v>3825</v>
      </c>
      <c r="F512" s="52" t="s">
        <v>103</v>
      </c>
      <c r="G512" t="s">
        <v>104</v>
      </c>
      <c r="H512">
        <v>66030</v>
      </c>
      <c r="I512">
        <v>66030</v>
      </c>
      <c r="J512" s="38" t="s">
        <v>26</v>
      </c>
      <c r="K512" s="38" t="s">
        <v>16</v>
      </c>
      <c r="L512" s="78" t="s">
        <v>16</v>
      </c>
      <c r="N512" s="3" t="s">
        <v>458</v>
      </c>
      <c r="O512" s="3"/>
      <c r="P512" s="3"/>
      <c r="R512" s="101" t="s">
        <v>4786</v>
      </c>
      <c r="S512" s="101" t="s">
        <v>4786</v>
      </c>
      <c r="T512" s="75" t="s">
        <v>4786</v>
      </c>
      <c r="U512" t="s">
        <v>407</v>
      </c>
      <c r="V512" t="s">
        <v>403</v>
      </c>
      <c r="W512" t="s">
        <v>406</v>
      </c>
      <c r="X512" t="s">
        <v>407</v>
      </c>
      <c r="Y512" t="s">
        <v>403</v>
      </c>
    </row>
    <row r="513" spans="1:25" x14ac:dyDescent="0.25">
      <c r="A513" s="52" t="s">
        <v>3243</v>
      </c>
      <c r="B513" s="5" t="s">
        <v>1</v>
      </c>
      <c r="C513" s="5"/>
      <c r="D513" s="5" t="s">
        <v>102</v>
      </c>
      <c r="E513" s="53" t="s">
        <v>3825</v>
      </c>
      <c r="F513" s="52" t="s">
        <v>103</v>
      </c>
      <c r="G513" t="s">
        <v>104</v>
      </c>
      <c r="H513">
        <v>66030</v>
      </c>
      <c r="I513">
        <v>66030</v>
      </c>
      <c r="J513" s="38" t="s">
        <v>26</v>
      </c>
      <c r="K513" s="38" t="s">
        <v>16</v>
      </c>
      <c r="L513" s="78" t="s">
        <v>16</v>
      </c>
      <c r="N513" s="3" t="s">
        <v>458</v>
      </c>
      <c r="O513" s="3"/>
      <c r="P513" s="3"/>
      <c r="R513" s="101" t="s">
        <v>4786</v>
      </c>
      <c r="S513" s="101" t="s">
        <v>4786</v>
      </c>
      <c r="T513" s="75" t="s">
        <v>4786</v>
      </c>
      <c r="U513" t="s">
        <v>407</v>
      </c>
      <c r="V513" t="s">
        <v>403</v>
      </c>
      <c r="W513" t="s">
        <v>406</v>
      </c>
      <c r="X513" t="s">
        <v>407</v>
      </c>
      <c r="Y513" t="s">
        <v>403</v>
      </c>
    </row>
    <row r="514" spans="1:25" x14ac:dyDescent="0.25">
      <c r="A514" s="52" t="s">
        <v>105</v>
      </c>
      <c r="B514" s="5" t="s">
        <v>1</v>
      </c>
      <c r="C514" s="5"/>
      <c r="D514" s="5" t="s">
        <v>102</v>
      </c>
      <c r="E514" s="53" t="s">
        <v>3826</v>
      </c>
      <c r="F514" s="52" t="s">
        <v>105</v>
      </c>
      <c r="G514" t="s">
        <v>282</v>
      </c>
      <c r="H514">
        <v>66032</v>
      </c>
      <c r="I514">
        <v>66032</v>
      </c>
      <c r="J514" s="38" t="s">
        <v>16</v>
      </c>
      <c r="K514" s="38" t="s">
        <v>16</v>
      </c>
      <c r="L514" s="78" t="s">
        <v>16</v>
      </c>
      <c r="N514" s="3"/>
      <c r="O514" s="3"/>
      <c r="P514" s="3"/>
      <c r="R514" s="101" t="s">
        <v>4786</v>
      </c>
      <c r="S514" s="101" t="s">
        <v>4786</v>
      </c>
      <c r="T514" s="75" t="s">
        <v>4786</v>
      </c>
      <c r="U514" t="s">
        <v>406</v>
      </c>
      <c r="V514" t="s">
        <v>406</v>
      </c>
      <c r="W514" t="s">
        <v>406</v>
      </c>
      <c r="X514" t="s">
        <v>406</v>
      </c>
      <c r="Y514" t="s">
        <v>406</v>
      </c>
    </row>
    <row r="515" spans="1:25" x14ac:dyDescent="0.25">
      <c r="A515" s="52" t="s">
        <v>3244</v>
      </c>
      <c r="B515" s="5" t="s">
        <v>1</v>
      </c>
      <c r="C515" s="5"/>
      <c r="D515" s="5" t="s">
        <v>102</v>
      </c>
      <c r="E515" s="53" t="s">
        <v>3826</v>
      </c>
      <c r="F515" s="52" t="s">
        <v>105</v>
      </c>
      <c r="G515" t="s">
        <v>282</v>
      </c>
      <c r="H515">
        <v>66032</v>
      </c>
      <c r="I515">
        <v>66032</v>
      </c>
      <c r="J515" s="38" t="s">
        <v>16</v>
      </c>
      <c r="K515" s="38" t="s">
        <v>16</v>
      </c>
      <c r="L515" s="78" t="s">
        <v>16</v>
      </c>
      <c r="N515" s="3"/>
      <c r="O515" s="3"/>
      <c r="P515" s="3"/>
      <c r="R515" s="101" t="s">
        <v>4786</v>
      </c>
      <c r="S515" s="101" t="s">
        <v>4786</v>
      </c>
      <c r="T515" s="75" t="s">
        <v>4786</v>
      </c>
      <c r="U515" t="s">
        <v>406</v>
      </c>
      <c r="V515" t="s">
        <v>406</v>
      </c>
      <c r="W515" t="s">
        <v>406</v>
      </c>
      <c r="X515" t="s">
        <v>406</v>
      </c>
      <c r="Y515" t="s">
        <v>406</v>
      </c>
    </row>
    <row r="516" spans="1:25" x14ac:dyDescent="0.25">
      <c r="A516" s="52" t="s">
        <v>106</v>
      </c>
      <c r="B516" s="5" t="s">
        <v>1</v>
      </c>
      <c r="C516" s="5"/>
      <c r="D516" s="5" t="s">
        <v>102</v>
      </c>
      <c r="E516" s="53" t="s">
        <v>3827</v>
      </c>
      <c r="F516" s="52" t="s">
        <v>106</v>
      </c>
      <c r="G516" t="s">
        <v>283</v>
      </c>
      <c r="H516">
        <v>593311</v>
      </c>
      <c r="I516">
        <v>593311</v>
      </c>
      <c r="J516" s="38" t="s">
        <v>26</v>
      </c>
      <c r="K516" s="38" t="s">
        <v>29</v>
      </c>
      <c r="L516" s="78" t="s">
        <v>29</v>
      </c>
      <c r="N516" s="3" t="s">
        <v>458</v>
      </c>
      <c r="O516" s="3"/>
      <c r="P516" s="3" t="s">
        <v>456</v>
      </c>
      <c r="R516" s="101" t="s">
        <v>3566</v>
      </c>
      <c r="S516" s="101" t="s">
        <v>3566</v>
      </c>
      <c r="T516" s="45" t="s">
        <v>4788</v>
      </c>
      <c r="U516" t="s">
        <v>407</v>
      </c>
      <c r="V516" t="s">
        <v>407</v>
      </c>
      <c r="W516" t="s">
        <v>413</v>
      </c>
      <c r="X516" t="s">
        <v>402</v>
      </c>
      <c r="Y516" t="s">
        <v>407</v>
      </c>
    </row>
    <row r="517" spans="1:25" x14ac:dyDescent="0.25">
      <c r="A517" s="52" t="s">
        <v>3245</v>
      </c>
      <c r="B517" s="5" t="s">
        <v>1</v>
      </c>
      <c r="C517" s="5"/>
      <c r="D517" s="5" t="s">
        <v>102</v>
      </c>
      <c r="E517" s="53" t="s">
        <v>3827</v>
      </c>
      <c r="F517" s="52" t="s">
        <v>106</v>
      </c>
      <c r="G517" t="s">
        <v>283</v>
      </c>
      <c r="H517">
        <v>593311</v>
      </c>
      <c r="I517">
        <v>593311</v>
      </c>
      <c r="J517" s="38" t="s">
        <v>26</v>
      </c>
      <c r="K517" s="38" t="s">
        <v>29</v>
      </c>
      <c r="L517" s="78" t="s">
        <v>29</v>
      </c>
      <c r="N517" s="3" t="s">
        <v>458</v>
      </c>
      <c r="O517" s="3"/>
      <c r="P517" s="3" t="s">
        <v>456</v>
      </c>
      <c r="R517" s="101" t="s">
        <v>3566</v>
      </c>
      <c r="S517" s="101" t="s">
        <v>3566</v>
      </c>
      <c r="T517" s="45" t="s">
        <v>4788</v>
      </c>
      <c r="U517" t="s">
        <v>407</v>
      </c>
      <c r="V517" t="s">
        <v>407</v>
      </c>
      <c r="W517" t="s">
        <v>413</v>
      </c>
      <c r="X517" t="s">
        <v>402</v>
      </c>
      <c r="Y517" t="s">
        <v>407</v>
      </c>
    </row>
    <row r="518" spans="1:25" x14ac:dyDescent="0.25">
      <c r="A518" s="52" t="s">
        <v>107</v>
      </c>
      <c r="B518" s="5" t="s">
        <v>1</v>
      </c>
      <c r="C518" s="5"/>
      <c r="D518" s="5" t="s">
        <v>102</v>
      </c>
      <c r="E518" s="53" t="s">
        <v>3828</v>
      </c>
      <c r="F518" s="52" t="s">
        <v>107</v>
      </c>
      <c r="G518" t="s">
        <v>284</v>
      </c>
      <c r="H518">
        <v>66036</v>
      </c>
      <c r="I518">
        <v>66036</v>
      </c>
      <c r="J518" s="38" t="s">
        <v>16</v>
      </c>
      <c r="K518" s="38" t="s">
        <v>16</v>
      </c>
      <c r="L518" s="78" t="s">
        <v>16</v>
      </c>
      <c r="N518" s="3"/>
      <c r="O518" s="3"/>
      <c r="P518" s="3"/>
      <c r="R518" s="101" t="s">
        <v>4785</v>
      </c>
      <c r="S518" s="101" t="s">
        <v>4785</v>
      </c>
      <c r="T518" s="47" t="s">
        <v>4785</v>
      </c>
      <c r="U518" t="s">
        <v>405</v>
      </c>
      <c r="V518" t="s">
        <v>405</v>
      </c>
      <c r="W518" t="s">
        <v>404</v>
      </c>
      <c r="X518" t="s">
        <v>404</v>
      </c>
      <c r="Y518" t="s">
        <v>405</v>
      </c>
    </row>
    <row r="519" spans="1:25" x14ac:dyDescent="0.25">
      <c r="A519" s="52" t="s">
        <v>3246</v>
      </c>
      <c r="B519" s="5" t="s">
        <v>1</v>
      </c>
      <c r="C519" s="5"/>
      <c r="D519" s="5" t="s">
        <v>102</v>
      </c>
      <c r="E519" s="53" t="s">
        <v>3828</v>
      </c>
      <c r="F519" s="52" t="s">
        <v>107</v>
      </c>
      <c r="G519" t="s">
        <v>284</v>
      </c>
      <c r="H519">
        <v>66036</v>
      </c>
      <c r="I519">
        <v>66036</v>
      </c>
      <c r="J519" s="38" t="s">
        <v>16</v>
      </c>
      <c r="K519" s="38" t="s">
        <v>16</v>
      </c>
      <c r="L519" s="78" t="s">
        <v>16</v>
      </c>
      <c r="N519" s="3"/>
      <c r="O519" s="3"/>
      <c r="P519" s="3"/>
      <c r="R519" s="101" t="s">
        <v>4785</v>
      </c>
      <c r="S519" s="101" t="s">
        <v>4785</v>
      </c>
      <c r="T519" s="47" t="s">
        <v>4785</v>
      </c>
      <c r="U519" t="s">
        <v>405</v>
      </c>
      <c r="V519" t="s">
        <v>405</v>
      </c>
      <c r="W519" t="s">
        <v>404</v>
      </c>
      <c r="X519" t="s">
        <v>404</v>
      </c>
      <c r="Y519" t="s">
        <v>405</v>
      </c>
    </row>
    <row r="520" spans="1:25" x14ac:dyDescent="0.25">
      <c r="A520" s="52" t="s">
        <v>108</v>
      </c>
      <c r="B520" s="5" t="s">
        <v>1</v>
      </c>
      <c r="C520" s="5"/>
      <c r="D520" s="5" t="s">
        <v>10</v>
      </c>
      <c r="E520" s="53" t="s">
        <v>3829</v>
      </c>
      <c r="F520" s="52" t="s">
        <v>108</v>
      </c>
      <c r="G520" t="s">
        <v>285</v>
      </c>
      <c r="H520">
        <v>65774</v>
      </c>
      <c r="I520">
        <v>65774</v>
      </c>
      <c r="J520" s="38" t="s">
        <v>16</v>
      </c>
      <c r="K520" s="38" t="s">
        <v>16</v>
      </c>
      <c r="L520" s="78" t="s">
        <v>16</v>
      </c>
      <c r="N520" s="3"/>
      <c r="O520" s="3"/>
      <c r="P520" s="3"/>
      <c r="R520" s="101" t="s">
        <v>4785</v>
      </c>
      <c r="S520" s="101" t="s">
        <v>4785</v>
      </c>
      <c r="T520" s="47" t="s">
        <v>4785</v>
      </c>
      <c r="U520" t="s">
        <v>404</v>
      </c>
      <c r="V520" t="s">
        <v>404</v>
      </c>
      <c r="W520" t="s">
        <v>404</v>
      </c>
      <c r="X520" t="s">
        <v>404</v>
      </c>
      <c r="Y520" t="s">
        <v>404</v>
      </c>
    </row>
    <row r="521" spans="1:25" x14ac:dyDescent="0.25">
      <c r="A521" s="52" t="s">
        <v>3247</v>
      </c>
      <c r="B521" s="5" t="s">
        <v>1</v>
      </c>
      <c r="C521" s="5"/>
      <c r="D521" s="5" t="s">
        <v>10</v>
      </c>
      <c r="E521" s="53" t="s">
        <v>3829</v>
      </c>
      <c r="F521" s="52" t="s">
        <v>108</v>
      </c>
      <c r="G521" t="s">
        <v>285</v>
      </c>
      <c r="H521">
        <v>65774</v>
      </c>
      <c r="I521">
        <v>65774</v>
      </c>
      <c r="J521" s="38" t="s">
        <v>16</v>
      </c>
      <c r="K521" s="38" t="s">
        <v>16</v>
      </c>
      <c r="L521" s="78" t="s">
        <v>16</v>
      </c>
      <c r="N521" s="3"/>
      <c r="O521" s="3"/>
      <c r="P521" s="3"/>
      <c r="R521" s="101" t="s">
        <v>4785</v>
      </c>
      <c r="S521" s="101" t="s">
        <v>4785</v>
      </c>
      <c r="T521" s="47" t="s">
        <v>4785</v>
      </c>
      <c r="U521" t="s">
        <v>404</v>
      </c>
      <c r="V521" t="s">
        <v>404</v>
      </c>
      <c r="W521" t="s">
        <v>404</v>
      </c>
      <c r="X521" t="s">
        <v>404</v>
      </c>
      <c r="Y521" t="s">
        <v>404</v>
      </c>
    </row>
    <row r="522" spans="1:25" x14ac:dyDescent="0.25">
      <c r="A522" s="52" t="s">
        <v>109</v>
      </c>
      <c r="B522" s="5" t="s">
        <v>1</v>
      </c>
      <c r="C522" s="5"/>
      <c r="D522" s="5" t="s">
        <v>10</v>
      </c>
      <c r="E522" s="53" t="s">
        <v>3830</v>
      </c>
      <c r="F522" s="52" t="s">
        <v>109</v>
      </c>
      <c r="G522" t="s">
        <v>286</v>
      </c>
      <c r="H522">
        <v>65618</v>
      </c>
      <c r="I522">
        <v>65618</v>
      </c>
      <c r="J522" s="38" t="s">
        <v>400</v>
      </c>
      <c r="K522" s="38" t="s">
        <v>3</v>
      </c>
      <c r="L522" s="78" t="s">
        <v>3</v>
      </c>
      <c r="N522" s="3"/>
      <c r="O522" s="3"/>
      <c r="P522" s="3"/>
      <c r="R522" s="101" t="s">
        <v>411</v>
      </c>
      <c r="S522" s="101" t="s">
        <v>411</v>
      </c>
      <c r="T522" s="40" t="s">
        <v>411</v>
      </c>
      <c r="U522" t="s">
        <v>413</v>
      </c>
      <c r="V522" t="s">
        <v>409</v>
      </c>
      <c r="W522" t="s">
        <v>413</v>
      </c>
      <c r="X522" t="s">
        <v>413</v>
      </c>
      <c r="Y522" t="s">
        <v>409</v>
      </c>
    </row>
    <row r="523" spans="1:25" x14ac:dyDescent="0.25">
      <c r="A523" s="52" t="s">
        <v>3248</v>
      </c>
      <c r="B523" s="5" t="s">
        <v>1</v>
      </c>
      <c r="C523" s="5"/>
      <c r="D523" s="5" t="s">
        <v>10</v>
      </c>
      <c r="E523" s="53" t="s">
        <v>3830</v>
      </c>
      <c r="F523" s="52" t="s">
        <v>109</v>
      </c>
      <c r="G523" t="s">
        <v>286</v>
      </c>
      <c r="H523">
        <v>65618</v>
      </c>
      <c r="I523">
        <v>65618</v>
      </c>
      <c r="J523" s="38" t="s">
        <v>400</v>
      </c>
      <c r="K523" s="38" t="s">
        <v>3</v>
      </c>
      <c r="L523" s="78" t="s">
        <v>3</v>
      </c>
      <c r="N523" s="3"/>
      <c r="O523" s="3"/>
      <c r="P523" s="3"/>
      <c r="R523" s="101" t="s">
        <v>411</v>
      </c>
      <c r="S523" s="101" t="str">
        <f>VLOOKUP(F523,'[1]Listes référence'!$A:$U,18,FALSE)</f>
        <v>Non renseignée</v>
      </c>
      <c r="T523" s="40" t="s">
        <v>411</v>
      </c>
      <c r="U523" t="s">
        <v>413</v>
      </c>
      <c r="V523" t="s">
        <v>409</v>
      </c>
      <c r="W523" t="s">
        <v>413</v>
      </c>
      <c r="X523" t="s">
        <v>413</v>
      </c>
      <c r="Y523" t="s">
        <v>409</v>
      </c>
    </row>
    <row r="524" spans="1:25" x14ac:dyDescent="0.25">
      <c r="A524" s="52" t="s">
        <v>745</v>
      </c>
      <c r="B524" s="48" t="s">
        <v>723</v>
      </c>
      <c r="C524" s="49" t="s">
        <v>779</v>
      </c>
      <c r="D524" t="s">
        <v>777</v>
      </c>
      <c r="E524" s="52" t="s">
        <v>3831</v>
      </c>
      <c r="F524" s="52" t="s">
        <v>745</v>
      </c>
      <c r="G524" t="s">
        <v>746</v>
      </c>
      <c r="H524" s="41"/>
      <c r="I524" s="41">
        <v>77330</v>
      </c>
      <c r="J524" s="38" t="s">
        <v>6</v>
      </c>
      <c r="K524" s="38" t="s">
        <v>6</v>
      </c>
      <c r="L524" s="78" t="s">
        <v>747</v>
      </c>
      <c r="M524" s="38" t="s">
        <v>38</v>
      </c>
      <c r="O524" s="1" t="s">
        <v>456</v>
      </c>
      <c r="R524" s="43"/>
      <c r="S524" s="44"/>
      <c r="V524" t="s">
        <v>413</v>
      </c>
      <c r="Y524" t="s">
        <v>413</v>
      </c>
    </row>
    <row r="525" spans="1:25" x14ac:dyDescent="0.25">
      <c r="A525" s="52" t="s">
        <v>3250</v>
      </c>
      <c r="B525" s="48" t="s">
        <v>723</v>
      </c>
      <c r="C525" s="49" t="s">
        <v>779</v>
      </c>
      <c r="D525" t="s">
        <v>777</v>
      </c>
      <c r="E525" s="52" t="s">
        <v>3831</v>
      </c>
      <c r="F525" s="52" t="s">
        <v>745</v>
      </c>
      <c r="G525" t="s">
        <v>746</v>
      </c>
      <c r="H525" s="41"/>
      <c r="I525" s="41">
        <v>77330</v>
      </c>
      <c r="J525" s="38" t="s">
        <v>6</v>
      </c>
      <c r="K525" s="38" t="s">
        <v>6</v>
      </c>
      <c r="L525" s="78" t="s">
        <v>747</v>
      </c>
      <c r="M525" s="38" t="s">
        <v>38</v>
      </c>
      <c r="O525" s="1" t="s">
        <v>456</v>
      </c>
      <c r="R525" s="43"/>
      <c r="S525" s="44"/>
      <c r="V525" t="s">
        <v>413</v>
      </c>
      <c r="Y525" t="s">
        <v>413</v>
      </c>
    </row>
    <row r="526" spans="1:25" x14ac:dyDescent="0.25">
      <c r="A526" s="52" t="s">
        <v>752</v>
      </c>
      <c r="B526" s="48" t="s">
        <v>723</v>
      </c>
      <c r="C526" s="49" t="s">
        <v>779</v>
      </c>
      <c r="D526" t="s">
        <v>777</v>
      </c>
      <c r="E526" s="52" t="s">
        <v>3832</v>
      </c>
      <c r="F526" s="52" t="s">
        <v>752</v>
      </c>
      <c r="G526" t="s">
        <v>753</v>
      </c>
      <c r="H526" s="41"/>
      <c r="I526" s="41">
        <v>77338</v>
      </c>
      <c r="J526" s="38" t="s">
        <v>6</v>
      </c>
      <c r="K526" s="38" t="s">
        <v>6</v>
      </c>
      <c r="L526" s="78" t="s">
        <v>747</v>
      </c>
      <c r="M526" s="38" t="s">
        <v>747</v>
      </c>
      <c r="O526" s="1" t="s">
        <v>456</v>
      </c>
      <c r="R526" s="43"/>
      <c r="S526" s="44"/>
      <c r="V526" t="s">
        <v>413</v>
      </c>
      <c r="Y526" t="s">
        <v>413</v>
      </c>
    </row>
    <row r="527" spans="1:25" x14ac:dyDescent="0.25">
      <c r="A527" s="52" t="s">
        <v>3251</v>
      </c>
      <c r="B527" s="48" t="s">
        <v>723</v>
      </c>
      <c r="C527" s="49" t="s">
        <v>779</v>
      </c>
      <c r="D527" t="s">
        <v>777</v>
      </c>
      <c r="E527" s="52" t="s">
        <v>3832</v>
      </c>
      <c r="F527" s="52" t="s">
        <v>752</v>
      </c>
      <c r="G527" t="s">
        <v>753</v>
      </c>
      <c r="H527" s="41"/>
      <c r="I527" s="41">
        <v>77338</v>
      </c>
      <c r="J527" s="38" t="s">
        <v>6</v>
      </c>
      <c r="K527" s="38" t="s">
        <v>6</v>
      </c>
      <c r="L527" s="78" t="s">
        <v>747</v>
      </c>
      <c r="M527" s="38" t="s">
        <v>747</v>
      </c>
      <c r="O527" s="1" t="s">
        <v>456</v>
      </c>
      <c r="R527" s="43"/>
      <c r="S527" s="44"/>
      <c r="V527" t="s">
        <v>413</v>
      </c>
      <c r="Y527" t="s">
        <v>413</v>
      </c>
    </row>
    <row r="528" spans="1:25" x14ac:dyDescent="0.25">
      <c r="A528" s="52" t="s">
        <v>750</v>
      </c>
      <c r="B528" s="48" t="s">
        <v>723</v>
      </c>
      <c r="C528" s="49" t="s">
        <v>779</v>
      </c>
      <c r="D528" t="s">
        <v>777</v>
      </c>
      <c r="E528" s="52" t="s">
        <v>3833</v>
      </c>
      <c r="F528" s="52" t="s">
        <v>750</v>
      </c>
      <c r="G528" t="s">
        <v>751</v>
      </c>
      <c r="H528" s="41"/>
      <c r="I528" s="41">
        <v>77367</v>
      </c>
      <c r="J528" s="38" t="s">
        <v>6</v>
      </c>
      <c r="K528" s="38" t="s">
        <v>6</v>
      </c>
      <c r="L528" s="78" t="s">
        <v>747</v>
      </c>
      <c r="M528" s="38" t="s">
        <v>38</v>
      </c>
      <c r="O528" s="1" t="s">
        <v>456</v>
      </c>
      <c r="R528" s="43"/>
      <c r="S528" s="44"/>
      <c r="V528" t="s">
        <v>413</v>
      </c>
      <c r="Y528" t="s">
        <v>413</v>
      </c>
    </row>
    <row r="529" spans="1:25" x14ac:dyDescent="0.25">
      <c r="A529" s="52" t="s">
        <v>3253</v>
      </c>
      <c r="B529" s="48" t="s">
        <v>723</v>
      </c>
      <c r="C529" s="49" t="s">
        <v>779</v>
      </c>
      <c r="D529" t="s">
        <v>777</v>
      </c>
      <c r="E529" s="52" t="s">
        <v>3833</v>
      </c>
      <c r="F529" s="52" t="s">
        <v>750</v>
      </c>
      <c r="G529" t="s">
        <v>751</v>
      </c>
      <c r="H529" s="41"/>
      <c r="I529" s="41">
        <v>77367</v>
      </c>
      <c r="J529" s="38" t="s">
        <v>6</v>
      </c>
      <c r="K529" s="38" t="s">
        <v>6</v>
      </c>
      <c r="L529" s="78" t="s">
        <v>747</v>
      </c>
      <c r="M529" s="38" t="s">
        <v>38</v>
      </c>
      <c r="O529" s="1" t="s">
        <v>456</v>
      </c>
      <c r="R529" s="43"/>
      <c r="S529" s="44"/>
      <c r="V529" t="s">
        <v>413</v>
      </c>
      <c r="Y529" t="s">
        <v>413</v>
      </c>
    </row>
    <row r="530" spans="1:25" x14ac:dyDescent="0.25">
      <c r="A530" s="52" t="s">
        <v>754</v>
      </c>
      <c r="B530" s="48" t="s">
        <v>723</v>
      </c>
      <c r="C530" s="49" t="s">
        <v>779</v>
      </c>
      <c r="D530" t="s">
        <v>777</v>
      </c>
      <c r="E530" s="52" t="s">
        <v>3834</v>
      </c>
      <c r="F530" s="52" t="s">
        <v>754</v>
      </c>
      <c r="G530" t="s">
        <v>755</v>
      </c>
      <c r="H530" s="41"/>
      <c r="I530" s="41">
        <v>77347</v>
      </c>
      <c r="J530" s="38" t="s">
        <v>6</v>
      </c>
      <c r="K530" s="38" t="s">
        <v>6</v>
      </c>
      <c r="L530" s="78" t="s">
        <v>747</v>
      </c>
      <c r="M530" s="38" t="s">
        <v>747</v>
      </c>
      <c r="O530" s="1" t="s">
        <v>456</v>
      </c>
      <c r="R530" s="43"/>
      <c r="S530" s="44"/>
      <c r="V530" t="s">
        <v>413</v>
      </c>
      <c r="Y530" t="s">
        <v>413</v>
      </c>
    </row>
    <row r="531" spans="1:25" x14ac:dyDescent="0.25">
      <c r="A531" s="52" t="s">
        <v>3254</v>
      </c>
      <c r="B531" s="48" t="s">
        <v>723</v>
      </c>
      <c r="C531" s="49" t="s">
        <v>779</v>
      </c>
      <c r="D531" t="s">
        <v>777</v>
      </c>
      <c r="E531" s="52" t="s">
        <v>3834</v>
      </c>
      <c r="F531" s="52" t="s">
        <v>754</v>
      </c>
      <c r="G531" t="s">
        <v>755</v>
      </c>
      <c r="H531" s="41"/>
      <c r="I531" s="41">
        <v>77347</v>
      </c>
      <c r="J531" s="38" t="s">
        <v>6</v>
      </c>
      <c r="K531" s="38" t="s">
        <v>6</v>
      </c>
      <c r="L531" s="78" t="s">
        <v>747</v>
      </c>
      <c r="M531" s="38" t="s">
        <v>747</v>
      </c>
      <c r="O531" s="1" t="s">
        <v>456</v>
      </c>
      <c r="R531" s="43"/>
      <c r="S531" s="44"/>
      <c r="V531" t="s">
        <v>413</v>
      </c>
      <c r="Y531" t="s">
        <v>413</v>
      </c>
    </row>
    <row r="532" spans="1:25" x14ac:dyDescent="0.25">
      <c r="A532" s="52" t="s">
        <v>748</v>
      </c>
      <c r="B532" s="48" t="s">
        <v>723</v>
      </c>
      <c r="C532" s="49" t="s">
        <v>779</v>
      </c>
      <c r="D532" t="s">
        <v>777</v>
      </c>
      <c r="E532" s="52" t="s">
        <v>3835</v>
      </c>
      <c r="F532" s="52" t="s">
        <v>748</v>
      </c>
      <c r="G532" t="s">
        <v>749</v>
      </c>
      <c r="H532" s="41"/>
      <c r="I532" s="41">
        <v>77352</v>
      </c>
      <c r="J532" s="38" t="s">
        <v>6</v>
      </c>
      <c r="K532" s="38" t="s">
        <v>6</v>
      </c>
      <c r="L532" s="78" t="s">
        <v>747</v>
      </c>
      <c r="M532" s="38" t="s">
        <v>38</v>
      </c>
      <c r="O532" s="1" t="s">
        <v>456</v>
      </c>
      <c r="R532" s="43"/>
      <c r="S532" s="44"/>
      <c r="V532" t="s">
        <v>413</v>
      </c>
      <c r="Y532" t="s">
        <v>413</v>
      </c>
    </row>
    <row r="533" spans="1:25" x14ac:dyDescent="0.25">
      <c r="A533" s="52" t="s">
        <v>3258</v>
      </c>
      <c r="B533" s="48" t="s">
        <v>723</v>
      </c>
      <c r="C533" s="49" t="s">
        <v>779</v>
      </c>
      <c r="D533" t="s">
        <v>777</v>
      </c>
      <c r="E533" s="52" t="s">
        <v>3835</v>
      </c>
      <c r="F533" s="52" t="s">
        <v>748</v>
      </c>
      <c r="G533" t="s">
        <v>749</v>
      </c>
      <c r="H533" s="41"/>
      <c r="I533" s="41">
        <v>77352</v>
      </c>
      <c r="J533" s="38" t="s">
        <v>6</v>
      </c>
      <c r="K533" s="38" t="s">
        <v>6</v>
      </c>
      <c r="L533" s="78" t="s">
        <v>747</v>
      </c>
      <c r="M533" s="38" t="s">
        <v>38</v>
      </c>
      <c r="O533" s="1" t="s">
        <v>456</v>
      </c>
      <c r="R533" s="43"/>
      <c r="S533" s="44"/>
      <c r="V533" t="s">
        <v>413</v>
      </c>
      <c r="Y533" t="s">
        <v>413</v>
      </c>
    </row>
    <row r="534" spans="1:25" x14ac:dyDescent="0.25">
      <c r="A534" s="52" t="s">
        <v>739</v>
      </c>
      <c r="B534" s="48" t="s">
        <v>723</v>
      </c>
      <c r="C534" s="48" t="s">
        <v>778</v>
      </c>
      <c r="D534" t="s">
        <v>771</v>
      </c>
      <c r="E534" s="52" t="s">
        <v>3836</v>
      </c>
      <c r="F534" s="52" t="s">
        <v>739</v>
      </c>
      <c r="G534" t="s">
        <v>740</v>
      </c>
      <c r="H534" s="41"/>
      <c r="I534" s="41">
        <v>77490</v>
      </c>
      <c r="J534" s="38" t="s">
        <v>16</v>
      </c>
      <c r="K534" s="38" t="s">
        <v>16</v>
      </c>
      <c r="L534" s="78" t="s">
        <v>16</v>
      </c>
      <c r="M534" s="38" t="s">
        <v>16</v>
      </c>
      <c r="O534" s="1" t="s">
        <v>456</v>
      </c>
      <c r="R534" s="43"/>
      <c r="S534" s="44"/>
      <c r="V534" t="s">
        <v>405</v>
      </c>
      <c r="Y534" t="s">
        <v>405</v>
      </c>
    </row>
    <row r="535" spans="1:25" x14ac:dyDescent="0.25">
      <c r="A535" s="52" t="s">
        <v>3249</v>
      </c>
      <c r="B535" s="48" t="s">
        <v>723</v>
      </c>
      <c r="C535" s="48" t="s">
        <v>778</v>
      </c>
      <c r="D535" t="s">
        <v>771</v>
      </c>
      <c r="E535" s="52" t="s">
        <v>3836</v>
      </c>
      <c r="F535" s="52" t="s">
        <v>739</v>
      </c>
      <c r="G535" t="s">
        <v>740</v>
      </c>
      <c r="H535" s="41"/>
      <c r="I535" s="41">
        <v>77490</v>
      </c>
      <c r="J535" s="38" t="s">
        <v>16</v>
      </c>
      <c r="K535" s="38" t="s">
        <v>16</v>
      </c>
      <c r="L535" s="78" t="s">
        <v>16</v>
      </c>
      <c r="M535" s="38" t="s">
        <v>16</v>
      </c>
      <c r="O535" s="1" t="s">
        <v>456</v>
      </c>
      <c r="R535" s="43"/>
      <c r="S535" s="44"/>
      <c r="V535" t="s">
        <v>405</v>
      </c>
      <c r="Y535" t="s">
        <v>405</v>
      </c>
    </row>
    <row r="536" spans="1:25" x14ac:dyDescent="0.25">
      <c r="A536" s="52" t="s">
        <v>735</v>
      </c>
      <c r="B536" s="48" t="s">
        <v>723</v>
      </c>
      <c r="C536" s="48" t="s">
        <v>778</v>
      </c>
      <c r="D536" t="s">
        <v>773</v>
      </c>
      <c r="E536" s="52" t="s">
        <v>3837</v>
      </c>
      <c r="F536" s="52" t="s">
        <v>735</v>
      </c>
      <c r="G536" t="s">
        <v>736</v>
      </c>
      <c r="H536" s="41"/>
      <c r="I536" s="41">
        <v>77955</v>
      </c>
      <c r="J536" s="38" t="s">
        <v>29</v>
      </c>
      <c r="K536" s="38" t="s">
        <v>29</v>
      </c>
      <c r="L536" s="78" t="s">
        <v>29</v>
      </c>
      <c r="M536" s="38" t="s">
        <v>16</v>
      </c>
      <c r="O536" s="1" t="s">
        <v>456</v>
      </c>
      <c r="R536" s="43"/>
      <c r="S536" s="44"/>
      <c r="V536" t="s">
        <v>402</v>
      </c>
      <c r="Y536" t="s">
        <v>402</v>
      </c>
    </row>
    <row r="537" spans="1:25" x14ac:dyDescent="0.25">
      <c r="A537" s="52" t="s">
        <v>3252</v>
      </c>
      <c r="B537" s="48" t="s">
        <v>723</v>
      </c>
      <c r="C537" s="48" t="s">
        <v>778</v>
      </c>
      <c r="D537" t="s">
        <v>773</v>
      </c>
      <c r="E537" s="52" t="s">
        <v>3837</v>
      </c>
      <c r="F537" s="52" t="s">
        <v>735</v>
      </c>
      <c r="G537" t="s">
        <v>736</v>
      </c>
      <c r="H537" s="41"/>
      <c r="I537" s="41">
        <v>77955</v>
      </c>
      <c r="J537" s="38" t="s">
        <v>29</v>
      </c>
      <c r="K537" s="38" t="s">
        <v>29</v>
      </c>
      <c r="L537" s="78" t="s">
        <v>29</v>
      </c>
      <c r="M537" s="38" t="s">
        <v>16</v>
      </c>
      <c r="O537" s="1" t="s">
        <v>456</v>
      </c>
      <c r="R537" s="43"/>
      <c r="S537" s="44"/>
      <c r="V537" t="s">
        <v>402</v>
      </c>
      <c r="Y537" t="s">
        <v>402</v>
      </c>
    </row>
    <row r="538" spans="1:25" x14ac:dyDescent="0.25">
      <c r="A538" s="52" t="s">
        <v>728</v>
      </c>
      <c r="B538" s="48" t="s">
        <v>723</v>
      </c>
      <c r="C538" s="48" t="s">
        <v>778</v>
      </c>
      <c r="D538" t="s">
        <v>773</v>
      </c>
      <c r="E538" s="52" t="s">
        <v>3838</v>
      </c>
      <c r="F538" s="52" t="s">
        <v>728</v>
      </c>
      <c r="G538" t="s">
        <v>729</v>
      </c>
      <c r="H538" s="41"/>
      <c r="I538" s="41">
        <v>77949</v>
      </c>
      <c r="J538" s="38" t="s">
        <v>6</v>
      </c>
      <c r="K538" s="38" t="s">
        <v>6</v>
      </c>
      <c r="L538" s="78" t="s">
        <v>49</v>
      </c>
      <c r="M538" s="38" t="s">
        <v>16</v>
      </c>
      <c r="O538" s="1" t="s">
        <v>456</v>
      </c>
      <c r="R538" s="43"/>
      <c r="S538" s="44"/>
      <c r="V538" t="s">
        <v>408</v>
      </c>
      <c r="Y538" t="s">
        <v>408</v>
      </c>
    </row>
    <row r="539" spans="1:25" x14ac:dyDescent="0.25">
      <c r="A539" s="52" t="s">
        <v>3255</v>
      </c>
      <c r="B539" s="48" t="s">
        <v>723</v>
      </c>
      <c r="C539" s="48" t="s">
        <v>778</v>
      </c>
      <c r="D539" t="s">
        <v>773</v>
      </c>
      <c r="E539" s="52" t="s">
        <v>3838</v>
      </c>
      <c r="F539" s="52" t="s">
        <v>728</v>
      </c>
      <c r="G539" t="s">
        <v>729</v>
      </c>
      <c r="H539" s="41"/>
      <c r="I539" s="41">
        <v>77949</v>
      </c>
      <c r="J539" s="38" t="s">
        <v>6</v>
      </c>
      <c r="K539" s="38" t="s">
        <v>6</v>
      </c>
      <c r="L539" s="78" t="s">
        <v>49</v>
      </c>
      <c r="M539" s="38" t="s">
        <v>16</v>
      </c>
      <c r="O539" s="1" t="s">
        <v>456</v>
      </c>
      <c r="R539" s="43"/>
      <c r="S539" s="44"/>
      <c r="V539" t="s">
        <v>408</v>
      </c>
      <c r="Y539" t="s">
        <v>408</v>
      </c>
    </row>
    <row r="540" spans="1:25" x14ac:dyDescent="0.25">
      <c r="A540" s="52" t="s">
        <v>724</v>
      </c>
      <c r="B540" s="48" t="s">
        <v>723</v>
      </c>
      <c r="C540" s="48" t="s">
        <v>778</v>
      </c>
      <c r="D540" t="s">
        <v>774</v>
      </c>
      <c r="E540" s="52" t="s">
        <v>3839</v>
      </c>
      <c r="F540" s="52" t="s">
        <v>724</v>
      </c>
      <c r="G540" t="s">
        <v>725</v>
      </c>
      <c r="H540" s="41"/>
      <c r="I540" s="41">
        <v>77600</v>
      </c>
      <c r="J540" s="38" t="s">
        <v>49</v>
      </c>
      <c r="K540" s="38" t="s">
        <v>49</v>
      </c>
      <c r="L540" s="78" t="s">
        <v>49</v>
      </c>
      <c r="M540" s="38" t="s">
        <v>29</v>
      </c>
      <c r="O540" s="1" t="s">
        <v>456</v>
      </c>
      <c r="R540" s="43"/>
      <c r="S540" s="44"/>
      <c r="V540" t="s">
        <v>408</v>
      </c>
      <c r="Y540" t="s">
        <v>408</v>
      </c>
    </row>
    <row r="541" spans="1:25" x14ac:dyDescent="0.25">
      <c r="A541" s="52" t="s">
        <v>3256</v>
      </c>
      <c r="B541" s="48" t="s">
        <v>723</v>
      </c>
      <c r="C541" s="48" t="s">
        <v>778</v>
      </c>
      <c r="D541" t="s">
        <v>774</v>
      </c>
      <c r="E541" s="52" t="s">
        <v>3839</v>
      </c>
      <c r="F541" s="52" t="s">
        <v>724</v>
      </c>
      <c r="G541" t="s">
        <v>725</v>
      </c>
      <c r="H541" s="41"/>
      <c r="I541" s="41">
        <v>77600</v>
      </c>
      <c r="J541" s="38" t="s">
        <v>49</v>
      </c>
      <c r="K541" s="38" t="s">
        <v>49</v>
      </c>
      <c r="L541" s="78" t="s">
        <v>49</v>
      </c>
      <c r="M541" s="38" t="s">
        <v>29</v>
      </c>
      <c r="O541" s="1" t="s">
        <v>456</v>
      </c>
      <c r="R541" s="43"/>
      <c r="S541" s="44"/>
      <c r="V541" t="s">
        <v>408</v>
      </c>
      <c r="Y541" t="s">
        <v>408</v>
      </c>
    </row>
    <row r="542" spans="1:25" x14ac:dyDescent="0.25">
      <c r="A542" s="52" t="s">
        <v>732</v>
      </c>
      <c r="B542" s="48" t="s">
        <v>723</v>
      </c>
      <c r="C542" s="48" t="s">
        <v>778</v>
      </c>
      <c r="D542" t="s">
        <v>774</v>
      </c>
      <c r="E542" s="52" t="s">
        <v>3840</v>
      </c>
      <c r="F542" s="52" t="s">
        <v>732</v>
      </c>
      <c r="G542" t="s">
        <v>733</v>
      </c>
      <c r="H542" s="41"/>
      <c r="I542" s="41">
        <v>77619</v>
      </c>
      <c r="J542" s="38" t="s">
        <v>29</v>
      </c>
      <c r="K542" s="38" t="s">
        <v>26</v>
      </c>
      <c r="L542" s="78" t="s">
        <v>29</v>
      </c>
      <c r="M542" s="38" t="s">
        <v>16</v>
      </c>
      <c r="O542" s="1" t="s">
        <v>456</v>
      </c>
      <c r="R542" s="43"/>
      <c r="S542" s="44"/>
      <c r="V542" t="s">
        <v>408</v>
      </c>
      <c r="Y542" t="s">
        <v>408</v>
      </c>
    </row>
    <row r="543" spans="1:25" x14ac:dyDescent="0.25">
      <c r="A543" s="52" t="s">
        <v>3257</v>
      </c>
      <c r="B543" s="48" t="s">
        <v>723</v>
      </c>
      <c r="C543" s="48" t="s">
        <v>778</v>
      </c>
      <c r="D543" t="s">
        <v>774</v>
      </c>
      <c r="E543" s="52" t="s">
        <v>3840</v>
      </c>
      <c r="F543" s="52" t="s">
        <v>732</v>
      </c>
      <c r="G543" t="s">
        <v>733</v>
      </c>
      <c r="H543" s="41"/>
      <c r="I543" s="41">
        <v>77619</v>
      </c>
      <c r="J543" s="38" t="s">
        <v>29</v>
      </c>
      <c r="K543" s="38" t="s">
        <v>26</v>
      </c>
      <c r="L543" s="78" t="s">
        <v>29</v>
      </c>
      <c r="M543" s="38" t="s">
        <v>16</v>
      </c>
      <c r="O543" s="1" t="s">
        <v>456</v>
      </c>
      <c r="R543" s="43"/>
      <c r="S543" s="44"/>
      <c r="V543" t="s">
        <v>408</v>
      </c>
      <c r="Y543" t="s">
        <v>408</v>
      </c>
    </row>
    <row r="544" spans="1:25" x14ac:dyDescent="0.25">
      <c r="A544" s="52" t="s">
        <v>743</v>
      </c>
      <c r="B544" s="48" t="s">
        <v>723</v>
      </c>
      <c r="C544" s="48" t="s">
        <v>778</v>
      </c>
      <c r="D544" t="s">
        <v>772</v>
      </c>
      <c r="E544" s="52" t="s">
        <v>3841</v>
      </c>
      <c r="F544" s="52" t="s">
        <v>743</v>
      </c>
      <c r="G544" t="s">
        <v>744</v>
      </c>
      <c r="H544" s="41"/>
      <c r="I544" s="41">
        <v>851674</v>
      </c>
      <c r="J544" s="38" t="s">
        <v>16</v>
      </c>
      <c r="K544" s="38" t="s">
        <v>16</v>
      </c>
      <c r="L544" s="78" t="s">
        <v>16</v>
      </c>
      <c r="M544" s="38" t="s">
        <v>16</v>
      </c>
      <c r="O544" s="1" t="s">
        <v>456</v>
      </c>
      <c r="R544" s="43"/>
      <c r="S544" s="44"/>
      <c r="V544" t="s">
        <v>405</v>
      </c>
      <c r="Y544" t="s">
        <v>405</v>
      </c>
    </row>
    <row r="545" spans="1:25" x14ac:dyDescent="0.25">
      <c r="A545" s="52" t="s">
        <v>3259</v>
      </c>
      <c r="B545" s="48" t="s">
        <v>723</v>
      </c>
      <c r="C545" s="48" t="s">
        <v>778</v>
      </c>
      <c r="D545" t="s">
        <v>772</v>
      </c>
      <c r="E545" s="52" t="s">
        <v>3841</v>
      </c>
      <c r="F545" s="52" t="s">
        <v>743</v>
      </c>
      <c r="G545" t="s">
        <v>744</v>
      </c>
      <c r="H545" s="41"/>
      <c r="I545" s="41">
        <v>851674</v>
      </c>
      <c r="J545" s="38" t="s">
        <v>16</v>
      </c>
      <c r="K545" s="38" t="s">
        <v>16</v>
      </c>
      <c r="L545" s="78" t="s">
        <v>16</v>
      </c>
      <c r="M545" s="38" t="s">
        <v>16</v>
      </c>
      <c r="O545" s="1" t="s">
        <v>456</v>
      </c>
      <c r="R545" s="43"/>
      <c r="S545" s="44"/>
      <c r="V545" t="s">
        <v>405</v>
      </c>
      <c r="Y545" t="s">
        <v>405</v>
      </c>
    </row>
    <row r="546" spans="1:25" x14ac:dyDescent="0.25">
      <c r="A546" s="52" t="s">
        <v>741</v>
      </c>
      <c r="B546" s="48" t="s">
        <v>723</v>
      </c>
      <c r="C546" s="48" t="s">
        <v>778</v>
      </c>
      <c r="D546" t="s">
        <v>774</v>
      </c>
      <c r="E546" s="52" t="s">
        <v>3842</v>
      </c>
      <c r="F546" s="52" t="s">
        <v>741</v>
      </c>
      <c r="G546" t="s">
        <v>742</v>
      </c>
      <c r="H546" s="41"/>
      <c r="I546" s="41">
        <v>77756</v>
      </c>
      <c r="J546" s="38" t="s">
        <v>16</v>
      </c>
      <c r="K546" s="38" t="s">
        <v>16</v>
      </c>
      <c r="L546" s="78" t="s">
        <v>16</v>
      </c>
      <c r="M546" s="38" t="s">
        <v>16</v>
      </c>
      <c r="O546" s="1" t="s">
        <v>456</v>
      </c>
      <c r="R546" s="43"/>
      <c r="S546" s="44"/>
      <c r="V546" t="s">
        <v>407</v>
      </c>
      <c r="Y546" t="s">
        <v>407</v>
      </c>
    </row>
    <row r="547" spans="1:25" x14ac:dyDescent="0.25">
      <c r="A547" s="52" t="s">
        <v>3260</v>
      </c>
      <c r="B547" s="48" t="s">
        <v>723</v>
      </c>
      <c r="C547" s="48" t="s">
        <v>778</v>
      </c>
      <c r="D547" t="s">
        <v>774</v>
      </c>
      <c r="E547" s="52" t="s">
        <v>3842</v>
      </c>
      <c r="F547" s="52" t="s">
        <v>741</v>
      </c>
      <c r="G547" t="s">
        <v>742</v>
      </c>
      <c r="H547" s="41"/>
      <c r="I547" s="41">
        <v>77756</v>
      </c>
      <c r="J547" s="38" t="s">
        <v>16</v>
      </c>
      <c r="K547" s="38" t="s">
        <v>16</v>
      </c>
      <c r="L547" s="78" t="s">
        <v>16</v>
      </c>
      <c r="M547" s="38" t="s">
        <v>16</v>
      </c>
      <c r="O547" s="1" t="s">
        <v>456</v>
      </c>
      <c r="R547" s="43"/>
      <c r="S547" s="44"/>
      <c r="V547" t="s">
        <v>407</v>
      </c>
      <c r="Y547" t="s">
        <v>407</v>
      </c>
    </row>
    <row r="548" spans="1:25" x14ac:dyDescent="0.25">
      <c r="A548" s="52" t="s">
        <v>756</v>
      </c>
      <c r="B548" s="48" t="s">
        <v>723</v>
      </c>
      <c r="C548" s="48" t="s">
        <v>778</v>
      </c>
      <c r="D548" t="s">
        <v>776</v>
      </c>
      <c r="E548" s="52" t="s">
        <v>3843</v>
      </c>
      <c r="F548" s="52" t="s">
        <v>756</v>
      </c>
      <c r="G548" t="s">
        <v>757</v>
      </c>
      <c r="H548" s="41"/>
      <c r="I548" s="41">
        <v>77424</v>
      </c>
      <c r="J548" s="38" t="s">
        <v>3</v>
      </c>
      <c r="K548" s="38" t="s">
        <v>3</v>
      </c>
      <c r="L548" s="78" t="s">
        <v>758</v>
      </c>
      <c r="M548" s="38" t="s">
        <v>758</v>
      </c>
      <c r="R548" s="43"/>
      <c r="S548" s="44"/>
      <c r="V548" t="s">
        <v>479</v>
      </c>
      <c r="Y548" t="s">
        <v>479</v>
      </c>
    </row>
    <row r="549" spans="1:25" x14ac:dyDescent="0.25">
      <c r="A549" s="52" t="s">
        <v>3261</v>
      </c>
      <c r="B549" s="48" t="s">
        <v>723</v>
      </c>
      <c r="C549" s="48" t="s">
        <v>778</v>
      </c>
      <c r="D549" t="s">
        <v>776</v>
      </c>
      <c r="E549" s="52" t="s">
        <v>3843</v>
      </c>
      <c r="F549" s="52" t="s">
        <v>756</v>
      </c>
      <c r="G549" t="s">
        <v>757</v>
      </c>
      <c r="H549" s="41"/>
      <c r="I549" s="41">
        <v>77424</v>
      </c>
      <c r="J549" s="38" t="s">
        <v>3</v>
      </c>
      <c r="K549" s="38" t="s">
        <v>3</v>
      </c>
      <c r="L549" s="78" t="s">
        <v>758</v>
      </c>
      <c r="M549" s="38" t="s">
        <v>758</v>
      </c>
      <c r="R549" s="43"/>
      <c r="S549" s="44"/>
      <c r="V549" t="s">
        <v>479</v>
      </c>
      <c r="Y549" t="s">
        <v>479</v>
      </c>
    </row>
    <row r="550" spans="1:25" x14ac:dyDescent="0.25">
      <c r="A550" s="52" t="s">
        <v>737</v>
      </c>
      <c r="B550" s="48" t="s">
        <v>723</v>
      </c>
      <c r="C550" s="48" t="s">
        <v>778</v>
      </c>
      <c r="D550" t="s">
        <v>775</v>
      </c>
      <c r="E550" s="52" t="s">
        <v>3844</v>
      </c>
      <c r="F550" s="52" t="s">
        <v>737</v>
      </c>
      <c r="G550" t="s">
        <v>738</v>
      </c>
      <c r="H550" s="41"/>
      <c r="I550" s="41">
        <v>78130</v>
      </c>
      <c r="J550" s="38" t="s">
        <v>29</v>
      </c>
      <c r="K550" s="38" t="s">
        <v>6</v>
      </c>
      <c r="L550" s="78" t="s">
        <v>29</v>
      </c>
      <c r="M550" s="38" t="s">
        <v>16</v>
      </c>
      <c r="O550" s="1" t="s">
        <v>456</v>
      </c>
      <c r="R550" s="43"/>
      <c r="S550" s="44"/>
      <c r="V550" t="s">
        <v>413</v>
      </c>
      <c r="Y550" t="s">
        <v>413</v>
      </c>
    </row>
    <row r="551" spans="1:25" x14ac:dyDescent="0.25">
      <c r="A551" s="52" t="s">
        <v>3262</v>
      </c>
      <c r="B551" s="48" t="s">
        <v>723</v>
      </c>
      <c r="C551" s="48" t="s">
        <v>778</v>
      </c>
      <c r="D551" t="s">
        <v>775</v>
      </c>
      <c r="E551" s="52" t="s">
        <v>3844</v>
      </c>
      <c r="F551" s="52" t="s">
        <v>737</v>
      </c>
      <c r="G551" t="s">
        <v>738</v>
      </c>
      <c r="H551" s="41"/>
      <c r="I551" s="41">
        <v>78130</v>
      </c>
      <c r="J551" s="38" t="s">
        <v>29</v>
      </c>
      <c r="K551" s="38" t="s">
        <v>6</v>
      </c>
      <c r="L551" s="78" t="s">
        <v>29</v>
      </c>
      <c r="M551" s="38" t="s">
        <v>16</v>
      </c>
      <c r="O551" s="1" t="s">
        <v>456</v>
      </c>
      <c r="R551" s="43"/>
      <c r="S551" s="44"/>
      <c r="V551" t="s">
        <v>413</v>
      </c>
      <c r="Y551" t="s">
        <v>413</v>
      </c>
    </row>
    <row r="552" spans="1:25" x14ac:dyDescent="0.25">
      <c r="A552" s="52" t="s">
        <v>726</v>
      </c>
      <c r="B552" s="48" t="s">
        <v>723</v>
      </c>
      <c r="C552" s="48" t="s">
        <v>778</v>
      </c>
      <c r="D552" t="s">
        <v>775</v>
      </c>
      <c r="E552" s="52" t="s">
        <v>3845</v>
      </c>
      <c r="F552" s="52" t="s">
        <v>726</v>
      </c>
      <c r="G552" t="s">
        <v>727</v>
      </c>
      <c r="H552" s="41"/>
      <c r="I552" s="41">
        <v>78141</v>
      </c>
      <c r="J552" s="38" t="s">
        <v>49</v>
      </c>
      <c r="K552" s="38" t="s">
        <v>49</v>
      </c>
      <c r="L552" s="78" t="s">
        <v>49</v>
      </c>
      <c r="M552" s="38" t="s">
        <v>26</v>
      </c>
      <c r="O552" s="1" t="s">
        <v>456</v>
      </c>
      <c r="R552" s="43"/>
      <c r="S552" s="44"/>
      <c r="V552" t="s">
        <v>406</v>
      </c>
      <c r="Y552" t="s">
        <v>406</v>
      </c>
    </row>
    <row r="553" spans="1:25" x14ac:dyDescent="0.25">
      <c r="A553" s="52" t="s">
        <v>3263</v>
      </c>
      <c r="B553" s="48" t="s">
        <v>723</v>
      </c>
      <c r="C553" s="48" t="s">
        <v>778</v>
      </c>
      <c r="D553" t="s">
        <v>775</v>
      </c>
      <c r="E553" s="52" t="s">
        <v>3845</v>
      </c>
      <c r="F553" s="52" t="s">
        <v>726</v>
      </c>
      <c r="G553" t="s">
        <v>727</v>
      </c>
      <c r="H553" s="41"/>
      <c r="I553" s="41">
        <v>78141</v>
      </c>
      <c r="J553" s="38" t="s">
        <v>49</v>
      </c>
      <c r="K553" s="38" t="s">
        <v>49</v>
      </c>
      <c r="L553" s="78" t="s">
        <v>49</v>
      </c>
      <c r="M553" s="38" t="s">
        <v>26</v>
      </c>
      <c r="O553" s="1" t="s">
        <v>456</v>
      </c>
      <c r="R553" s="43"/>
      <c r="S553" s="44"/>
      <c r="V553" t="s">
        <v>406</v>
      </c>
      <c r="Y553" t="s">
        <v>406</v>
      </c>
    </row>
    <row r="554" spans="1:25" x14ac:dyDescent="0.25">
      <c r="A554" s="52" t="s">
        <v>759</v>
      </c>
      <c r="B554" s="48" t="s">
        <v>723</v>
      </c>
      <c r="C554" s="48" t="s">
        <v>778</v>
      </c>
      <c r="D554" t="s">
        <v>773</v>
      </c>
      <c r="E554" s="52" t="s">
        <v>3846</v>
      </c>
      <c r="F554" s="52" t="s">
        <v>759</v>
      </c>
      <c r="G554" t="s">
        <v>734</v>
      </c>
      <c r="H554" s="41"/>
      <c r="I554" s="41">
        <v>699525</v>
      </c>
      <c r="J554" s="38" t="s">
        <v>26</v>
      </c>
      <c r="K554" s="38" t="s">
        <v>6</v>
      </c>
      <c r="L554" s="78" t="s">
        <v>29</v>
      </c>
      <c r="M554" s="38" t="s">
        <v>16</v>
      </c>
      <c r="O554" s="1" t="s">
        <v>456</v>
      </c>
      <c r="R554" s="43"/>
      <c r="S554" s="44"/>
      <c r="V554" t="s">
        <v>408</v>
      </c>
      <c r="Y554" t="s">
        <v>408</v>
      </c>
    </row>
    <row r="555" spans="1:25" x14ac:dyDescent="0.25">
      <c r="A555" s="52" t="s">
        <v>3264</v>
      </c>
      <c r="B555" s="48" t="s">
        <v>723</v>
      </c>
      <c r="C555" s="48" t="s">
        <v>778</v>
      </c>
      <c r="D555" t="s">
        <v>773</v>
      </c>
      <c r="E555" s="52" t="s">
        <v>3846</v>
      </c>
      <c r="F555" s="52" t="s">
        <v>759</v>
      </c>
      <c r="G555" t="s">
        <v>734</v>
      </c>
      <c r="H555" s="41"/>
      <c r="I555" s="41">
        <v>699525</v>
      </c>
      <c r="J555" s="38" t="s">
        <v>26</v>
      </c>
      <c r="K555" s="38" t="s">
        <v>6</v>
      </c>
      <c r="L555" s="78" t="s">
        <v>29</v>
      </c>
      <c r="M555" s="38" t="s">
        <v>16</v>
      </c>
      <c r="O555" s="1" t="s">
        <v>456</v>
      </c>
      <c r="R555" s="43"/>
      <c r="S555" s="44"/>
      <c r="V555" t="s">
        <v>408</v>
      </c>
      <c r="Y555" t="s">
        <v>408</v>
      </c>
    </row>
    <row r="556" spans="1:25" x14ac:dyDescent="0.25">
      <c r="A556" s="52" t="s">
        <v>3265</v>
      </c>
      <c r="B556" s="48" t="s">
        <v>723</v>
      </c>
      <c r="C556" s="48" t="s">
        <v>778</v>
      </c>
      <c r="D556" t="s">
        <v>773</v>
      </c>
      <c r="E556" s="52" t="s">
        <v>3846</v>
      </c>
      <c r="F556" s="52" t="s">
        <v>759</v>
      </c>
      <c r="G556" t="s">
        <v>734</v>
      </c>
      <c r="H556" s="41"/>
      <c r="I556" s="41">
        <v>699525</v>
      </c>
      <c r="J556" s="38" t="s">
        <v>26</v>
      </c>
      <c r="K556" s="38" t="s">
        <v>6</v>
      </c>
      <c r="L556" s="78" t="s">
        <v>29</v>
      </c>
      <c r="M556" s="38" t="s">
        <v>16</v>
      </c>
      <c r="O556" s="1" t="s">
        <v>456</v>
      </c>
      <c r="R556" s="43"/>
      <c r="S556" s="44"/>
      <c r="V556" t="s">
        <v>408</v>
      </c>
      <c r="Y556" t="s">
        <v>408</v>
      </c>
    </row>
    <row r="557" spans="1:25" x14ac:dyDescent="0.25">
      <c r="A557" s="52" t="s">
        <v>730</v>
      </c>
      <c r="B557" s="48" t="s">
        <v>723</v>
      </c>
      <c r="C557" s="48" t="s">
        <v>778</v>
      </c>
      <c r="D557" t="s">
        <v>774</v>
      </c>
      <c r="E557" s="52" t="s">
        <v>3847</v>
      </c>
      <c r="F557" s="52" t="s">
        <v>730</v>
      </c>
      <c r="G557" t="s">
        <v>731</v>
      </c>
      <c r="H557" s="41"/>
      <c r="I557" s="41">
        <v>79278</v>
      </c>
      <c r="J557" s="38" t="s">
        <v>29</v>
      </c>
      <c r="K557" s="38" t="s">
        <v>29</v>
      </c>
      <c r="L557" s="78" t="s">
        <v>26</v>
      </c>
      <c r="M557" s="38" t="s">
        <v>16</v>
      </c>
      <c r="O557" s="1" t="s">
        <v>456</v>
      </c>
      <c r="R557" s="43"/>
      <c r="S557" s="44"/>
      <c r="V557" t="s">
        <v>406</v>
      </c>
      <c r="Y557" t="s">
        <v>406</v>
      </c>
    </row>
    <row r="558" spans="1:25" x14ac:dyDescent="0.25">
      <c r="A558" s="52" t="s">
        <v>3266</v>
      </c>
      <c r="B558" s="48" t="s">
        <v>723</v>
      </c>
      <c r="C558" s="48" t="s">
        <v>778</v>
      </c>
      <c r="D558" t="s">
        <v>774</v>
      </c>
      <c r="E558" s="52" t="s">
        <v>3847</v>
      </c>
      <c r="F558" s="52" t="s">
        <v>730</v>
      </c>
      <c r="G558" t="s">
        <v>731</v>
      </c>
      <c r="H558" s="41"/>
      <c r="I558" s="41">
        <v>79278</v>
      </c>
      <c r="J558" s="38" t="s">
        <v>29</v>
      </c>
      <c r="K558" s="38" t="s">
        <v>29</v>
      </c>
      <c r="L558" s="78" t="s">
        <v>26</v>
      </c>
      <c r="M558" s="38" t="s">
        <v>16</v>
      </c>
      <c r="O558" s="1" t="s">
        <v>456</v>
      </c>
      <c r="R558" s="43"/>
      <c r="S558" s="44"/>
      <c r="V558" t="s">
        <v>406</v>
      </c>
      <c r="Y558" t="s">
        <v>406</v>
      </c>
    </row>
    <row r="559" spans="1:25" x14ac:dyDescent="0.25">
      <c r="A559" s="52" t="s">
        <v>156</v>
      </c>
      <c r="B559" s="4" t="s">
        <v>110</v>
      </c>
      <c r="C559" s="4" t="s">
        <v>110</v>
      </c>
      <c r="D559" s="4" t="s">
        <v>111</v>
      </c>
      <c r="E559" s="55" t="s">
        <v>3848</v>
      </c>
      <c r="F559" s="52" t="s">
        <v>156</v>
      </c>
      <c r="G559" t="s">
        <v>324</v>
      </c>
      <c r="H559">
        <v>608364</v>
      </c>
      <c r="I559">
        <v>608364</v>
      </c>
      <c r="K559" s="38" t="s">
        <v>16</v>
      </c>
      <c r="L559" s="78" t="s">
        <v>16</v>
      </c>
      <c r="M559" s="38" t="s">
        <v>16</v>
      </c>
      <c r="N559" s="3"/>
      <c r="O559" s="3"/>
      <c r="P559" s="3"/>
      <c r="Q559" s="37" t="s">
        <v>402</v>
      </c>
      <c r="R559" s="101" t="s">
        <v>4785</v>
      </c>
      <c r="S559" s="101" t="s">
        <v>4785</v>
      </c>
      <c r="T559" s="45" t="s">
        <v>4785</v>
      </c>
      <c r="U559" t="s">
        <v>404</v>
      </c>
      <c r="V559" t="s">
        <v>404</v>
      </c>
      <c r="W559" t="s">
        <v>404</v>
      </c>
      <c r="X559" t="s">
        <v>404</v>
      </c>
      <c r="Y559" t="s">
        <v>404</v>
      </c>
    </row>
    <row r="560" spans="1:25" x14ac:dyDescent="0.25">
      <c r="A560" s="52" t="s">
        <v>3267</v>
      </c>
      <c r="B560" s="4" t="s">
        <v>110</v>
      </c>
      <c r="C560" s="4" t="s">
        <v>110</v>
      </c>
      <c r="D560" s="4" t="s">
        <v>111</v>
      </c>
      <c r="E560" s="55" t="s">
        <v>3848</v>
      </c>
      <c r="F560" s="52" t="s">
        <v>156</v>
      </c>
      <c r="G560" t="s">
        <v>324</v>
      </c>
      <c r="H560">
        <v>608364</v>
      </c>
      <c r="I560">
        <v>608364</v>
      </c>
      <c r="K560" s="38" t="s">
        <v>16</v>
      </c>
      <c r="L560" s="78" t="s">
        <v>16</v>
      </c>
      <c r="M560" s="38" t="s">
        <v>16</v>
      </c>
      <c r="N560" s="3"/>
      <c r="O560" s="3"/>
      <c r="P560" s="3"/>
      <c r="Q560" s="37" t="s">
        <v>402</v>
      </c>
      <c r="R560" s="101" t="s">
        <v>4785</v>
      </c>
      <c r="S560" s="101" t="s">
        <v>4785</v>
      </c>
      <c r="T560" s="45" t="s">
        <v>4785</v>
      </c>
      <c r="U560" t="s">
        <v>404</v>
      </c>
      <c r="V560" t="s">
        <v>404</v>
      </c>
      <c r="W560" t="s">
        <v>404</v>
      </c>
      <c r="X560" t="s">
        <v>404</v>
      </c>
      <c r="Y560" t="s">
        <v>404</v>
      </c>
    </row>
    <row r="561" spans="1:25" x14ac:dyDescent="0.25">
      <c r="A561" s="52" t="s">
        <v>157</v>
      </c>
      <c r="B561" s="4" t="s">
        <v>110</v>
      </c>
      <c r="C561" s="4" t="s">
        <v>110</v>
      </c>
      <c r="D561" s="4" t="s">
        <v>111</v>
      </c>
      <c r="E561" s="55" t="s">
        <v>3849</v>
      </c>
      <c r="F561" s="52" t="s">
        <v>157</v>
      </c>
      <c r="G561" t="s">
        <v>325</v>
      </c>
      <c r="H561">
        <v>53754</v>
      </c>
      <c r="I561">
        <v>53754</v>
      </c>
      <c r="K561" s="38" t="s">
        <v>16</v>
      </c>
      <c r="L561" s="78" t="s">
        <v>16</v>
      </c>
      <c r="M561" s="38" t="s">
        <v>16</v>
      </c>
      <c r="N561" s="3"/>
      <c r="O561" s="3"/>
      <c r="P561" s="3"/>
      <c r="Q561" s="37" t="s">
        <v>402</v>
      </c>
      <c r="R561" s="101" t="s">
        <v>4785</v>
      </c>
      <c r="S561" s="101" t="s">
        <v>4785</v>
      </c>
      <c r="T561" s="45" t="s">
        <v>4785</v>
      </c>
      <c r="U561" t="s">
        <v>404</v>
      </c>
      <c r="V561" t="s">
        <v>405</v>
      </c>
      <c r="W561" t="s">
        <v>404</v>
      </c>
      <c r="X561" t="s">
        <v>404</v>
      </c>
      <c r="Y561" t="s">
        <v>405</v>
      </c>
    </row>
    <row r="562" spans="1:25" x14ac:dyDescent="0.25">
      <c r="A562" s="52" t="s">
        <v>3268</v>
      </c>
      <c r="B562" s="4" t="s">
        <v>110</v>
      </c>
      <c r="C562" s="4" t="s">
        <v>110</v>
      </c>
      <c r="D562" s="4" t="s">
        <v>111</v>
      </c>
      <c r="E562" s="55" t="s">
        <v>3849</v>
      </c>
      <c r="F562" s="52" t="s">
        <v>157</v>
      </c>
      <c r="G562" t="s">
        <v>325</v>
      </c>
      <c r="H562">
        <v>53754</v>
      </c>
      <c r="I562">
        <v>53754</v>
      </c>
      <c r="K562" s="38" t="s">
        <v>16</v>
      </c>
      <c r="L562" s="78" t="s">
        <v>16</v>
      </c>
      <c r="M562" s="38" t="s">
        <v>16</v>
      </c>
      <c r="N562" s="3"/>
      <c r="O562" s="3"/>
      <c r="P562" s="3"/>
      <c r="Q562" s="37" t="s">
        <v>402</v>
      </c>
      <c r="R562" s="101" t="s">
        <v>4785</v>
      </c>
      <c r="S562" s="101" t="s">
        <v>4785</v>
      </c>
      <c r="T562" s="45" t="s">
        <v>4785</v>
      </c>
      <c r="U562" t="s">
        <v>404</v>
      </c>
      <c r="V562" t="s">
        <v>405</v>
      </c>
      <c r="W562" t="s">
        <v>404</v>
      </c>
      <c r="X562" t="s">
        <v>404</v>
      </c>
      <c r="Y562" t="s">
        <v>405</v>
      </c>
    </row>
    <row r="563" spans="1:25" x14ac:dyDescent="0.25">
      <c r="A563" s="52" t="s">
        <v>158</v>
      </c>
      <c r="B563" s="4" t="s">
        <v>110</v>
      </c>
      <c r="C563" s="4" t="s">
        <v>110</v>
      </c>
      <c r="D563" s="4" t="s">
        <v>118</v>
      </c>
      <c r="E563" s="55" t="s">
        <v>3850</v>
      </c>
      <c r="F563" s="52" t="s">
        <v>158</v>
      </c>
      <c r="G563" t="s">
        <v>326</v>
      </c>
      <c r="H563">
        <v>54451</v>
      </c>
      <c r="I563">
        <v>54451</v>
      </c>
      <c r="K563" s="38" t="s">
        <v>16</v>
      </c>
      <c r="L563" s="78" t="s">
        <v>16</v>
      </c>
      <c r="M563" s="38" t="s">
        <v>16</v>
      </c>
      <c r="N563" s="3"/>
      <c r="O563" s="3"/>
      <c r="P563" s="3"/>
      <c r="Q563" s="37" t="s">
        <v>444</v>
      </c>
      <c r="R563" s="101" t="s">
        <v>4783</v>
      </c>
      <c r="S563" s="101" t="s">
        <v>4783</v>
      </c>
      <c r="T563" s="45" t="s">
        <v>4783</v>
      </c>
      <c r="U563" t="s">
        <v>404</v>
      </c>
      <c r="V563" t="s">
        <v>405</v>
      </c>
      <c r="W563" t="s">
        <v>404</v>
      </c>
      <c r="X563" t="s">
        <v>404</v>
      </c>
      <c r="Y563" t="s">
        <v>405</v>
      </c>
    </row>
    <row r="564" spans="1:25" x14ac:dyDescent="0.25">
      <c r="A564" s="52" t="s">
        <v>3269</v>
      </c>
      <c r="B564" s="4" t="s">
        <v>110</v>
      </c>
      <c r="C564" s="4" t="s">
        <v>110</v>
      </c>
      <c r="D564" s="4" t="s">
        <v>118</v>
      </c>
      <c r="E564" s="55" t="s">
        <v>3850</v>
      </c>
      <c r="F564" s="52" t="s">
        <v>158</v>
      </c>
      <c r="G564" t="s">
        <v>326</v>
      </c>
      <c r="H564">
        <v>54451</v>
      </c>
      <c r="I564">
        <v>54451</v>
      </c>
      <c r="K564" s="38" t="s">
        <v>16</v>
      </c>
      <c r="L564" s="78" t="s">
        <v>16</v>
      </c>
      <c r="M564" s="38" t="s">
        <v>16</v>
      </c>
      <c r="N564" s="3"/>
      <c r="O564" s="3"/>
      <c r="P564" s="3"/>
      <c r="Q564" s="37" t="s">
        <v>444</v>
      </c>
      <c r="R564" s="101" t="s">
        <v>4783</v>
      </c>
      <c r="S564" s="101" t="s">
        <v>4783</v>
      </c>
      <c r="T564" s="45" t="s">
        <v>4783</v>
      </c>
      <c r="U564" t="s">
        <v>404</v>
      </c>
      <c r="V564" t="s">
        <v>405</v>
      </c>
      <c r="W564" t="s">
        <v>404</v>
      </c>
      <c r="X564" t="s">
        <v>404</v>
      </c>
      <c r="Y564" t="s">
        <v>405</v>
      </c>
    </row>
    <row r="565" spans="1:25" x14ac:dyDescent="0.25">
      <c r="A565" s="52" t="s">
        <v>159</v>
      </c>
      <c r="B565" s="4" t="s">
        <v>110</v>
      </c>
      <c r="C565" s="4" t="s">
        <v>110</v>
      </c>
      <c r="D565" s="4" t="s">
        <v>111</v>
      </c>
      <c r="E565" s="55" t="s">
        <v>3851</v>
      </c>
      <c r="F565" s="52" t="s">
        <v>159</v>
      </c>
      <c r="G565" t="s">
        <v>327</v>
      </c>
      <c r="H565">
        <v>53783</v>
      </c>
      <c r="I565">
        <v>53783</v>
      </c>
      <c r="K565" s="38" t="s">
        <v>16</v>
      </c>
      <c r="L565" s="78" t="s">
        <v>16</v>
      </c>
      <c r="M565" s="38" t="s">
        <v>16</v>
      </c>
      <c r="N565" s="3" t="s">
        <v>458</v>
      </c>
      <c r="O565" s="3"/>
      <c r="P565" s="3"/>
      <c r="Q565" s="37" t="s">
        <v>445</v>
      </c>
      <c r="R565" s="101" t="s">
        <v>2094</v>
      </c>
      <c r="S565" s="101" t="s">
        <v>2094</v>
      </c>
      <c r="T565" s="45" t="s">
        <v>3577</v>
      </c>
      <c r="U565" t="s">
        <v>403</v>
      </c>
      <c r="V565" t="s">
        <v>403</v>
      </c>
      <c r="W565" t="s">
        <v>402</v>
      </c>
      <c r="X565" t="s">
        <v>405</v>
      </c>
      <c r="Y565" t="s">
        <v>403</v>
      </c>
    </row>
    <row r="566" spans="1:25" x14ac:dyDescent="0.25">
      <c r="A566" s="52" t="s">
        <v>3270</v>
      </c>
      <c r="B566" s="4" t="s">
        <v>110</v>
      </c>
      <c r="C566" s="4" t="s">
        <v>110</v>
      </c>
      <c r="D566" s="4" t="s">
        <v>111</v>
      </c>
      <c r="E566" s="55" t="s">
        <v>3851</v>
      </c>
      <c r="F566" s="52" t="s">
        <v>159</v>
      </c>
      <c r="G566" t="s">
        <v>327</v>
      </c>
      <c r="H566">
        <v>53783</v>
      </c>
      <c r="I566">
        <v>53783</v>
      </c>
      <c r="K566" s="38" t="s">
        <v>16</v>
      </c>
      <c r="L566" s="78" t="s">
        <v>16</v>
      </c>
      <c r="M566" s="38" t="s">
        <v>16</v>
      </c>
      <c r="N566" s="3" t="s">
        <v>458</v>
      </c>
      <c r="O566" s="3"/>
      <c r="P566" s="3"/>
      <c r="Q566" s="37" t="s">
        <v>445</v>
      </c>
      <c r="R566" s="101" t="s">
        <v>2094</v>
      </c>
      <c r="S566" s="101" t="s">
        <v>2094</v>
      </c>
      <c r="T566" s="45" t="s">
        <v>3577</v>
      </c>
      <c r="U566" t="s">
        <v>403</v>
      </c>
      <c r="V566" t="s">
        <v>403</v>
      </c>
      <c r="W566" t="s">
        <v>402</v>
      </c>
      <c r="X566" t="s">
        <v>405</v>
      </c>
      <c r="Y566" t="s">
        <v>403</v>
      </c>
    </row>
    <row r="567" spans="1:25" x14ac:dyDescent="0.25">
      <c r="A567" s="52" t="s">
        <v>146</v>
      </c>
      <c r="B567" s="4" t="s">
        <v>110</v>
      </c>
      <c r="C567" s="4" t="s">
        <v>110</v>
      </c>
      <c r="D567" s="4" t="s">
        <v>111</v>
      </c>
      <c r="E567" s="55" t="s">
        <v>3852</v>
      </c>
      <c r="F567" s="52" t="s">
        <v>146</v>
      </c>
      <c r="G567" t="s">
        <v>314</v>
      </c>
      <c r="H567">
        <v>53786</v>
      </c>
      <c r="I567">
        <v>53786</v>
      </c>
      <c r="K567" s="38" t="s">
        <v>16</v>
      </c>
      <c r="L567" s="78" t="s">
        <v>29</v>
      </c>
      <c r="M567" s="38" t="s">
        <v>16</v>
      </c>
      <c r="N567" s="3" t="s">
        <v>458</v>
      </c>
      <c r="O567" s="3"/>
      <c r="P567" s="3"/>
      <c r="Q567" s="37" t="s">
        <v>453</v>
      </c>
      <c r="R567" s="101" t="s">
        <v>2094</v>
      </c>
      <c r="S567" s="101" t="s">
        <v>2094</v>
      </c>
      <c r="T567" s="45" t="s">
        <v>3577</v>
      </c>
      <c r="U567" t="s">
        <v>403</v>
      </c>
      <c r="V567" t="s">
        <v>403</v>
      </c>
      <c r="W567" t="s">
        <v>407</v>
      </c>
      <c r="X567" t="s">
        <v>406</v>
      </c>
      <c r="Y567" t="s">
        <v>403</v>
      </c>
    </row>
    <row r="568" spans="1:25" x14ac:dyDescent="0.25">
      <c r="A568" s="52" t="s">
        <v>3271</v>
      </c>
      <c r="B568" s="4" t="s">
        <v>110</v>
      </c>
      <c r="C568" s="4" t="s">
        <v>110</v>
      </c>
      <c r="D568" s="4" t="s">
        <v>111</v>
      </c>
      <c r="E568" s="55" t="s">
        <v>3852</v>
      </c>
      <c r="F568" s="52" t="s">
        <v>146</v>
      </c>
      <c r="G568" t="s">
        <v>314</v>
      </c>
      <c r="H568">
        <v>53786</v>
      </c>
      <c r="I568">
        <v>53786</v>
      </c>
      <c r="K568" s="38" t="s">
        <v>16</v>
      </c>
      <c r="L568" s="78" t="s">
        <v>29</v>
      </c>
      <c r="M568" s="38" t="s">
        <v>16</v>
      </c>
      <c r="N568" s="3" t="s">
        <v>458</v>
      </c>
      <c r="O568" s="3"/>
      <c r="P568" s="3"/>
      <c r="Q568" s="37" t="s">
        <v>453</v>
      </c>
      <c r="R568" s="101" t="s">
        <v>2094</v>
      </c>
      <c r="S568" s="101" t="s">
        <v>2094</v>
      </c>
      <c r="T568" s="45" t="s">
        <v>3577</v>
      </c>
      <c r="U568" t="s">
        <v>403</v>
      </c>
      <c r="V568" t="s">
        <v>403</v>
      </c>
      <c r="W568" t="s">
        <v>407</v>
      </c>
      <c r="X568" t="s">
        <v>406</v>
      </c>
      <c r="Y568" t="s">
        <v>403</v>
      </c>
    </row>
    <row r="569" spans="1:25" x14ac:dyDescent="0.25">
      <c r="A569" s="52" t="s">
        <v>160</v>
      </c>
      <c r="B569" s="4" t="s">
        <v>110</v>
      </c>
      <c r="C569" s="4" t="s">
        <v>110</v>
      </c>
      <c r="D569" s="4" t="s">
        <v>111</v>
      </c>
      <c r="E569" s="55" t="s">
        <v>3853</v>
      </c>
      <c r="F569" s="52" t="s">
        <v>160</v>
      </c>
      <c r="G569" t="s">
        <v>330</v>
      </c>
      <c r="H569">
        <v>219799</v>
      </c>
      <c r="I569">
        <v>219799</v>
      </c>
      <c r="K569" s="38" t="s">
        <v>16</v>
      </c>
      <c r="L569" s="78" t="s">
        <v>16</v>
      </c>
      <c r="M569" s="38" t="s">
        <v>16</v>
      </c>
      <c r="N569" s="3"/>
      <c r="O569" s="3"/>
      <c r="P569" s="3"/>
      <c r="Q569" s="37" t="s">
        <v>445</v>
      </c>
      <c r="R569" s="101" t="s">
        <v>2094</v>
      </c>
      <c r="S569" s="101" t="s">
        <v>2094</v>
      </c>
      <c r="T569" s="45" t="s">
        <v>3577</v>
      </c>
      <c r="U569" t="s">
        <v>405</v>
      </c>
      <c r="V569" t="s">
        <v>405</v>
      </c>
      <c r="W569" t="s">
        <v>405</v>
      </c>
      <c r="X569" t="s">
        <v>404</v>
      </c>
      <c r="Y569" t="s">
        <v>405</v>
      </c>
    </row>
    <row r="570" spans="1:25" x14ac:dyDescent="0.25">
      <c r="A570" s="52" t="s">
        <v>3272</v>
      </c>
      <c r="B570" s="4" t="s">
        <v>110</v>
      </c>
      <c r="C570" s="4" t="s">
        <v>110</v>
      </c>
      <c r="D570" s="4" t="s">
        <v>111</v>
      </c>
      <c r="E570" s="55" t="s">
        <v>3853</v>
      </c>
      <c r="F570" s="52" t="s">
        <v>160</v>
      </c>
      <c r="G570" t="s">
        <v>330</v>
      </c>
      <c r="H570">
        <v>219799</v>
      </c>
      <c r="I570">
        <v>219799</v>
      </c>
      <c r="K570" s="38" t="s">
        <v>16</v>
      </c>
      <c r="L570" s="78" t="s">
        <v>16</v>
      </c>
      <c r="M570" s="38" t="s">
        <v>16</v>
      </c>
      <c r="N570" s="3"/>
      <c r="O570" s="3"/>
      <c r="P570" s="3"/>
      <c r="Q570" s="37" t="s">
        <v>445</v>
      </c>
      <c r="R570" s="101" t="s">
        <v>2094</v>
      </c>
      <c r="S570" s="101" t="s">
        <v>2094</v>
      </c>
      <c r="T570" s="45" t="s">
        <v>3577</v>
      </c>
      <c r="U570" t="s">
        <v>405</v>
      </c>
      <c r="V570" t="s">
        <v>405</v>
      </c>
      <c r="W570" t="s">
        <v>405</v>
      </c>
      <c r="X570" t="s">
        <v>404</v>
      </c>
      <c r="Y570" t="s">
        <v>405</v>
      </c>
    </row>
    <row r="571" spans="1:25" x14ac:dyDescent="0.25">
      <c r="A571" s="52" t="s">
        <v>147</v>
      </c>
      <c r="B571" s="4" t="s">
        <v>110</v>
      </c>
      <c r="C571" s="4" t="s">
        <v>110</v>
      </c>
      <c r="D571" s="4" t="s">
        <v>118</v>
      </c>
      <c r="E571" s="55" t="s">
        <v>3854</v>
      </c>
      <c r="F571" s="52" t="s">
        <v>147</v>
      </c>
      <c r="G571" t="s">
        <v>315</v>
      </c>
      <c r="H571">
        <v>54339</v>
      </c>
      <c r="I571">
        <v>54339</v>
      </c>
      <c r="K571" s="38" t="s">
        <v>14</v>
      </c>
      <c r="L571" s="78" t="s">
        <v>29</v>
      </c>
      <c r="M571" s="38" t="s">
        <v>16</v>
      </c>
      <c r="N571" s="3" t="s">
        <v>458</v>
      </c>
      <c r="O571" s="3"/>
      <c r="P571" s="3"/>
      <c r="Q571" s="37" t="s">
        <v>444</v>
      </c>
      <c r="R571" s="101" t="s">
        <v>2094</v>
      </c>
      <c r="S571" s="101" t="s">
        <v>2094</v>
      </c>
      <c r="T571" s="45" t="s">
        <v>3577</v>
      </c>
      <c r="U571" t="s">
        <v>403</v>
      </c>
      <c r="V571" t="s">
        <v>412</v>
      </c>
      <c r="W571" t="s">
        <v>408</v>
      </c>
      <c r="X571" t="s">
        <v>405</v>
      </c>
      <c r="Y571" t="s">
        <v>412</v>
      </c>
    </row>
    <row r="572" spans="1:25" x14ac:dyDescent="0.25">
      <c r="A572" s="52" t="s">
        <v>3273</v>
      </c>
      <c r="B572" s="4" t="s">
        <v>110</v>
      </c>
      <c r="C572" s="4" t="s">
        <v>110</v>
      </c>
      <c r="D572" s="4" t="s">
        <v>118</v>
      </c>
      <c r="E572" s="55" t="s">
        <v>3854</v>
      </c>
      <c r="F572" s="52" t="s">
        <v>147</v>
      </c>
      <c r="G572" t="s">
        <v>315</v>
      </c>
      <c r="H572">
        <v>54339</v>
      </c>
      <c r="I572">
        <v>54339</v>
      </c>
      <c r="K572" s="38" t="s">
        <v>14</v>
      </c>
      <c r="L572" s="78" t="s">
        <v>29</v>
      </c>
      <c r="M572" s="38" t="s">
        <v>16</v>
      </c>
      <c r="N572" s="3" t="s">
        <v>458</v>
      </c>
      <c r="O572" s="3"/>
      <c r="P572" s="3"/>
      <c r="Q572" s="37" t="s">
        <v>444</v>
      </c>
      <c r="R572" s="101" t="s">
        <v>2094</v>
      </c>
      <c r="S572" s="101" t="s">
        <v>2094</v>
      </c>
      <c r="T572" s="45" t="s">
        <v>3577</v>
      </c>
      <c r="U572" t="s">
        <v>403</v>
      </c>
      <c r="V572" t="s">
        <v>412</v>
      </c>
      <c r="W572" t="s">
        <v>408</v>
      </c>
      <c r="X572" t="s">
        <v>405</v>
      </c>
      <c r="Y572" t="s">
        <v>412</v>
      </c>
    </row>
    <row r="573" spans="1:25" x14ac:dyDescent="0.25">
      <c r="A573" s="52" t="s">
        <v>161</v>
      </c>
      <c r="B573" s="4" t="s">
        <v>110</v>
      </c>
      <c r="C573" s="4" t="s">
        <v>110</v>
      </c>
      <c r="D573" s="4" t="s">
        <v>111</v>
      </c>
      <c r="E573" s="55" t="s">
        <v>3855</v>
      </c>
      <c r="F573" s="52" t="s">
        <v>161</v>
      </c>
      <c r="G573" t="s">
        <v>328</v>
      </c>
      <c r="H573">
        <v>53724</v>
      </c>
      <c r="I573">
        <v>53724</v>
      </c>
      <c r="K573" s="38" t="s">
        <v>16</v>
      </c>
      <c r="L573" s="78" t="s">
        <v>16</v>
      </c>
      <c r="M573" s="38" t="s">
        <v>16</v>
      </c>
      <c r="N573" s="3"/>
      <c r="O573" s="3"/>
      <c r="P573" s="3"/>
      <c r="Q573" s="37" t="s">
        <v>445</v>
      </c>
      <c r="R573" s="101" t="s">
        <v>4785</v>
      </c>
      <c r="S573" s="101" t="s">
        <v>4785</v>
      </c>
      <c r="T573" s="45" t="s">
        <v>4785</v>
      </c>
      <c r="U573" t="s">
        <v>405</v>
      </c>
      <c r="V573" t="s">
        <v>405</v>
      </c>
      <c r="W573" t="s">
        <v>405</v>
      </c>
      <c r="X573" t="s">
        <v>404</v>
      </c>
      <c r="Y573" t="s">
        <v>405</v>
      </c>
    </row>
    <row r="574" spans="1:25" x14ac:dyDescent="0.25">
      <c r="A574" s="52" t="s">
        <v>3274</v>
      </c>
      <c r="B574" s="4" t="s">
        <v>110</v>
      </c>
      <c r="C574" s="4" t="s">
        <v>110</v>
      </c>
      <c r="D574" s="4" t="s">
        <v>111</v>
      </c>
      <c r="E574" s="55" t="s">
        <v>3855</v>
      </c>
      <c r="F574" s="52" t="s">
        <v>161</v>
      </c>
      <c r="G574" t="s">
        <v>328</v>
      </c>
      <c r="H574">
        <v>53724</v>
      </c>
      <c r="I574">
        <v>53724</v>
      </c>
      <c r="K574" s="38" t="s">
        <v>16</v>
      </c>
      <c r="L574" s="78" t="s">
        <v>16</v>
      </c>
      <c r="M574" s="38" t="s">
        <v>16</v>
      </c>
      <c r="N574" s="3"/>
      <c r="O574" s="3"/>
      <c r="P574" s="3"/>
      <c r="Q574" s="37" t="s">
        <v>445</v>
      </c>
      <c r="R574" s="101" t="s">
        <v>4785</v>
      </c>
      <c r="S574" s="101" t="s">
        <v>4785</v>
      </c>
      <c r="T574" s="45" t="s">
        <v>4785</v>
      </c>
      <c r="U574" t="s">
        <v>405</v>
      </c>
      <c r="V574" t="s">
        <v>405</v>
      </c>
      <c r="W574" t="s">
        <v>405</v>
      </c>
      <c r="X574" t="s">
        <v>404</v>
      </c>
      <c r="Y574" t="s">
        <v>405</v>
      </c>
    </row>
    <row r="575" spans="1:25" x14ac:dyDescent="0.25">
      <c r="A575" s="52" t="s">
        <v>136</v>
      </c>
      <c r="B575" s="4" t="s">
        <v>110</v>
      </c>
      <c r="C575" s="4" t="s">
        <v>110</v>
      </c>
      <c r="D575" s="4" t="s">
        <v>111</v>
      </c>
      <c r="E575" s="55" t="s">
        <v>3856</v>
      </c>
      <c r="F575" s="52" t="s">
        <v>136</v>
      </c>
      <c r="G575" t="s">
        <v>306</v>
      </c>
      <c r="H575">
        <v>53370</v>
      </c>
      <c r="I575">
        <v>53370</v>
      </c>
      <c r="K575" s="38" t="s">
        <v>29</v>
      </c>
      <c r="L575" s="78" t="s">
        <v>26</v>
      </c>
      <c r="M575" s="38" t="s">
        <v>16</v>
      </c>
      <c r="N575" s="3" t="s">
        <v>458</v>
      </c>
      <c r="O575" s="3"/>
      <c r="P575" s="3"/>
      <c r="Q575" s="37" t="s">
        <v>454</v>
      </c>
      <c r="R575" s="101" t="s">
        <v>3566</v>
      </c>
      <c r="S575" s="101" t="s">
        <v>3566</v>
      </c>
      <c r="T575" s="45" t="s">
        <v>4788</v>
      </c>
      <c r="U575" t="s">
        <v>413</v>
      </c>
      <c r="V575" t="s">
        <v>407</v>
      </c>
      <c r="W575" t="s">
        <v>413</v>
      </c>
      <c r="X575" t="s">
        <v>413</v>
      </c>
      <c r="Y575" t="s">
        <v>407</v>
      </c>
    </row>
    <row r="576" spans="1:25" x14ac:dyDescent="0.25">
      <c r="A576" s="52" t="s">
        <v>3275</v>
      </c>
      <c r="B576" s="4" t="s">
        <v>110</v>
      </c>
      <c r="C576" s="4" t="s">
        <v>110</v>
      </c>
      <c r="D576" s="4" t="s">
        <v>111</v>
      </c>
      <c r="E576" s="55" t="s">
        <v>3856</v>
      </c>
      <c r="F576" s="52" t="s">
        <v>136</v>
      </c>
      <c r="G576" t="s">
        <v>306</v>
      </c>
      <c r="H576">
        <v>53370</v>
      </c>
      <c r="I576">
        <v>53370</v>
      </c>
      <c r="K576" s="38" t="s">
        <v>29</v>
      </c>
      <c r="L576" s="78" t="s">
        <v>26</v>
      </c>
      <c r="M576" s="38" t="s">
        <v>16</v>
      </c>
      <c r="N576" s="3" t="s">
        <v>458</v>
      </c>
      <c r="O576" s="3"/>
      <c r="P576" s="3"/>
      <c r="Q576" s="37" t="s">
        <v>454</v>
      </c>
      <c r="R576" s="101" t="s">
        <v>3566</v>
      </c>
      <c r="S576" s="101" t="s">
        <v>3566</v>
      </c>
      <c r="T576" s="45" t="s">
        <v>4788</v>
      </c>
      <c r="U576" t="s">
        <v>413</v>
      </c>
      <c r="V576" t="s">
        <v>407</v>
      </c>
      <c r="W576" t="s">
        <v>413</v>
      </c>
      <c r="X576" t="s">
        <v>413</v>
      </c>
      <c r="Y576" t="s">
        <v>407</v>
      </c>
    </row>
    <row r="577" spans="1:25" x14ac:dyDescent="0.25">
      <c r="A577" s="52" t="s">
        <v>162</v>
      </c>
      <c r="B577" s="4" t="s">
        <v>110</v>
      </c>
      <c r="C577" s="4" t="s">
        <v>110</v>
      </c>
      <c r="D577" s="4" t="s">
        <v>111</v>
      </c>
      <c r="E577" s="55" t="s">
        <v>3857</v>
      </c>
      <c r="F577" s="52" t="s">
        <v>162</v>
      </c>
      <c r="G577" t="s">
        <v>329</v>
      </c>
      <c r="H577">
        <v>53878</v>
      </c>
      <c r="I577">
        <v>53878</v>
      </c>
      <c r="K577" s="38" t="s">
        <v>16</v>
      </c>
      <c r="L577" s="78" t="s">
        <v>16</v>
      </c>
      <c r="M577" s="38" t="s">
        <v>16</v>
      </c>
      <c r="N577" s="3"/>
      <c r="O577" s="3"/>
      <c r="P577" s="3"/>
      <c r="Q577" s="37" t="s">
        <v>402</v>
      </c>
      <c r="R577" s="101" t="s">
        <v>2094</v>
      </c>
      <c r="S577" s="101" t="s">
        <v>2094</v>
      </c>
      <c r="T577" s="45" t="s">
        <v>3577</v>
      </c>
      <c r="U577" t="s">
        <v>405</v>
      </c>
      <c r="V577" t="s">
        <v>403</v>
      </c>
      <c r="W577" t="s">
        <v>403</v>
      </c>
      <c r="X577" t="s">
        <v>405</v>
      </c>
      <c r="Y577" t="s">
        <v>403</v>
      </c>
    </row>
    <row r="578" spans="1:25" x14ac:dyDescent="0.25">
      <c r="A578" s="52" t="s">
        <v>3276</v>
      </c>
      <c r="B578" s="4" t="s">
        <v>110</v>
      </c>
      <c r="C578" s="4" t="s">
        <v>110</v>
      </c>
      <c r="D578" s="4" t="s">
        <v>111</v>
      </c>
      <c r="E578" s="55" t="s">
        <v>3857</v>
      </c>
      <c r="F578" s="52" t="s">
        <v>162</v>
      </c>
      <c r="G578" t="s">
        <v>329</v>
      </c>
      <c r="H578">
        <v>53878</v>
      </c>
      <c r="I578">
        <v>53878</v>
      </c>
      <c r="K578" s="38" t="s">
        <v>16</v>
      </c>
      <c r="L578" s="78" t="s">
        <v>16</v>
      </c>
      <c r="M578" s="38" t="s">
        <v>16</v>
      </c>
      <c r="N578" s="3"/>
      <c r="O578" s="3"/>
      <c r="P578" s="3"/>
      <c r="Q578" s="37" t="s">
        <v>402</v>
      </c>
      <c r="R578" s="101" t="s">
        <v>2094</v>
      </c>
      <c r="S578" s="101" t="s">
        <v>2094</v>
      </c>
      <c r="T578" s="45" t="s">
        <v>3577</v>
      </c>
      <c r="U578" t="s">
        <v>405</v>
      </c>
      <c r="V578" t="s">
        <v>403</v>
      </c>
      <c r="W578" t="s">
        <v>403</v>
      </c>
      <c r="X578" t="s">
        <v>405</v>
      </c>
      <c r="Y578" t="s">
        <v>403</v>
      </c>
    </row>
    <row r="579" spans="1:25" x14ac:dyDescent="0.25">
      <c r="A579" s="52" t="s">
        <v>163</v>
      </c>
      <c r="B579" s="4" t="s">
        <v>110</v>
      </c>
      <c r="C579" s="4" t="s">
        <v>110</v>
      </c>
      <c r="D579" s="4" t="s">
        <v>120</v>
      </c>
      <c r="E579" s="55" t="s">
        <v>3858</v>
      </c>
      <c r="F579" s="52" t="s">
        <v>163</v>
      </c>
      <c r="G579" t="s">
        <v>331</v>
      </c>
      <c r="H579">
        <v>521494</v>
      </c>
      <c r="I579">
        <v>521494</v>
      </c>
      <c r="K579" s="38" t="s">
        <v>16</v>
      </c>
      <c r="L579" s="78" t="s">
        <v>16</v>
      </c>
      <c r="M579" s="38" t="s">
        <v>16</v>
      </c>
      <c r="N579" s="3"/>
      <c r="O579" s="3"/>
      <c r="P579" s="3"/>
      <c r="Q579" s="37" t="s">
        <v>444</v>
      </c>
      <c r="R579" s="101" t="s">
        <v>4783</v>
      </c>
      <c r="S579" s="101" t="s">
        <v>4783</v>
      </c>
      <c r="T579" s="45" t="s">
        <v>4783</v>
      </c>
      <c r="U579" t="s">
        <v>405</v>
      </c>
      <c r="V579" t="s">
        <v>406</v>
      </c>
      <c r="W579" t="s">
        <v>405</v>
      </c>
      <c r="X579" t="s">
        <v>405</v>
      </c>
      <c r="Y579" t="s">
        <v>406</v>
      </c>
    </row>
    <row r="580" spans="1:25" x14ac:dyDescent="0.25">
      <c r="A580" s="52" t="s">
        <v>3277</v>
      </c>
      <c r="B580" s="4" t="s">
        <v>110</v>
      </c>
      <c r="C580" s="4" t="s">
        <v>110</v>
      </c>
      <c r="D580" s="4" t="s">
        <v>120</v>
      </c>
      <c r="E580" s="55" t="s">
        <v>3858</v>
      </c>
      <c r="F580" s="52" t="s">
        <v>163</v>
      </c>
      <c r="G580" t="s">
        <v>331</v>
      </c>
      <c r="H580">
        <v>521494</v>
      </c>
      <c r="I580">
        <v>521494</v>
      </c>
      <c r="K580" s="38" t="s">
        <v>16</v>
      </c>
      <c r="L580" s="78" t="s">
        <v>16</v>
      </c>
      <c r="M580" s="38" t="s">
        <v>16</v>
      </c>
      <c r="N580" s="3"/>
      <c r="O580" s="3"/>
      <c r="P580" s="3"/>
      <c r="Q580" s="37" t="s">
        <v>444</v>
      </c>
      <c r="R580" s="101" t="s">
        <v>4783</v>
      </c>
      <c r="S580" s="101" t="s">
        <v>4783</v>
      </c>
      <c r="T580" s="45" t="s">
        <v>4783</v>
      </c>
      <c r="U580" t="s">
        <v>405</v>
      </c>
      <c r="V580" t="s">
        <v>406</v>
      </c>
      <c r="W580" t="s">
        <v>405</v>
      </c>
      <c r="X580" t="s">
        <v>405</v>
      </c>
      <c r="Y580" t="s">
        <v>406</v>
      </c>
    </row>
    <row r="581" spans="1:25" x14ac:dyDescent="0.25">
      <c r="A581" s="52" t="s">
        <v>112</v>
      </c>
      <c r="B581" s="4" t="s">
        <v>110</v>
      </c>
      <c r="C581" s="4" t="s">
        <v>110</v>
      </c>
      <c r="D581" s="4" t="s">
        <v>111</v>
      </c>
      <c r="E581" s="55" t="s">
        <v>3859</v>
      </c>
      <c r="F581" s="52" t="s">
        <v>112</v>
      </c>
      <c r="G581" t="s">
        <v>287</v>
      </c>
      <c r="H581">
        <v>53926</v>
      </c>
      <c r="I581">
        <v>53926</v>
      </c>
      <c r="K581" s="38" t="s">
        <v>33</v>
      </c>
      <c r="L581" s="78" t="s">
        <v>14</v>
      </c>
      <c r="M581" s="38" t="s">
        <v>29</v>
      </c>
      <c r="N581" s="3" t="s">
        <v>458</v>
      </c>
      <c r="O581" s="3"/>
      <c r="P581" s="3"/>
      <c r="Q581" s="37" t="s">
        <v>402</v>
      </c>
      <c r="R581" s="101" t="s">
        <v>4786</v>
      </c>
      <c r="S581" s="101" t="s">
        <v>4786</v>
      </c>
      <c r="T581" s="45" t="s">
        <v>4786</v>
      </c>
      <c r="U581" t="s">
        <v>413</v>
      </c>
      <c r="V581" t="s">
        <v>409</v>
      </c>
      <c r="W581" t="s">
        <v>413</v>
      </c>
      <c r="X581" t="s">
        <v>413</v>
      </c>
      <c r="Y581" t="s">
        <v>409</v>
      </c>
    </row>
    <row r="582" spans="1:25" x14ac:dyDescent="0.25">
      <c r="A582" s="52" t="s">
        <v>3278</v>
      </c>
      <c r="B582" s="4" t="s">
        <v>110</v>
      </c>
      <c r="C582" s="4" t="s">
        <v>110</v>
      </c>
      <c r="D582" s="4" t="s">
        <v>111</v>
      </c>
      <c r="E582" s="55" t="s">
        <v>3859</v>
      </c>
      <c r="F582" s="52" t="s">
        <v>112</v>
      </c>
      <c r="G582" t="s">
        <v>287</v>
      </c>
      <c r="H582">
        <v>53926</v>
      </c>
      <c r="I582">
        <v>53926</v>
      </c>
      <c r="K582" s="38" t="s">
        <v>33</v>
      </c>
      <c r="L582" s="78" t="s">
        <v>14</v>
      </c>
      <c r="M582" s="38" t="s">
        <v>29</v>
      </c>
      <c r="N582" s="3" t="s">
        <v>458</v>
      </c>
      <c r="O582" s="3"/>
      <c r="P582" s="3"/>
      <c r="Q582" s="37" t="s">
        <v>402</v>
      </c>
      <c r="R582" s="101" t="s">
        <v>4786</v>
      </c>
      <c r="S582" s="101" t="s">
        <v>4786</v>
      </c>
      <c r="T582" s="45" t="s">
        <v>4786</v>
      </c>
      <c r="U582" t="s">
        <v>413</v>
      </c>
      <c r="V582" t="s">
        <v>409</v>
      </c>
      <c r="W582" t="s">
        <v>413</v>
      </c>
      <c r="X582" t="s">
        <v>413</v>
      </c>
      <c r="Y582" t="s">
        <v>409</v>
      </c>
    </row>
    <row r="583" spans="1:25" x14ac:dyDescent="0.25">
      <c r="A583" s="52" t="s">
        <v>164</v>
      </c>
      <c r="B583" s="4" t="s">
        <v>110</v>
      </c>
      <c r="C583" s="4" t="s">
        <v>110</v>
      </c>
      <c r="D583" s="4" t="s">
        <v>111</v>
      </c>
      <c r="E583" s="55" t="s">
        <v>3860</v>
      </c>
      <c r="F583" s="52" t="s">
        <v>164</v>
      </c>
      <c r="G583" t="s">
        <v>332</v>
      </c>
      <c r="H583">
        <v>219818</v>
      </c>
      <c r="I583">
        <v>219818</v>
      </c>
      <c r="K583" s="38" t="s">
        <v>16</v>
      </c>
      <c r="L583" s="78" t="s">
        <v>16</v>
      </c>
      <c r="M583" s="38" t="s">
        <v>16</v>
      </c>
      <c r="N583" s="3"/>
      <c r="O583" s="3"/>
      <c r="P583" s="3"/>
      <c r="Q583" s="37" t="s">
        <v>445</v>
      </c>
      <c r="R583" s="101" t="s">
        <v>3565</v>
      </c>
      <c r="S583" s="101" t="s">
        <v>3565</v>
      </c>
      <c r="T583" s="45" t="s">
        <v>4788</v>
      </c>
      <c r="U583" t="s">
        <v>407</v>
      </c>
      <c r="V583" t="s">
        <v>403</v>
      </c>
      <c r="W583" t="s">
        <v>413</v>
      </c>
      <c r="X583" t="s">
        <v>406</v>
      </c>
      <c r="Y583" t="s">
        <v>403</v>
      </c>
    </row>
    <row r="584" spans="1:25" x14ac:dyDescent="0.25">
      <c r="A584" s="52" t="s">
        <v>3279</v>
      </c>
      <c r="B584" s="4" t="s">
        <v>110</v>
      </c>
      <c r="C584" s="4" t="s">
        <v>110</v>
      </c>
      <c r="D584" s="4" t="s">
        <v>111</v>
      </c>
      <c r="E584" s="55" t="s">
        <v>3860</v>
      </c>
      <c r="F584" s="52" t="s">
        <v>164</v>
      </c>
      <c r="G584" t="s">
        <v>332</v>
      </c>
      <c r="H584">
        <v>219818</v>
      </c>
      <c r="I584">
        <v>219818</v>
      </c>
      <c r="K584" s="38" t="s">
        <v>16</v>
      </c>
      <c r="L584" s="78" t="s">
        <v>16</v>
      </c>
      <c r="M584" s="38" t="s">
        <v>16</v>
      </c>
      <c r="N584" s="3"/>
      <c r="O584" s="3"/>
      <c r="P584" s="3"/>
      <c r="Q584" s="37" t="s">
        <v>445</v>
      </c>
      <c r="R584" s="101" t="s">
        <v>3565</v>
      </c>
      <c r="S584" s="101" t="s">
        <v>3565</v>
      </c>
      <c r="T584" s="45" t="s">
        <v>4788</v>
      </c>
      <c r="U584" t="s">
        <v>407</v>
      </c>
      <c r="V584" t="s">
        <v>403</v>
      </c>
      <c r="W584" t="s">
        <v>413</v>
      </c>
      <c r="X584" t="s">
        <v>406</v>
      </c>
      <c r="Y584" t="s">
        <v>403</v>
      </c>
    </row>
    <row r="585" spans="1:25" x14ac:dyDescent="0.25">
      <c r="A585" s="52" t="s">
        <v>113</v>
      </c>
      <c r="B585" s="4" t="s">
        <v>110</v>
      </c>
      <c r="C585" s="4" t="s">
        <v>110</v>
      </c>
      <c r="D585" s="4" t="s">
        <v>111</v>
      </c>
      <c r="E585" s="55" t="s">
        <v>3861</v>
      </c>
      <c r="F585" s="52" t="s">
        <v>113</v>
      </c>
      <c r="G585" t="s">
        <v>288</v>
      </c>
      <c r="H585">
        <v>219815</v>
      </c>
      <c r="I585">
        <v>219815</v>
      </c>
      <c r="K585" s="38" t="s">
        <v>14</v>
      </c>
      <c r="L585" s="78" t="s">
        <v>14</v>
      </c>
      <c r="M585" s="38" t="s">
        <v>16</v>
      </c>
      <c r="N585" s="3" t="s">
        <v>458</v>
      </c>
      <c r="O585" s="3"/>
      <c r="P585" s="3"/>
      <c r="Q585" s="37" t="s">
        <v>444</v>
      </c>
      <c r="R585" s="101" t="s">
        <v>2094</v>
      </c>
      <c r="S585" s="101" t="s">
        <v>2094</v>
      </c>
      <c r="T585" s="45" t="s">
        <v>3577</v>
      </c>
      <c r="U585" t="s">
        <v>412</v>
      </c>
      <c r="V585" t="s">
        <v>412</v>
      </c>
      <c r="W585" t="s">
        <v>412</v>
      </c>
      <c r="X585" t="s">
        <v>412</v>
      </c>
      <c r="Y585" t="s">
        <v>412</v>
      </c>
    </row>
    <row r="586" spans="1:25" x14ac:dyDescent="0.25">
      <c r="A586" s="52" t="s">
        <v>3280</v>
      </c>
      <c r="B586" s="4" t="s">
        <v>110</v>
      </c>
      <c r="C586" s="4" t="s">
        <v>110</v>
      </c>
      <c r="D586" s="4" t="s">
        <v>111</v>
      </c>
      <c r="E586" s="55" t="s">
        <v>3861</v>
      </c>
      <c r="F586" s="52" t="s">
        <v>113</v>
      </c>
      <c r="G586" t="s">
        <v>288</v>
      </c>
      <c r="H586">
        <v>219815</v>
      </c>
      <c r="I586">
        <v>219815</v>
      </c>
      <c r="K586" s="38" t="s">
        <v>14</v>
      </c>
      <c r="L586" s="78" t="s">
        <v>14</v>
      </c>
      <c r="M586" s="38" t="s">
        <v>16</v>
      </c>
      <c r="N586" s="3" t="s">
        <v>458</v>
      </c>
      <c r="O586" s="3"/>
      <c r="P586" s="3"/>
      <c r="Q586" s="37" t="s">
        <v>444</v>
      </c>
      <c r="R586" s="101" t="s">
        <v>2094</v>
      </c>
      <c r="S586" s="101" t="s">
        <v>2094</v>
      </c>
      <c r="T586" s="45" t="s">
        <v>3577</v>
      </c>
      <c r="U586" t="s">
        <v>412</v>
      </c>
      <c r="V586" t="s">
        <v>412</v>
      </c>
      <c r="W586" t="s">
        <v>412</v>
      </c>
      <c r="X586" t="s">
        <v>412</v>
      </c>
      <c r="Y586" t="s">
        <v>412</v>
      </c>
    </row>
    <row r="587" spans="1:25" x14ac:dyDescent="0.25">
      <c r="A587" s="52" t="s">
        <v>128</v>
      </c>
      <c r="B587" s="4" t="s">
        <v>110</v>
      </c>
      <c r="C587" s="4" t="s">
        <v>110</v>
      </c>
      <c r="D587" s="4" t="s">
        <v>111</v>
      </c>
      <c r="E587" s="55" t="s">
        <v>3862</v>
      </c>
      <c r="F587" s="52" t="s">
        <v>128</v>
      </c>
      <c r="G587" t="s">
        <v>299</v>
      </c>
      <c r="H587">
        <v>219817</v>
      </c>
      <c r="I587">
        <v>219817</v>
      </c>
      <c r="K587" s="38" t="s">
        <v>14</v>
      </c>
      <c r="L587" s="78" t="s">
        <v>26</v>
      </c>
      <c r="M587" s="38" t="s">
        <v>29</v>
      </c>
      <c r="N587" s="3" t="s">
        <v>458</v>
      </c>
      <c r="O587" s="3"/>
      <c r="P587" s="3"/>
      <c r="Q587" s="37" t="s">
        <v>444</v>
      </c>
      <c r="R587" s="101" t="s">
        <v>2094</v>
      </c>
      <c r="S587" s="101" t="s">
        <v>2094</v>
      </c>
      <c r="T587" s="45" t="s">
        <v>3577</v>
      </c>
      <c r="U587" t="s">
        <v>412</v>
      </c>
      <c r="V587" t="s">
        <v>412</v>
      </c>
      <c r="W587" t="s">
        <v>402</v>
      </c>
      <c r="X587" t="s">
        <v>407</v>
      </c>
      <c r="Y587" t="s">
        <v>412</v>
      </c>
    </row>
    <row r="588" spans="1:25" x14ac:dyDescent="0.25">
      <c r="A588" s="52" t="s">
        <v>3281</v>
      </c>
      <c r="B588" s="4" t="s">
        <v>110</v>
      </c>
      <c r="C588" s="4" t="s">
        <v>110</v>
      </c>
      <c r="D588" s="4" t="s">
        <v>111</v>
      </c>
      <c r="E588" s="55" t="s">
        <v>3862</v>
      </c>
      <c r="F588" s="52" t="s">
        <v>128</v>
      </c>
      <c r="G588" t="s">
        <v>299</v>
      </c>
      <c r="H588">
        <v>219817</v>
      </c>
      <c r="I588">
        <v>219817</v>
      </c>
      <c r="K588" s="38" t="s">
        <v>14</v>
      </c>
      <c r="L588" s="78" t="s">
        <v>26</v>
      </c>
      <c r="M588" s="38" t="s">
        <v>29</v>
      </c>
      <c r="N588" s="3" t="s">
        <v>458</v>
      </c>
      <c r="O588" s="3"/>
      <c r="P588" s="3"/>
      <c r="Q588" s="37" t="s">
        <v>444</v>
      </c>
      <c r="R588" s="101" t="s">
        <v>2094</v>
      </c>
      <c r="S588" s="101" t="s">
        <v>2094</v>
      </c>
      <c r="T588" s="45" t="s">
        <v>3577</v>
      </c>
      <c r="U588" t="s">
        <v>412</v>
      </c>
      <c r="V588" t="s">
        <v>412</v>
      </c>
      <c r="W588" t="s">
        <v>402</v>
      </c>
      <c r="X588" t="s">
        <v>407</v>
      </c>
      <c r="Y588" t="s">
        <v>412</v>
      </c>
    </row>
    <row r="589" spans="1:25" x14ac:dyDescent="0.25">
      <c r="A589" s="52" t="s">
        <v>165</v>
      </c>
      <c r="B589" s="4" t="s">
        <v>110</v>
      </c>
      <c r="C589" s="4" t="s">
        <v>110</v>
      </c>
      <c r="D589" s="4" t="s">
        <v>111</v>
      </c>
      <c r="E589" s="55" t="s">
        <v>3863</v>
      </c>
      <c r="F589" s="52" t="s">
        <v>165</v>
      </c>
      <c r="G589" t="s">
        <v>333</v>
      </c>
      <c r="H589">
        <v>646236</v>
      </c>
      <c r="I589">
        <v>646236</v>
      </c>
      <c r="K589" s="38" t="s">
        <v>3</v>
      </c>
      <c r="L589" s="78" t="s">
        <v>16</v>
      </c>
      <c r="M589" s="38" t="s">
        <v>16</v>
      </c>
      <c r="N589" s="3"/>
      <c r="O589" s="3"/>
      <c r="P589" s="3" t="s">
        <v>456</v>
      </c>
      <c r="Q589" s="37" t="s">
        <v>402</v>
      </c>
      <c r="R589" s="101" t="s">
        <v>4785</v>
      </c>
      <c r="S589" s="101" t="s">
        <v>4785</v>
      </c>
      <c r="T589" s="45" t="s">
        <v>4785</v>
      </c>
      <c r="U589" t="s">
        <v>413</v>
      </c>
      <c r="V589" t="s">
        <v>409</v>
      </c>
      <c r="W589" t="s">
        <v>413</v>
      </c>
      <c r="X589" t="s">
        <v>403</v>
      </c>
      <c r="Y589" t="s">
        <v>409</v>
      </c>
    </row>
    <row r="590" spans="1:25" x14ac:dyDescent="0.25">
      <c r="A590" s="52" t="s">
        <v>3282</v>
      </c>
      <c r="B590" s="4" t="s">
        <v>110</v>
      </c>
      <c r="C590" s="4" t="s">
        <v>110</v>
      </c>
      <c r="D590" s="4" t="s">
        <v>111</v>
      </c>
      <c r="E590" s="55" t="s">
        <v>3863</v>
      </c>
      <c r="F590" s="52" t="s">
        <v>165</v>
      </c>
      <c r="G590" t="s">
        <v>333</v>
      </c>
      <c r="H590">
        <v>646236</v>
      </c>
      <c r="I590">
        <v>646236</v>
      </c>
      <c r="K590" s="38" t="s">
        <v>3</v>
      </c>
      <c r="L590" s="78" t="s">
        <v>16</v>
      </c>
      <c r="M590" s="38" t="s">
        <v>16</v>
      </c>
      <c r="N590" s="3"/>
      <c r="O590" s="3"/>
      <c r="P590" s="3" t="s">
        <v>456</v>
      </c>
      <c r="Q590" s="37" t="s">
        <v>402</v>
      </c>
      <c r="R590" s="101" t="s">
        <v>4785</v>
      </c>
      <c r="S590" s="101" t="s">
        <v>4785</v>
      </c>
      <c r="T590" s="45" t="s">
        <v>4785</v>
      </c>
      <c r="U590" t="s">
        <v>413</v>
      </c>
      <c r="V590" t="s">
        <v>409</v>
      </c>
      <c r="W590" t="s">
        <v>413</v>
      </c>
      <c r="X590" t="s">
        <v>403</v>
      </c>
      <c r="Y590" t="s">
        <v>409</v>
      </c>
    </row>
    <row r="591" spans="1:25" x14ac:dyDescent="0.25">
      <c r="A591" s="52" t="s">
        <v>148</v>
      </c>
      <c r="B591" s="4" t="s">
        <v>110</v>
      </c>
      <c r="C591" s="4" t="s">
        <v>110</v>
      </c>
      <c r="D591" s="4" t="s">
        <v>111</v>
      </c>
      <c r="E591" s="55" t="s">
        <v>3864</v>
      </c>
      <c r="F591" s="52" t="s">
        <v>148</v>
      </c>
      <c r="G591" t="s">
        <v>316</v>
      </c>
      <c r="H591">
        <v>53915</v>
      </c>
      <c r="I591">
        <v>53915</v>
      </c>
      <c r="K591" s="38" t="s">
        <v>49</v>
      </c>
      <c r="L591" s="78" t="s">
        <v>29</v>
      </c>
      <c r="M591" s="38" t="s">
        <v>16</v>
      </c>
      <c r="N591" s="3" t="s">
        <v>458</v>
      </c>
      <c r="O591" s="3"/>
      <c r="P591" s="3"/>
      <c r="Q591" s="37" t="s">
        <v>445</v>
      </c>
      <c r="R591" s="101" t="s">
        <v>4786</v>
      </c>
      <c r="S591" s="101" t="s">
        <v>4786</v>
      </c>
      <c r="T591" s="45" t="s">
        <v>4786</v>
      </c>
      <c r="U591" t="s">
        <v>413</v>
      </c>
      <c r="V591" t="s">
        <v>408</v>
      </c>
      <c r="W591" t="s">
        <v>409</v>
      </c>
      <c r="X591" t="s">
        <v>406</v>
      </c>
      <c r="Y591" t="s">
        <v>408</v>
      </c>
    </row>
    <row r="592" spans="1:25" x14ac:dyDescent="0.25">
      <c r="A592" s="52" t="s">
        <v>3283</v>
      </c>
      <c r="B592" s="4" t="s">
        <v>110</v>
      </c>
      <c r="C592" s="4" t="s">
        <v>110</v>
      </c>
      <c r="D592" s="4" t="s">
        <v>111</v>
      </c>
      <c r="E592" s="55" t="s">
        <v>3864</v>
      </c>
      <c r="F592" s="52" t="s">
        <v>148</v>
      </c>
      <c r="G592" t="s">
        <v>316</v>
      </c>
      <c r="H592">
        <v>53915</v>
      </c>
      <c r="I592">
        <v>53915</v>
      </c>
      <c r="K592" s="38" t="s">
        <v>49</v>
      </c>
      <c r="L592" s="78" t="s">
        <v>29</v>
      </c>
      <c r="M592" s="38" t="s">
        <v>16</v>
      </c>
      <c r="N592" s="3" t="s">
        <v>458</v>
      </c>
      <c r="O592" s="3"/>
      <c r="P592" s="3"/>
      <c r="Q592" s="37" t="s">
        <v>445</v>
      </c>
      <c r="R592" s="101" t="s">
        <v>4786</v>
      </c>
      <c r="S592" s="101" t="s">
        <v>4786</v>
      </c>
      <c r="T592" s="45" t="s">
        <v>4786</v>
      </c>
      <c r="U592" t="s">
        <v>413</v>
      </c>
      <c r="V592" t="s">
        <v>408</v>
      </c>
      <c r="W592" t="s">
        <v>409</v>
      </c>
      <c r="X592" t="s">
        <v>406</v>
      </c>
      <c r="Y592" t="s">
        <v>408</v>
      </c>
    </row>
    <row r="593" spans="1:25" x14ac:dyDescent="0.25">
      <c r="A593" s="52" t="s">
        <v>227</v>
      </c>
      <c r="B593" s="4" t="s">
        <v>110</v>
      </c>
      <c r="C593" s="4" t="s">
        <v>110</v>
      </c>
      <c r="D593" s="4" t="s">
        <v>120</v>
      </c>
      <c r="E593" s="55" t="s">
        <v>3865</v>
      </c>
      <c r="F593" s="52" t="s">
        <v>227</v>
      </c>
      <c r="G593" t="s">
        <v>392</v>
      </c>
      <c r="H593">
        <v>219796</v>
      </c>
      <c r="I593">
        <v>219796</v>
      </c>
      <c r="K593" s="38" t="s">
        <v>3</v>
      </c>
      <c r="L593" s="78" t="s">
        <v>3</v>
      </c>
      <c r="M593" s="38" t="s">
        <v>3</v>
      </c>
      <c r="N593" s="3"/>
      <c r="O593" s="3"/>
      <c r="P593" s="3"/>
      <c r="Q593" s="37" t="s">
        <v>454</v>
      </c>
      <c r="R593" s="101" t="s">
        <v>4785</v>
      </c>
      <c r="S593" s="101" t="s">
        <v>4785</v>
      </c>
      <c r="T593" s="45" t="s">
        <v>4785</v>
      </c>
      <c r="U593" t="s">
        <v>413</v>
      </c>
      <c r="V593" t="s">
        <v>409</v>
      </c>
      <c r="W593" t="s">
        <v>413</v>
      </c>
      <c r="X593" t="s">
        <v>413</v>
      </c>
      <c r="Y593" t="s">
        <v>409</v>
      </c>
    </row>
    <row r="594" spans="1:25" x14ac:dyDescent="0.25">
      <c r="A594" s="52" t="s">
        <v>3284</v>
      </c>
      <c r="B594" s="4" t="s">
        <v>110</v>
      </c>
      <c r="C594" s="4" t="s">
        <v>110</v>
      </c>
      <c r="D594" s="4" t="s">
        <v>120</v>
      </c>
      <c r="E594" s="55" t="s">
        <v>3865</v>
      </c>
      <c r="F594" s="52" t="s">
        <v>227</v>
      </c>
      <c r="G594" t="s">
        <v>392</v>
      </c>
      <c r="H594">
        <v>219796</v>
      </c>
      <c r="I594">
        <v>219796</v>
      </c>
      <c r="K594" s="38" t="s">
        <v>3</v>
      </c>
      <c r="L594" s="78" t="s">
        <v>3</v>
      </c>
      <c r="M594" s="38" t="s">
        <v>3</v>
      </c>
      <c r="N594" s="3"/>
      <c r="O594" s="3"/>
      <c r="P594" s="3"/>
      <c r="Q594" s="37" t="s">
        <v>454</v>
      </c>
      <c r="R594" s="101" t="s">
        <v>4785</v>
      </c>
      <c r="S594" s="101" t="s">
        <v>4785</v>
      </c>
      <c r="T594" s="45" t="s">
        <v>4785</v>
      </c>
      <c r="U594" t="s">
        <v>413</v>
      </c>
      <c r="V594" t="s">
        <v>409</v>
      </c>
      <c r="W594" t="s">
        <v>413</v>
      </c>
      <c r="X594" t="s">
        <v>413</v>
      </c>
      <c r="Y594" t="s">
        <v>409</v>
      </c>
    </row>
    <row r="595" spans="1:25" x14ac:dyDescent="0.25">
      <c r="A595" s="52" t="s">
        <v>166</v>
      </c>
      <c r="B595" s="4" t="s">
        <v>110</v>
      </c>
      <c r="C595" s="4" t="s">
        <v>110</v>
      </c>
      <c r="D595" s="4" t="s">
        <v>120</v>
      </c>
      <c r="E595" s="55" t="s">
        <v>3866</v>
      </c>
      <c r="F595" s="52" t="s">
        <v>166</v>
      </c>
      <c r="G595" t="s">
        <v>334</v>
      </c>
      <c r="H595">
        <v>54307</v>
      </c>
      <c r="I595">
        <v>54307</v>
      </c>
      <c r="K595" s="38" t="s">
        <v>16</v>
      </c>
      <c r="L595" s="78" t="s">
        <v>16</v>
      </c>
      <c r="M595" s="38" t="s">
        <v>16</v>
      </c>
      <c r="N595" s="3"/>
      <c r="O595" s="3"/>
      <c r="P595" s="3"/>
      <c r="Q595" s="37" t="s">
        <v>444</v>
      </c>
      <c r="R595" s="101" t="s">
        <v>2095</v>
      </c>
      <c r="S595" s="101" t="s">
        <v>2095</v>
      </c>
      <c r="T595" s="45" t="s">
        <v>4788</v>
      </c>
      <c r="U595" t="s">
        <v>406</v>
      </c>
      <c r="V595" t="s">
        <v>406</v>
      </c>
      <c r="W595" t="s">
        <v>403</v>
      </c>
      <c r="X595" t="s">
        <v>406</v>
      </c>
      <c r="Y595" t="s">
        <v>406</v>
      </c>
    </row>
    <row r="596" spans="1:25" x14ac:dyDescent="0.25">
      <c r="A596" s="52" t="s">
        <v>3285</v>
      </c>
      <c r="B596" s="4" t="s">
        <v>110</v>
      </c>
      <c r="C596" s="4" t="s">
        <v>110</v>
      </c>
      <c r="D596" s="4" t="s">
        <v>120</v>
      </c>
      <c r="E596" s="55" t="s">
        <v>3866</v>
      </c>
      <c r="F596" s="52" t="s">
        <v>166</v>
      </c>
      <c r="G596" t="s">
        <v>334</v>
      </c>
      <c r="H596">
        <v>54307</v>
      </c>
      <c r="I596">
        <v>54307</v>
      </c>
      <c r="K596" s="38" t="s">
        <v>16</v>
      </c>
      <c r="L596" s="78" t="s">
        <v>16</v>
      </c>
      <c r="M596" s="38" t="s">
        <v>16</v>
      </c>
      <c r="N596" s="3"/>
      <c r="O596" s="3"/>
      <c r="P596" s="3"/>
      <c r="Q596" s="37" t="s">
        <v>444</v>
      </c>
      <c r="R596" s="101" t="s">
        <v>2095</v>
      </c>
      <c r="S596" s="101" t="s">
        <v>2095</v>
      </c>
      <c r="T596" s="45" t="s">
        <v>4788</v>
      </c>
      <c r="U596" t="s">
        <v>406</v>
      </c>
      <c r="V596" t="s">
        <v>406</v>
      </c>
      <c r="W596" t="s">
        <v>403</v>
      </c>
      <c r="X596" t="s">
        <v>406</v>
      </c>
      <c r="Y596" t="s">
        <v>406</v>
      </c>
    </row>
    <row r="597" spans="1:25" x14ac:dyDescent="0.25">
      <c r="A597" s="52" t="s">
        <v>167</v>
      </c>
      <c r="B597" s="4" t="s">
        <v>110</v>
      </c>
      <c r="C597" s="4" t="s">
        <v>110</v>
      </c>
      <c r="D597" s="4" t="s">
        <v>126</v>
      </c>
      <c r="E597" s="55" t="s">
        <v>3867</v>
      </c>
      <c r="F597" s="52" t="s">
        <v>167</v>
      </c>
      <c r="G597" t="s">
        <v>335</v>
      </c>
      <c r="H597">
        <v>53291</v>
      </c>
      <c r="I597">
        <v>53291</v>
      </c>
      <c r="K597" s="38" t="s">
        <v>16</v>
      </c>
      <c r="L597" s="78" t="s">
        <v>16</v>
      </c>
      <c r="M597" s="38" t="s">
        <v>16</v>
      </c>
      <c r="N597" s="3"/>
      <c r="O597" s="3"/>
      <c r="P597" s="3"/>
      <c r="Q597" s="37" t="s">
        <v>444</v>
      </c>
      <c r="R597" s="101" t="s">
        <v>4783</v>
      </c>
      <c r="S597" s="101" t="s">
        <v>4783</v>
      </c>
      <c r="T597" s="45" t="s">
        <v>4783</v>
      </c>
      <c r="U597" t="s">
        <v>405</v>
      </c>
      <c r="V597" t="s">
        <v>403</v>
      </c>
      <c r="W597" t="s">
        <v>406</v>
      </c>
      <c r="X597" t="s">
        <v>406</v>
      </c>
      <c r="Y597" t="s">
        <v>403</v>
      </c>
    </row>
    <row r="598" spans="1:25" x14ac:dyDescent="0.25">
      <c r="A598" s="52" t="s">
        <v>3286</v>
      </c>
      <c r="B598" s="4" t="s">
        <v>110</v>
      </c>
      <c r="C598" s="4" t="s">
        <v>110</v>
      </c>
      <c r="D598" s="4" t="s">
        <v>126</v>
      </c>
      <c r="E598" s="55" t="s">
        <v>3867</v>
      </c>
      <c r="F598" s="52" t="s">
        <v>167</v>
      </c>
      <c r="G598" t="s">
        <v>335</v>
      </c>
      <c r="H598">
        <v>53291</v>
      </c>
      <c r="I598">
        <v>53291</v>
      </c>
      <c r="K598" s="38" t="s">
        <v>16</v>
      </c>
      <c r="L598" s="78" t="s">
        <v>16</v>
      </c>
      <c r="M598" s="38" t="s">
        <v>16</v>
      </c>
      <c r="N598" s="3"/>
      <c r="O598" s="3"/>
      <c r="P598" s="3"/>
      <c r="Q598" s="37" t="s">
        <v>444</v>
      </c>
      <c r="R598" s="101" t="s">
        <v>4783</v>
      </c>
      <c r="S598" s="101" t="s">
        <v>4783</v>
      </c>
      <c r="T598" s="45" t="s">
        <v>4783</v>
      </c>
      <c r="U598" t="s">
        <v>405</v>
      </c>
      <c r="V598" t="s">
        <v>403</v>
      </c>
      <c r="W598" t="s">
        <v>406</v>
      </c>
      <c r="X598" t="s">
        <v>406</v>
      </c>
      <c r="Y598" t="s">
        <v>403</v>
      </c>
    </row>
    <row r="599" spans="1:25" x14ac:dyDescent="0.25">
      <c r="A599" s="52" t="s">
        <v>137</v>
      </c>
      <c r="B599" s="4" t="s">
        <v>110</v>
      </c>
      <c r="C599" s="4" t="s">
        <v>110</v>
      </c>
      <c r="D599" s="4" t="s">
        <v>126</v>
      </c>
      <c r="E599" s="55" t="s">
        <v>3868</v>
      </c>
      <c r="F599" s="52" t="s">
        <v>137</v>
      </c>
      <c r="G599" t="s">
        <v>307</v>
      </c>
      <c r="H599">
        <v>53315</v>
      </c>
      <c r="I599">
        <v>53315</v>
      </c>
      <c r="K599" s="38" t="s">
        <v>49</v>
      </c>
      <c r="L599" s="78" t="s">
        <v>26</v>
      </c>
      <c r="M599" s="38" t="s">
        <v>16</v>
      </c>
      <c r="N599" s="3" t="s">
        <v>458</v>
      </c>
      <c r="O599" s="3"/>
      <c r="P599" s="3"/>
      <c r="Q599" s="37" t="s">
        <v>446</v>
      </c>
      <c r="R599" s="101" t="s">
        <v>4786</v>
      </c>
      <c r="S599" s="101" t="s">
        <v>4786</v>
      </c>
      <c r="T599" s="45" t="s">
        <v>4786</v>
      </c>
      <c r="U599" t="s">
        <v>407</v>
      </c>
      <c r="V599" t="s">
        <v>408</v>
      </c>
      <c r="W599" t="s">
        <v>402</v>
      </c>
      <c r="X599" t="s">
        <v>403</v>
      </c>
      <c r="Y599" t="s">
        <v>408</v>
      </c>
    </row>
    <row r="600" spans="1:25" x14ac:dyDescent="0.25">
      <c r="A600" s="52" t="s">
        <v>3287</v>
      </c>
      <c r="B600" s="4" t="s">
        <v>110</v>
      </c>
      <c r="C600" s="4" t="s">
        <v>110</v>
      </c>
      <c r="D600" s="4" t="s">
        <v>126</v>
      </c>
      <c r="E600" s="55" t="s">
        <v>3868</v>
      </c>
      <c r="F600" s="52" t="s">
        <v>137</v>
      </c>
      <c r="G600" t="s">
        <v>307</v>
      </c>
      <c r="H600">
        <v>53315</v>
      </c>
      <c r="I600">
        <v>53315</v>
      </c>
      <c r="K600" s="38" t="s">
        <v>49</v>
      </c>
      <c r="L600" s="78" t="s">
        <v>26</v>
      </c>
      <c r="M600" s="38" t="s">
        <v>16</v>
      </c>
      <c r="N600" s="3" t="s">
        <v>458</v>
      </c>
      <c r="O600" s="3"/>
      <c r="P600" s="3"/>
      <c r="Q600" s="37" t="s">
        <v>446</v>
      </c>
      <c r="R600" s="101" t="s">
        <v>4786</v>
      </c>
      <c r="S600" s="101" t="s">
        <v>4786</v>
      </c>
      <c r="T600" s="45" t="s">
        <v>4786</v>
      </c>
      <c r="U600" t="s">
        <v>407</v>
      </c>
      <c r="V600" t="s">
        <v>408</v>
      </c>
      <c r="W600" t="s">
        <v>402</v>
      </c>
      <c r="X600" t="s">
        <v>403</v>
      </c>
      <c r="Y600" t="s">
        <v>408</v>
      </c>
    </row>
    <row r="601" spans="1:25" x14ac:dyDescent="0.25">
      <c r="A601" s="52" t="s">
        <v>168</v>
      </c>
      <c r="B601" s="4" t="s">
        <v>110</v>
      </c>
      <c r="C601" s="4" t="s">
        <v>110</v>
      </c>
      <c r="D601" s="4" t="s">
        <v>120</v>
      </c>
      <c r="E601" s="55" t="s">
        <v>3869</v>
      </c>
      <c r="F601" s="52" t="s">
        <v>168</v>
      </c>
      <c r="G601" t="s">
        <v>336</v>
      </c>
      <c r="H601">
        <v>54052</v>
      </c>
      <c r="I601">
        <v>54052</v>
      </c>
      <c r="K601" s="38" t="s">
        <v>16</v>
      </c>
      <c r="L601" s="78" t="s">
        <v>16</v>
      </c>
      <c r="M601" s="38" t="s">
        <v>16</v>
      </c>
      <c r="N601" s="3"/>
      <c r="O601" s="3"/>
      <c r="P601" s="3"/>
      <c r="Q601" s="37" t="s">
        <v>444</v>
      </c>
      <c r="R601" s="101" t="s">
        <v>4785</v>
      </c>
      <c r="S601" s="101" t="s">
        <v>4785</v>
      </c>
      <c r="T601" s="45" t="s">
        <v>4785</v>
      </c>
      <c r="U601" t="s">
        <v>404</v>
      </c>
      <c r="V601" t="s">
        <v>405</v>
      </c>
      <c r="W601" t="s">
        <v>405</v>
      </c>
      <c r="X601" t="s">
        <v>404</v>
      </c>
      <c r="Y601" t="s">
        <v>405</v>
      </c>
    </row>
    <row r="602" spans="1:25" x14ac:dyDescent="0.25">
      <c r="A602" s="52" t="s">
        <v>3288</v>
      </c>
      <c r="B602" s="4" t="s">
        <v>110</v>
      </c>
      <c r="C602" s="4" t="s">
        <v>110</v>
      </c>
      <c r="D602" s="4" t="s">
        <v>120</v>
      </c>
      <c r="E602" s="55" t="s">
        <v>3869</v>
      </c>
      <c r="F602" s="52" t="s">
        <v>168</v>
      </c>
      <c r="G602" t="s">
        <v>336</v>
      </c>
      <c r="H602">
        <v>54052</v>
      </c>
      <c r="I602">
        <v>54052</v>
      </c>
      <c r="K602" s="38" t="s">
        <v>16</v>
      </c>
      <c r="L602" s="78" t="s">
        <v>16</v>
      </c>
      <c r="M602" s="38" t="s">
        <v>16</v>
      </c>
      <c r="N602" s="3"/>
      <c r="O602" s="3"/>
      <c r="P602" s="3"/>
      <c r="Q602" s="37" t="s">
        <v>444</v>
      </c>
      <c r="R602" s="101" t="s">
        <v>4785</v>
      </c>
      <c r="S602" s="101" t="s">
        <v>4785</v>
      </c>
      <c r="T602" s="45" t="s">
        <v>4785</v>
      </c>
      <c r="U602" t="s">
        <v>404</v>
      </c>
      <c r="V602" t="s">
        <v>405</v>
      </c>
      <c r="W602" t="s">
        <v>405</v>
      </c>
      <c r="X602" t="s">
        <v>404</v>
      </c>
      <c r="Y602" t="s">
        <v>405</v>
      </c>
    </row>
    <row r="603" spans="1:25" x14ac:dyDescent="0.25">
      <c r="A603" s="52" t="s">
        <v>114</v>
      </c>
      <c r="B603" s="4" t="s">
        <v>110</v>
      </c>
      <c r="C603" s="4" t="s">
        <v>110</v>
      </c>
      <c r="D603" s="4" t="s">
        <v>111</v>
      </c>
      <c r="E603" s="55" t="s">
        <v>3870</v>
      </c>
      <c r="F603" s="52" t="s">
        <v>114</v>
      </c>
      <c r="G603" t="s">
        <v>289</v>
      </c>
      <c r="H603">
        <v>53425</v>
      </c>
      <c r="I603">
        <v>53425</v>
      </c>
      <c r="K603" s="38" t="s">
        <v>14</v>
      </c>
      <c r="L603" s="78" t="s">
        <v>14</v>
      </c>
      <c r="M603" s="38" t="s">
        <v>26</v>
      </c>
      <c r="N603" s="3" t="s">
        <v>458</v>
      </c>
      <c r="O603" s="3"/>
      <c r="P603" s="3"/>
      <c r="Q603" s="37" t="s">
        <v>445</v>
      </c>
      <c r="R603" s="101" t="s">
        <v>3566</v>
      </c>
      <c r="S603" s="101" t="s">
        <v>3566</v>
      </c>
      <c r="T603" s="45" t="s">
        <v>4788</v>
      </c>
      <c r="U603" t="s">
        <v>413</v>
      </c>
      <c r="V603" t="s">
        <v>412</v>
      </c>
      <c r="W603" t="s">
        <v>413</v>
      </c>
      <c r="X603" t="s">
        <v>413</v>
      </c>
      <c r="Y603" t="s">
        <v>412</v>
      </c>
    </row>
    <row r="604" spans="1:25" x14ac:dyDescent="0.25">
      <c r="A604" s="52" t="s">
        <v>3289</v>
      </c>
      <c r="B604" s="4" t="s">
        <v>110</v>
      </c>
      <c r="C604" s="4" t="s">
        <v>110</v>
      </c>
      <c r="D604" s="4" t="s">
        <v>111</v>
      </c>
      <c r="E604" s="55" t="s">
        <v>3870</v>
      </c>
      <c r="F604" s="52" t="s">
        <v>114</v>
      </c>
      <c r="G604" t="s">
        <v>289</v>
      </c>
      <c r="H604">
        <v>53425</v>
      </c>
      <c r="I604">
        <v>53425</v>
      </c>
      <c r="K604" s="38" t="s">
        <v>14</v>
      </c>
      <c r="L604" s="78" t="s">
        <v>14</v>
      </c>
      <c r="M604" s="38" t="s">
        <v>26</v>
      </c>
      <c r="N604" s="3" t="s">
        <v>458</v>
      </c>
      <c r="O604" s="3"/>
      <c r="P604" s="3"/>
      <c r="Q604" s="37" t="s">
        <v>445</v>
      </c>
      <c r="R604" s="101" t="s">
        <v>3566</v>
      </c>
      <c r="S604" s="101" t="s">
        <v>3566</v>
      </c>
      <c r="T604" s="45" t="s">
        <v>4788</v>
      </c>
      <c r="U604" t="s">
        <v>413</v>
      </c>
      <c r="V604" t="s">
        <v>412</v>
      </c>
      <c r="W604" t="s">
        <v>413</v>
      </c>
      <c r="X604" t="s">
        <v>413</v>
      </c>
      <c r="Y604" t="s">
        <v>412</v>
      </c>
    </row>
    <row r="605" spans="1:25" x14ac:dyDescent="0.25">
      <c r="A605" s="52" t="s">
        <v>169</v>
      </c>
      <c r="B605" s="4" t="s">
        <v>110</v>
      </c>
      <c r="C605" s="4" t="s">
        <v>110</v>
      </c>
      <c r="D605" s="4" t="s">
        <v>111</v>
      </c>
      <c r="E605" s="55" t="s">
        <v>3871</v>
      </c>
      <c r="F605" s="52" t="s">
        <v>169</v>
      </c>
      <c r="G605" t="s">
        <v>337</v>
      </c>
      <c r="H605">
        <v>53661</v>
      </c>
      <c r="I605">
        <v>53661</v>
      </c>
      <c r="K605" s="38" t="s">
        <v>16</v>
      </c>
      <c r="L605" s="78" t="s">
        <v>16</v>
      </c>
      <c r="M605" s="38" t="s">
        <v>16</v>
      </c>
      <c r="N605" s="3"/>
      <c r="O605" s="3"/>
      <c r="P605" s="3"/>
      <c r="Q605" s="37" t="s">
        <v>402</v>
      </c>
      <c r="R605" s="101" t="s">
        <v>2095</v>
      </c>
      <c r="S605" s="101" t="s">
        <v>2095</v>
      </c>
      <c r="T605" s="45" t="s">
        <v>4788</v>
      </c>
      <c r="U605" t="s">
        <v>407</v>
      </c>
      <c r="V605" t="s">
        <v>406</v>
      </c>
      <c r="W605" t="s">
        <v>412</v>
      </c>
      <c r="X605" t="s">
        <v>402</v>
      </c>
      <c r="Y605" t="s">
        <v>406</v>
      </c>
    </row>
    <row r="606" spans="1:25" x14ac:dyDescent="0.25">
      <c r="A606" s="52" t="s">
        <v>3290</v>
      </c>
      <c r="B606" s="4" t="s">
        <v>110</v>
      </c>
      <c r="C606" s="4" t="s">
        <v>110</v>
      </c>
      <c r="D606" s="4" t="s">
        <v>111</v>
      </c>
      <c r="E606" s="55" t="s">
        <v>3871</v>
      </c>
      <c r="F606" s="52" t="s">
        <v>169</v>
      </c>
      <c r="G606" t="s">
        <v>337</v>
      </c>
      <c r="H606">
        <v>53661</v>
      </c>
      <c r="I606">
        <v>53661</v>
      </c>
      <c r="K606" s="38" t="s">
        <v>16</v>
      </c>
      <c r="L606" s="78" t="s">
        <v>16</v>
      </c>
      <c r="M606" s="38" t="s">
        <v>16</v>
      </c>
      <c r="N606" s="3"/>
      <c r="O606" s="3"/>
      <c r="P606" s="3"/>
      <c r="Q606" s="37" t="s">
        <v>402</v>
      </c>
      <c r="R606" s="101" t="s">
        <v>2095</v>
      </c>
      <c r="S606" s="101" t="s">
        <v>2095</v>
      </c>
      <c r="T606" s="45" t="s">
        <v>4788</v>
      </c>
      <c r="U606" t="s">
        <v>407</v>
      </c>
      <c r="V606" t="s">
        <v>406</v>
      </c>
      <c r="W606" t="s">
        <v>412</v>
      </c>
      <c r="X606" t="s">
        <v>402</v>
      </c>
      <c r="Y606" t="s">
        <v>406</v>
      </c>
    </row>
    <row r="607" spans="1:25" x14ac:dyDescent="0.25">
      <c r="A607" s="52" t="s">
        <v>170</v>
      </c>
      <c r="B607" s="4" t="s">
        <v>110</v>
      </c>
      <c r="C607" s="4" t="s">
        <v>110</v>
      </c>
      <c r="D607" s="4" t="s">
        <v>111</v>
      </c>
      <c r="E607" s="55" t="s">
        <v>3872</v>
      </c>
      <c r="F607" s="52" t="s">
        <v>170</v>
      </c>
      <c r="G607" t="s">
        <v>338</v>
      </c>
      <c r="H607">
        <v>53623</v>
      </c>
      <c r="I607">
        <v>53623</v>
      </c>
      <c r="K607" s="38" t="s">
        <v>16</v>
      </c>
      <c r="L607" s="78" t="s">
        <v>16</v>
      </c>
      <c r="M607" s="38" t="s">
        <v>16</v>
      </c>
      <c r="N607" s="3"/>
      <c r="O607" s="3"/>
      <c r="P607" s="3"/>
      <c r="Q607" s="37" t="s">
        <v>444</v>
      </c>
      <c r="R607" s="101" t="s">
        <v>4783</v>
      </c>
      <c r="S607" s="101" t="s">
        <v>4783</v>
      </c>
      <c r="T607" s="45" t="s">
        <v>4783</v>
      </c>
      <c r="U607" t="s">
        <v>404</v>
      </c>
      <c r="V607" t="s">
        <v>405</v>
      </c>
      <c r="W607" t="s">
        <v>405</v>
      </c>
      <c r="X607" t="s">
        <v>404</v>
      </c>
      <c r="Y607" t="s">
        <v>405</v>
      </c>
    </row>
    <row r="608" spans="1:25" x14ac:dyDescent="0.25">
      <c r="A608" s="52" t="s">
        <v>3291</v>
      </c>
      <c r="B608" s="4" t="s">
        <v>110</v>
      </c>
      <c r="C608" s="4" t="s">
        <v>110</v>
      </c>
      <c r="D608" s="4" t="s">
        <v>111</v>
      </c>
      <c r="E608" s="55" t="s">
        <v>3872</v>
      </c>
      <c r="F608" s="52" t="s">
        <v>170</v>
      </c>
      <c r="G608" t="s">
        <v>338</v>
      </c>
      <c r="H608">
        <v>53623</v>
      </c>
      <c r="I608">
        <v>53623</v>
      </c>
      <c r="K608" s="38" t="s">
        <v>16</v>
      </c>
      <c r="L608" s="78" t="s">
        <v>16</v>
      </c>
      <c r="M608" s="38" t="s">
        <v>16</v>
      </c>
      <c r="N608" s="3"/>
      <c r="O608" s="3"/>
      <c r="P608" s="3"/>
      <c r="Q608" s="37" t="s">
        <v>444</v>
      </c>
      <c r="R608" s="101" t="s">
        <v>4783</v>
      </c>
      <c r="S608" s="101" t="s">
        <v>4783</v>
      </c>
      <c r="T608" s="45" t="s">
        <v>4783</v>
      </c>
      <c r="U608" t="s">
        <v>404</v>
      </c>
      <c r="V608" t="s">
        <v>405</v>
      </c>
      <c r="W608" t="s">
        <v>405</v>
      </c>
      <c r="X608" t="s">
        <v>404</v>
      </c>
      <c r="Y608" t="s">
        <v>405</v>
      </c>
    </row>
    <row r="609" spans="1:25" x14ac:dyDescent="0.25">
      <c r="A609" s="52" t="s">
        <v>171</v>
      </c>
      <c r="B609" s="4" t="s">
        <v>110</v>
      </c>
      <c r="C609" s="4" t="s">
        <v>110</v>
      </c>
      <c r="D609" s="4" t="s">
        <v>118</v>
      </c>
      <c r="E609" s="55" t="s">
        <v>3873</v>
      </c>
      <c r="F609" s="52" t="s">
        <v>171</v>
      </c>
      <c r="G609" t="s">
        <v>339</v>
      </c>
      <c r="H609">
        <v>219826</v>
      </c>
      <c r="I609">
        <v>219826</v>
      </c>
      <c r="K609" s="38" t="s">
        <v>16</v>
      </c>
      <c r="L609" s="78" t="s">
        <v>16</v>
      </c>
      <c r="M609" s="38" t="s">
        <v>16</v>
      </c>
      <c r="N609" s="3"/>
      <c r="O609" s="3"/>
      <c r="P609" s="3"/>
      <c r="Q609" s="37" t="s">
        <v>402</v>
      </c>
      <c r="R609" s="101" t="s">
        <v>3565</v>
      </c>
      <c r="S609" s="101" t="s">
        <v>3565</v>
      </c>
      <c r="T609" s="45" t="s">
        <v>4788</v>
      </c>
      <c r="U609" t="s">
        <v>407</v>
      </c>
      <c r="V609" t="s">
        <v>406</v>
      </c>
      <c r="W609" t="s">
        <v>412</v>
      </c>
      <c r="X609" t="s">
        <v>408</v>
      </c>
      <c r="Y609" t="s">
        <v>406</v>
      </c>
    </row>
    <row r="610" spans="1:25" x14ac:dyDescent="0.25">
      <c r="A610" s="52" t="s">
        <v>3292</v>
      </c>
      <c r="B610" s="4" t="s">
        <v>110</v>
      </c>
      <c r="C610" s="4" t="s">
        <v>110</v>
      </c>
      <c r="D610" s="4" t="s">
        <v>118</v>
      </c>
      <c r="E610" s="55" t="s">
        <v>3873</v>
      </c>
      <c r="F610" s="52" t="s">
        <v>171</v>
      </c>
      <c r="G610" t="s">
        <v>339</v>
      </c>
      <c r="H610">
        <v>219826</v>
      </c>
      <c r="I610">
        <v>219826</v>
      </c>
      <c r="K610" s="38" t="s">
        <v>16</v>
      </c>
      <c r="L610" s="78" t="s">
        <v>16</v>
      </c>
      <c r="M610" s="38" t="s">
        <v>16</v>
      </c>
      <c r="N610" s="3"/>
      <c r="O610" s="3"/>
      <c r="P610" s="3"/>
      <c r="Q610" s="37" t="s">
        <v>402</v>
      </c>
      <c r="R610" s="101" t="s">
        <v>3565</v>
      </c>
      <c r="S610" s="101" t="s">
        <v>3565</v>
      </c>
      <c r="T610" s="45" t="s">
        <v>4788</v>
      </c>
      <c r="U610" t="s">
        <v>407</v>
      </c>
      <c r="V610" t="s">
        <v>406</v>
      </c>
      <c r="W610" t="s">
        <v>412</v>
      </c>
      <c r="X610" t="s">
        <v>408</v>
      </c>
      <c r="Y610" t="s">
        <v>406</v>
      </c>
    </row>
    <row r="611" spans="1:25" x14ac:dyDescent="0.25">
      <c r="A611" s="52" t="s">
        <v>172</v>
      </c>
      <c r="B611" s="4" t="s">
        <v>110</v>
      </c>
      <c r="C611" s="4" t="s">
        <v>110</v>
      </c>
      <c r="D611" s="4" t="s">
        <v>118</v>
      </c>
      <c r="E611" s="55" t="s">
        <v>3874</v>
      </c>
      <c r="F611" s="52" t="s">
        <v>172</v>
      </c>
      <c r="G611" t="s">
        <v>340</v>
      </c>
      <c r="H611">
        <v>641941</v>
      </c>
      <c r="I611">
        <v>641941</v>
      </c>
      <c r="K611" s="38" t="s">
        <v>16</v>
      </c>
      <c r="L611" s="78" t="s">
        <v>16</v>
      </c>
      <c r="M611" s="38" t="s">
        <v>16</v>
      </c>
      <c r="N611" s="3"/>
      <c r="O611" s="3"/>
      <c r="P611" s="3"/>
      <c r="Q611" s="37" t="s">
        <v>444</v>
      </c>
      <c r="R611" s="101" t="s">
        <v>4784</v>
      </c>
      <c r="S611" s="101" t="s">
        <v>4784</v>
      </c>
      <c r="T611" s="45" t="s">
        <v>4784</v>
      </c>
      <c r="U611" t="s">
        <v>405</v>
      </c>
      <c r="V611" t="s">
        <v>405</v>
      </c>
      <c r="W611" t="s">
        <v>405</v>
      </c>
      <c r="X611" t="s">
        <v>404</v>
      </c>
      <c r="Y611" t="s">
        <v>405</v>
      </c>
    </row>
    <row r="612" spans="1:25" x14ac:dyDescent="0.25">
      <c r="A612" s="52" t="s">
        <v>3293</v>
      </c>
      <c r="B612" s="4" t="s">
        <v>110</v>
      </c>
      <c r="C612" s="4" t="s">
        <v>110</v>
      </c>
      <c r="D612" s="4" t="s">
        <v>118</v>
      </c>
      <c r="E612" s="55" t="s">
        <v>3874</v>
      </c>
      <c r="F612" s="52" t="s">
        <v>172</v>
      </c>
      <c r="G612" t="s">
        <v>340</v>
      </c>
      <c r="H612">
        <v>641941</v>
      </c>
      <c r="I612">
        <v>641941</v>
      </c>
      <c r="K612" s="38" t="s">
        <v>16</v>
      </c>
      <c r="L612" s="78" t="s">
        <v>16</v>
      </c>
      <c r="M612" s="38" t="s">
        <v>16</v>
      </c>
      <c r="N612" s="3"/>
      <c r="O612" s="3"/>
      <c r="P612" s="3"/>
      <c r="Q612" s="37" t="s">
        <v>444</v>
      </c>
      <c r="R612" s="101" t="s">
        <v>4784</v>
      </c>
      <c r="S612" s="101" t="s">
        <v>4784</v>
      </c>
      <c r="T612" s="45" t="s">
        <v>4784</v>
      </c>
      <c r="U612" t="s">
        <v>405</v>
      </c>
      <c r="V612" t="s">
        <v>405</v>
      </c>
      <c r="W612" t="s">
        <v>405</v>
      </c>
      <c r="X612" t="s">
        <v>404</v>
      </c>
      <c r="Y612" t="s">
        <v>405</v>
      </c>
    </row>
    <row r="613" spans="1:25" x14ac:dyDescent="0.25">
      <c r="A613" s="52" t="s">
        <v>226</v>
      </c>
      <c r="B613" s="4" t="s">
        <v>110</v>
      </c>
      <c r="C613" s="4" t="s">
        <v>110</v>
      </c>
      <c r="D613" s="4" t="s">
        <v>118</v>
      </c>
      <c r="E613" s="55" t="s">
        <v>3875</v>
      </c>
      <c r="F613" s="52" t="s">
        <v>226</v>
      </c>
      <c r="G613" t="s">
        <v>397</v>
      </c>
      <c r="H613">
        <v>54384</v>
      </c>
      <c r="I613">
        <v>54384</v>
      </c>
      <c r="K613" s="38" t="s">
        <v>38</v>
      </c>
      <c r="L613" s="78" t="s">
        <v>38</v>
      </c>
      <c r="M613" s="38" t="s">
        <v>16</v>
      </c>
      <c r="N613" s="3"/>
      <c r="O613" s="3"/>
      <c r="P613" s="3" t="s">
        <v>456</v>
      </c>
      <c r="Q613" s="37" t="s">
        <v>445</v>
      </c>
      <c r="R613" s="101" t="s">
        <v>4784</v>
      </c>
      <c r="S613" s="101" t="s">
        <v>4784</v>
      </c>
      <c r="T613" s="45" t="s">
        <v>4784</v>
      </c>
      <c r="U613" t="s">
        <v>409</v>
      </c>
      <c r="V613" t="s">
        <v>402</v>
      </c>
      <c r="W613" t="s">
        <v>412</v>
      </c>
      <c r="X613" t="s">
        <v>412</v>
      </c>
      <c r="Y613" t="s">
        <v>402</v>
      </c>
    </row>
    <row r="614" spans="1:25" x14ac:dyDescent="0.25">
      <c r="A614" s="52" t="s">
        <v>3294</v>
      </c>
      <c r="B614" s="4" t="s">
        <v>110</v>
      </c>
      <c r="C614" s="4" t="s">
        <v>110</v>
      </c>
      <c r="D614" s="4" t="s">
        <v>118</v>
      </c>
      <c r="E614" s="55" t="s">
        <v>3875</v>
      </c>
      <c r="F614" s="52" t="s">
        <v>226</v>
      </c>
      <c r="G614" t="s">
        <v>397</v>
      </c>
      <c r="H614">
        <v>54384</v>
      </c>
      <c r="I614">
        <v>54384</v>
      </c>
      <c r="K614" s="38" t="s">
        <v>38</v>
      </c>
      <c r="L614" s="78" t="s">
        <v>38</v>
      </c>
      <c r="M614" s="38" t="s">
        <v>16</v>
      </c>
      <c r="N614" s="3"/>
      <c r="O614" s="3"/>
      <c r="P614" s="3" t="s">
        <v>456</v>
      </c>
      <c r="Q614" s="37" t="s">
        <v>445</v>
      </c>
      <c r="R614" s="101" t="s">
        <v>4784</v>
      </c>
      <c r="S614" s="101" t="s">
        <v>4784</v>
      </c>
      <c r="T614" s="45" t="s">
        <v>4784</v>
      </c>
      <c r="U614" t="s">
        <v>409</v>
      </c>
      <c r="V614" t="s">
        <v>402</v>
      </c>
      <c r="W614" t="s">
        <v>412</v>
      </c>
      <c r="X614" t="s">
        <v>412</v>
      </c>
      <c r="Y614" t="s">
        <v>402</v>
      </c>
    </row>
    <row r="615" spans="1:25" x14ac:dyDescent="0.25">
      <c r="A615" s="52" t="s">
        <v>173</v>
      </c>
      <c r="B615" s="4" t="s">
        <v>110</v>
      </c>
      <c r="C615" s="4" t="s">
        <v>110</v>
      </c>
      <c r="D615" s="4" t="s">
        <v>120</v>
      </c>
      <c r="E615" s="55" t="s">
        <v>3876</v>
      </c>
      <c r="F615" s="52" t="s">
        <v>173</v>
      </c>
      <c r="G615" t="s">
        <v>341</v>
      </c>
      <c r="H615">
        <v>219794</v>
      </c>
      <c r="I615">
        <v>219794</v>
      </c>
      <c r="K615" s="38" t="s">
        <v>6</v>
      </c>
      <c r="L615" s="78" t="s">
        <v>16</v>
      </c>
      <c r="M615" s="38" t="s">
        <v>16</v>
      </c>
      <c r="N615" s="3"/>
      <c r="O615" s="3"/>
      <c r="P615" s="3"/>
      <c r="Q615" s="37" t="s">
        <v>446</v>
      </c>
      <c r="R615" s="101" t="s">
        <v>4783</v>
      </c>
      <c r="S615" s="101" t="s">
        <v>4783</v>
      </c>
      <c r="T615" s="45" t="s">
        <v>4783</v>
      </c>
      <c r="U615" t="s">
        <v>402</v>
      </c>
      <c r="V615" t="s">
        <v>409</v>
      </c>
      <c r="W615" t="s">
        <v>413</v>
      </c>
      <c r="X615" t="s">
        <v>406</v>
      </c>
      <c r="Y615" t="s">
        <v>409</v>
      </c>
    </row>
    <row r="616" spans="1:25" x14ac:dyDescent="0.25">
      <c r="A616" s="52" t="s">
        <v>3295</v>
      </c>
      <c r="B616" s="4" t="s">
        <v>110</v>
      </c>
      <c r="C616" s="4" t="s">
        <v>110</v>
      </c>
      <c r="D616" s="4" t="s">
        <v>120</v>
      </c>
      <c r="E616" s="55" t="s">
        <v>3876</v>
      </c>
      <c r="F616" s="52" t="s">
        <v>173</v>
      </c>
      <c r="G616" t="s">
        <v>341</v>
      </c>
      <c r="H616">
        <v>219794</v>
      </c>
      <c r="I616">
        <v>219794</v>
      </c>
      <c r="K616" s="38" t="s">
        <v>6</v>
      </c>
      <c r="L616" s="78" t="s">
        <v>16</v>
      </c>
      <c r="M616" s="38" t="s">
        <v>16</v>
      </c>
      <c r="N616" s="3"/>
      <c r="O616" s="3"/>
      <c r="P616" s="3"/>
      <c r="Q616" s="37" t="s">
        <v>446</v>
      </c>
      <c r="R616" s="101" t="s">
        <v>4783</v>
      </c>
      <c r="S616" s="101" t="s">
        <v>4783</v>
      </c>
      <c r="T616" s="45" t="s">
        <v>4783</v>
      </c>
      <c r="U616" t="s">
        <v>402</v>
      </c>
      <c r="V616" t="s">
        <v>409</v>
      </c>
      <c r="W616" t="s">
        <v>413</v>
      </c>
      <c r="X616" t="s">
        <v>406</v>
      </c>
      <c r="Y616" t="s">
        <v>409</v>
      </c>
    </row>
    <row r="617" spans="1:25" x14ac:dyDescent="0.25">
      <c r="A617" s="52" t="s">
        <v>220</v>
      </c>
      <c r="B617" s="4" t="s">
        <v>110</v>
      </c>
      <c r="C617" s="4" t="s">
        <v>110</v>
      </c>
      <c r="D617" s="4" t="s">
        <v>120</v>
      </c>
      <c r="E617" s="55" t="s">
        <v>3877</v>
      </c>
      <c r="F617" s="52" t="s">
        <v>220</v>
      </c>
      <c r="G617" t="s">
        <v>386</v>
      </c>
      <c r="H617">
        <v>219793</v>
      </c>
      <c r="I617">
        <v>219793</v>
      </c>
      <c r="K617" s="38" t="s">
        <v>38</v>
      </c>
      <c r="L617" s="78" t="s">
        <v>38</v>
      </c>
      <c r="M617" s="38" t="s">
        <v>16</v>
      </c>
      <c r="N617" s="3"/>
      <c r="O617" s="3"/>
      <c r="P617" s="3"/>
      <c r="Q617" s="37" t="s">
        <v>402</v>
      </c>
      <c r="R617" s="101" t="s">
        <v>4783</v>
      </c>
      <c r="S617" s="101" t="s">
        <v>4783</v>
      </c>
      <c r="T617" s="45" t="s">
        <v>4783</v>
      </c>
      <c r="U617" t="s">
        <v>412</v>
      </c>
      <c r="V617" t="s">
        <v>412</v>
      </c>
      <c r="W617" t="s">
        <v>402</v>
      </c>
      <c r="X617" t="s">
        <v>407</v>
      </c>
      <c r="Y617" t="s">
        <v>412</v>
      </c>
    </row>
    <row r="618" spans="1:25" x14ac:dyDescent="0.25">
      <c r="A618" s="52" t="s">
        <v>3296</v>
      </c>
      <c r="B618" s="4" t="s">
        <v>110</v>
      </c>
      <c r="C618" s="4" t="s">
        <v>110</v>
      </c>
      <c r="D618" s="4" t="s">
        <v>120</v>
      </c>
      <c r="E618" s="55" t="s">
        <v>3877</v>
      </c>
      <c r="F618" s="52" t="s">
        <v>220</v>
      </c>
      <c r="G618" t="s">
        <v>386</v>
      </c>
      <c r="H618">
        <v>219793</v>
      </c>
      <c r="I618">
        <v>219793</v>
      </c>
      <c r="K618" s="38" t="s">
        <v>38</v>
      </c>
      <c r="L618" s="78" t="s">
        <v>38</v>
      </c>
      <c r="M618" s="38" t="s">
        <v>16</v>
      </c>
      <c r="N618" s="3"/>
      <c r="O618" s="3"/>
      <c r="P618" s="3"/>
      <c r="Q618" s="37" t="s">
        <v>402</v>
      </c>
      <c r="R618" s="101" t="s">
        <v>4783</v>
      </c>
      <c r="S618" s="101" t="s">
        <v>4783</v>
      </c>
      <c r="T618" s="45" t="s">
        <v>4783</v>
      </c>
      <c r="U618" t="s">
        <v>412</v>
      </c>
      <c r="V618" t="s">
        <v>412</v>
      </c>
      <c r="W618" t="s">
        <v>402</v>
      </c>
      <c r="X618" t="s">
        <v>407</v>
      </c>
      <c r="Y618" t="s">
        <v>412</v>
      </c>
    </row>
    <row r="619" spans="1:25" x14ac:dyDescent="0.25">
      <c r="A619" s="52" t="s">
        <v>174</v>
      </c>
      <c r="B619" s="4" t="s">
        <v>110</v>
      </c>
      <c r="C619" s="4" t="s">
        <v>110</v>
      </c>
      <c r="D619" s="4" t="s">
        <v>120</v>
      </c>
      <c r="E619" s="55" t="s">
        <v>3878</v>
      </c>
      <c r="F619" s="52" t="s">
        <v>174</v>
      </c>
      <c r="G619" t="s">
        <v>342</v>
      </c>
      <c r="H619">
        <v>54029</v>
      </c>
      <c r="I619">
        <v>54029</v>
      </c>
      <c r="K619" s="38" t="s">
        <v>16</v>
      </c>
      <c r="L619" s="78" t="s">
        <v>16</v>
      </c>
      <c r="M619" s="38" t="s">
        <v>16</v>
      </c>
      <c r="N619" s="3"/>
      <c r="O619" s="3"/>
      <c r="P619" s="3"/>
      <c r="Q619" s="37" t="s">
        <v>402</v>
      </c>
      <c r="R619" s="101" t="s">
        <v>3566</v>
      </c>
      <c r="S619" s="101" t="s">
        <v>3566</v>
      </c>
      <c r="T619" s="45" t="s">
        <v>4788</v>
      </c>
      <c r="U619" t="s">
        <v>408</v>
      </c>
      <c r="V619" t="s">
        <v>403</v>
      </c>
      <c r="W619" t="s">
        <v>409</v>
      </c>
      <c r="X619" t="s">
        <v>407</v>
      </c>
      <c r="Y619" t="s">
        <v>403</v>
      </c>
    </row>
    <row r="620" spans="1:25" x14ac:dyDescent="0.25">
      <c r="A620" s="52" t="s">
        <v>3297</v>
      </c>
      <c r="B620" s="4" t="s">
        <v>110</v>
      </c>
      <c r="C620" s="4" t="s">
        <v>110</v>
      </c>
      <c r="D620" s="4" t="s">
        <v>120</v>
      </c>
      <c r="E620" s="55" t="s">
        <v>3878</v>
      </c>
      <c r="F620" s="52" t="s">
        <v>174</v>
      </c>
      <c r="G620" t="s">
        <v>342</v>
      </c>
      <c r="H620">
        <v>54029</v>
      </c>
      <c r="I620">
        <v>54029</v>
      </c>
      <c r="K620" s="38" t="s">
        <v>16</v>
      </c>
      <c r="L620" s="78" t="s">
        <v>16</v>
      </c>
      <c r="M620" s="38" t="s">
        <v>16</v>
      </c>
      <c r="N620" s="3"/>
      <c r="O620" s="3"/>
      <c r="P620" s="3"/>
      <c r="Q620" s="37" t="s">
        <v>402</v>
      </c>
      <c r="R620" s="101" t="s">
        <v>3566</v>
      </c>
      <c r="S620" s="101" t="s">
        <v>3566</v>
      </c>
      <c r="T620" s="45" t="s">
        <v>4788</v>
      </c>
      <c r="U620" t="s">
        <v>408</v>
      </c>
      <c r="V620" t="s">
        <v>403</v>
      </c>
      <c r="W620" t="s">
        <v>409</v>
      </c>
      <c r="X620" t="s">
        <v>407</v>
      </c>
      <c r="Y620" t="s">
        <v>403</v>
      </c>
    </row>
    <row r="621" spans="1:25" x14ac:dyDescent="0.25">
      <c r="A621" s="52" t="s">
        <v>175</v>
      </c>
      <c r="B621" s="4" t="s">
        <v>110</v>
      </c>
      <c r="C621" s="4" t="s">
        <v>110</v>
      </c>
      <c r="D621" s="4" t="s">
        <v>120</v>
      </c>
      <c r="E621" s="55" t="s">
        <v>3879</v>
      </c>
      <c r="F621" s="52" t="s">
        <v>175</v>
      </c>
      <c r="G621" t="s">
        <v>343</v>
      </c>
      <c r="H621">
        <v>54213</v>
      </c>
      <c r="I621">
        <v>54213</v>
      </c>
      <c r="K621" s="38" t="s">
        <v>16</v>
      </c>
      <c r="L621" s="78" t="s">
        <v>16</v>
      </c>
      <c r="M621" s="38" t="s">
        <v>16</v>
      </c>
      <c r="N621" s="3" t="s">
        <v>458</v>
      </c>
      <c r="O621" s="3"/>
      <c r="P621" s="3"/>
      <c r="Q621" s="37" t="s">
        <v>446</v>
      </c>
      <c r="R621" s="101" t="s">
        <v>4786</v>
      </c>
      <c r="S621" s="101" t="s">
        <v>4786</v>
      </c>
      <c r="T621" s="45" t="s">
        <v>4786</v>
      </c>
      <c r="U621" t="s">
        <v>406</v>
      </c>
      <c r="V621" t="s">
        <v>403</v>
      </c>
      <c r="W621" t="s">
        <v>409</v>
      </c>
      <c r="X621" t="s">
        <v>405</v>
      </c>
      <c r="Y621" t="s">
        <v>403</v>
      </c>
    </row>
    <row r="622" spans="1:25" x14ac:dyDescent="0.25">
      <c r="A622" s="52" t="s">
        <v>3298</v>
      </c>
      <c r="B622" s="4" t="s">
        <v>110</v>
      </c>
      <c r="C622" s="4" t="s">
        <v>110</v>
      </c>
      <c r="D622" s="4" t="s">
        <v>120</v>
      </c>
      <c r="E622" s="55" t="s">
        <v>3879</v>
      </c>
      <c r="F622" s="52" t="s">
        <v>175</v>
      </c>
      <c r="G622" t="s">
        <v>343</v>
      </c>
      <c r="H622">
        <v>54213</v>
      </c>
      <c r="I622">
        <v>54213</v>
      </c>
      <c r="K622" s="38" t="s">
        <v>16</v>
      </c>
      <c r="L622" s="78" t="s">
        <v>16</v>
      </c>
      <c r="M622" s="38" t="s">
        <v>16</v>
      </c>
      <c r="N622" s="3" t="s">
        <v>458</v>
      </c>
      <c r="O622" s="3"/>
      <c r="P622" s="3"/>
      <c r="Q622" s="37" t="s">
        <v>446</v>
      </c>
      <c r="R622" s="101" t="s">
        <v>4786</v>
      </c>
      <c r="S622" s="101" t="s">
        <v>4786</v>
      </c>
      <c r="T622" s="45" t="s">
        <v>4786</v>
      </c>
      <c r="U622" t="s">
        <v>406</v>
      </c>
      <c r="V622" t="s">
        <v>403</v>
      </c>
      <c r="W622" t="s">
        <v>409</v>
      </c>
      <c r="X622" t="s">
        <v>405</v>
      </c>
      <c r="Y622" t="s">
        <v>403</v>
      </c>
    </row>
    <row r="623" spans="1:25" x14ac:dyDescent="0.25">
      <c r="A623" s="52" t="s">
        <v>228</v>
      </c>
      <c r="B623" s="4" t="s">
        <v>110</v>
      </c>
      <c r="C623" s="4" t="s">
        <v>110</v>
      </c>
      <c r="D623" s="4" t="s">
        <v>111</v>
      </c>
      <c r="E623" s="55" t="s">
        <v>3880</v>
      </c>
      <c r="F623" s="52" t="s">
        <v>228</v>
      </c>
      <c r="G623" t="s">
        <v>393</v>
      </c>
      <c r="H623">
        <v>53350</v>
      </c>
      <c r="I623">
        <v>53350</v>
      </c>
      <c r="K623" s="38" t="s">
        <v>6</v>
      </c>
      <c r="L623" s="78" t="s">
        <v>3</v>
      </c>
      <c r="M623" s="38" t="s">
        <v>3</v>
      </c>
      <c r="N623" s="3"/>
      <c r="O623" s="3"/>
      <c r="P623" s="3"/>
      <c r="Q623" s="37" t="s">
        <v>453</v>
      </c>
      <c r="R623" s="101" t="s">
        <v>4784</v>
      </c>
      <c r="S623" s="101" t="s">
        <v>4784</v>
      </c>
      <c r="T623" s="45" t="s">
        <v>4784</v>
      </c>
      <c r="U623" t="s">
        <v>413</v>
      </c>
      <c r="V623" t="s">
        <v>460</v>
      </c>
      <c r="W623" t="s">
        <v>409</v>
      </c>
      <c r="X623" t="s">
        <v>413</v>
      </c>
      <c r="Y623" t="s">
        <v>460</v>
      </c>
    </row>
    <row r="624" spans="1:25" x14ac:dyDescent="0.25">
      <c r="A624" s="52" t="s">
        <v>3299</v>
      </c>
      <c r="B624" s="4" t="s">
        <v>110</v>
      </c>
      <c r="C624" s="4" t="s">
        <v>110</v>
      </c>
      <c r="D624" s="4" t="s">
        <v>111</v>
      </c>
      <c r="E624" s="55" t="s">
        <v>3880</v>
      </c>
      <c r="F624" s="52" t="s">
        <v>228</v>
      </c>
      <c r="G624" t="s">
        <v>393</v>
      </c>
      <c r="H624">
        <v>53350</v>
      </c>
      <c r="I624">
        <v>53350</v>
      </c>
      <c r="K624" s="38" t="s">
        <v>6</v>
      </c>
      <c r="L624" s="78" t="s">
        <v>3</v>
      </c>
      <c r="M624" s="38" t="s">
        <v>3</v>
      </c>
      <c r="N624" s="3"/>
      <c r="O624" s="3"/>
      <c r="P624" s="3"/>
      <c r="Q624" s="37" t="s">
        <v>453</v>
      </c>
      <c r="R624" s="101" t="s">
        <v>4784</v>
      </c>
      <c r="S624" s="101" t="s">
        <v>4784</v>
      </c>
      <c r="T624" s="45" t="s">
        <v>4784</v>
      </c>
      <c r="U624" t="s">
        <v>413</v>
      </c>
      <c r="V624" t="s">
        <v>460</v>
      </c>
      <c r="W624" t="s">
        <v>409</v>
      </c>
      <c r="X624" t="s">
        <v>413</v>
      </c>
      <c r="Y624" t="s">
        <v>460</v>
      </c>
    </row>
    <row r="625" spans="1:25" x14ac:dyDescent="0.25">
      <c r="A625" s="52" t="s">
        <v>176</v>
      </c>
      <c r="B625" s="4" t="s">
        <v>110</v>
      </c>
      <c r="C625" s="4" t="s">
        <v>110</v>
      </c>
      <c r="D625" s="4" t="s">
        <v>126</v>
      </c>
      <c r="E625" s="55" t="s">
        <v>3881</v>
      </c>
      <c r="F625" s="52" t="s">
        <v>176</v>
      </c>
      <c r="G625" t="s">
        <v>344</v>
      </c>
      <c r="H625">
        <v>53307</v>
      </c>
      <c r="I625">
        <v>53307</v>
      </c>
      <c r="K625" s="38" t="s">
        <v>16</v>
      </c>
      <c r="L625" s="78" t="s">
        <v>16</v>
      </c>
      <c r="M625" s="38" t="s">
        <v>16</v>
      </c>
      <c r="N625" s="3"/>
      <c r="O625" s="3"/>
      <c r="P625" s="3"/>
      <c r="Q625" s="37" t="s">
        <v>444</v>
      </c>
      <c r="R625" s="101" t="s">
        <v>3565</v>
      </c>
      <c r="S625" s="101" t="s">
        <v>3565</v>
      </c>
      <c r="T625" s="45" t="s">
        <v>4788</v>
      </c>
      <c r="U625" t="s">
        <v>405</v>
      </c>
      <c r="V625" t="s">
        <v>406</v>
      </c>
      <c r="W625" t="s">
        <v>406</v>
      </c>
      <c r="X625" t="s">
        <v>404</v>
      </c>
      <c r="Y625" t="s">
        <v>406</v>
      </c>
    </row>
    <row r="626" spans="1:25" x14ac:dyDescent="0.25">
      <c r="A626" s="52" t="s">
        <v>3300</v>
      </c>
      <c r="B626" s="4" t="s">
        <v>110</v>
      </c>
      <c r="C626" s="4" t="s">
        <v>110</v>
      </c>
      <c r="D626" s="4" t="s">
        <v>126</v>
      </c>
      <c r="E626" s="55" t="s">
        <v>3881</v>
      </c>
      <c r="F626" s="52" t="s">
        <v>176</v>
      </c>
      <c r="G626" t="s">
        <v>344</v>
      </c>
      <c r="H626">
        <v>53307</v>
      </c>
      <c r="I626">
        <v>53307</v>
      </c>
      <c r="K626" s="38" t="s">
        <v>16</v>
      </c>
      <c r="L626" s="78" t="s">
        <v>16</v>
      </c>
      <c r="M626" s="38" t="s">
        <v>16</v>
      </c>
      <c r="N626" s="3"/>
      <c r="O626" s="3"/>
      <c r="P626" s="3"/>
      <c r="Q626" s="37" t="s">
        <v>444</v>
      </c>
      <c r="R626" s="101" t="s">
        <v>3565</v>
      </c>
      <c r="S626" s="101" t="s">
        <v>3565</v>
      </c>
      <c r="T626" s="45" t="s">
        <v>4788</v>
      </c>
      <c r="U626" t="s">
        <v>405</v>
      </c>
      <c r="V626" t="s">
        <v>406</v>
      </c>
      <c r="W626" t="s">
        <v>406</v>
      </c>
      <c r="X626" t="s">
        <v>404</v>
      </c>
      <c r="Y626" t="s">
        <v>406</v>
      </c>
    </row>
    <row r="627" spans="1:25" x14ac:dyDescent="0.25">
      <c r="A627" s="52" t="s">
        <v>177</v>
      </c>
      <c r="B627" s="4" t="s">
        <v>110</v>
      </c>
      <c r="C627" s="4" t="s">
        <v>110</v>
      </c>
      <c r="D627" s="4" t="s">
        <v>111</v>
      </c>
      <c r="E627" s="55" t="s">
        <v>3882</v>
      </c>
      <c r="F627" s="52" t="s">
        <v>177</v>
      </c>
      <c r="G627" t="s">
        <v>345</v>
      </c>
      <c r="H627">
        <v>53865</v>
      </c>
      <c r="I627">
        <v>53865</v>
      </c>
      <c r="K627" s="38" t="s">
        <v>26</v>
      </c>
      <c r="L627" s="78" t="s">
        <v>16</v>
      </c>
      <c r="M627" s="38" t="s">
        <v>16</v>
      </c>
      <c r="N627" s="3" t="s">
        <v>458</v>
      </c>
      <c r="O627" s="3" t="s">
        <v>769</v>
      </c>
      <c r="P627" s="3"/>
      <c r="Q627" s="37" t="s">
        <v>444</v>
      </c>
      <c r="R627" s="101" t="s">
        <v>4786</v>
      </c>
      <c r="S627" s="101" t="s">
        <v>3565</v>
      </c>
      <c r="T627" s="45" t="s">
        <v>4788</v>
      </c>
      <c r="U627" t="s">
        <v>407</v>
      </c>
      <c r="V627" t="s">
        <v>403</v>
      </c>
      <c r="W627" t="s">
        <v>407</v>
      </c>
      <c r="X627" t="s">
        <v>403</v>
      </c>
      <c r="Y627" t="s">
        <v>403</v>
      </c>
    </row>
    <row r="628" spans="1:25" x14ac:dyDescent="0.25">
      <c r="A628" s="52" t="s">
        <v>3301</v>
      </c>
      <c r="B628" s="4" t="s">
        <v>110</v>
      </c>
      <c r="C628" s="4" t="s">
        <v>110</v>
      </c>
      <c r="D628" s="4" t="s">
        <v>111</v>
      </c>
      <c r="E628" s="55" t="s">
        <v>3882</v>
      </c>
      <c r="F628" s="52" t="s">
        <v>177</v>
      </c>
      <c r="G628" t="s">
        <v>345</v>
      </c>
      <c r="H628">
        <v>53865</v>
      </c>
      <c r="I628">
        <v>53865</v>
      </c>
      <c r="K628" s="38" t="s">
        <v>26</v>
      </c>
      <c r="L628" s="78" t="s">
        <v>16</v>
      </c>
      <c r="M628" s="38" t="s">
        <v>16</v>
      </c>
      <c r="N628" s="3" t="s">
        <v>458</v>
      </c>
      <c r="O628" s="3" t="s">
        <v>769</v>
      </c>
      <c r="P628" s="3"/>
      <c r="Q628" s="37" t="s">
        <v>444</v>
      </c>
      <c r="R628" s="101" t="s">
        <v>4786</v>
      </c>
      <c r="S628" s="101" t="s">
        <v>3565</v>
      </c>
      <c r="T628" s="45" t="s">
        <v>4788</v>
      </c>
      <c r="U628" t="s">
        <v>407</v>
      </c>
      <c r="V628" t="s">
        <v>403</v>
      </c>
      <c r="W628" t="s">
        <v>407</v>
      </c>
      <c r="X628" t="s">
        <v>403</v>
      </c>
      <c r="Y628" t="s">
        <v>403</v>
      </c>
    </row>
    <row r="629" spans="1:25" x14ac:dyDescent="0.25">
      <c r="A629" s="52" t="s">
        <v>115</v>
      </c>
      <c r="B629" s="4" t="s">
        <v>110</v>
      </c>
      <c r="C629" s="4" t="s">
        <v>110</v>
      </c>
      <c r="D629" s="4" t="s">
        <v>111</v>
      </c>
      <c r="E629" s="55" t="s">
        <v>3883</v>
      </c>
      <c r="F629" s="52" t="s">
        <v>115</v>
      </c>
      <c r="G629" t="s">
        <v>290</v>
      </c>
      <c r="H629">
        <v>53902</v>
      </c>
      <c r="I629">
        <v>53902</v>
      </c>
      <c r="K629" s="38" t="s">
        <v>14</v>
      </c>
      <c r="L629" s="78" t="s">
        <v>14</v>
      </c>
      <c r="M629" s="38" t="s">
        <v>16</v>
      </c>
      <c r="N629" s="3" t="s">
        <v>458</v>
      </c>
      <c r="O629" s="3"/>
      <c r="P629" s="3"/>
      <c r="Q629" s="37" t="s">
        <v>445</v>
      </c>
      <c r="R629" s="101" t="s">
        <v>2094</v>
      </c>
      <c r="S629" s="101" t="s">
        <v>2094</v>
      </c>
      <c r="T629" s="45" t="s">
        <v>3577</v>
      </c>
      <c r="U629" t="s">
        <v>412</v>
      </c>
      <c r="V629" t="s">
        <v>412</v>
      </c>
      <c r="W629" t="s">
        <v>412</v>
      </c>
      <c r="X629" t="s">
        <v>412</v>
      </c>
      <c r="Y629" t="s">
        <v>412</v>
      </c>
    </row>
    <row r="630" spans="1:25" x14ac:dyDescent="0.25">
      <c r="A630" s="52" t="s">
        <v>3302</v>
      </c>
      <c r="B630" s="4" t="s">
        <v>110</v>
      </c>
      <c r="C630" s="4" t="s">
        <v>110</v>
      </c>
      <c r="D630" s="4" t="s">
        <v>111</v>
      </c>
      <c r="E630" s="55" t="s">
        <v>3883</v>
      </c>
      <c r="F630" s="52" t="s">
        <v>115</v>
      </c>
      <c r="G630" t="s">
        <v>290</v>
      </c>
      <c r="H630">
        <v>53902</v>
      </c>
      <c r="I630">
        <v>53902</v>
      </c>
      <c r="K630" s="38" t="s">
        <v>14</v>
      </c>
      <c r="L630" s="78" t="s">
        <v>14</v>
      </c>
      <c r="M630" s="38" t="s">
        <v>16</v>
      </c>
      <c r="N630" s="3" t="s">
        <v>458</v>
      </c>
      <c r="O630" s="3"/>
      <c r="P630" s="3"/>
      <c r="Q630" s="37" t="s">
        <v>445</v>
      </c>
      <c r="R630" s="101" t="s">
        <v>2094</v>
      </c>
      <c r="S630" s="101" t="s">
        <v>2094</v>
      </c>
      <c r="T630" s="45" t="s">
        <v>3577</v>
      </c>
      <c r="U630" t="s">
        <v>412</v>
      </c>
      <c r="V630" t="s">
        <v>412</v>
      </c>
      <c r="W630" t="s">
        <v>412</v>
      </c>
      <c r="X630" t="s">
        <v>412</v>
      </c>
      <c r="Y630" t="s">
        <v>412</v>
      </c>
    </row>
    <row r="631" spans="1:25" x14ac:dyDescent="0.25">
      <c r="A631" s="52" t="s">
        <v>138</v>
      </c>
      <c r="B631" s="4" t="s">
        <v>110</v>
      </c>
      <c r="C631" s="4" t="s">
        <v>110</v>
      </c>
      <c r="D631" s="4" t="s">
        <v>120</v>
      </c>
      <c r="E631" s="55" t="s">
        <v>3884</v>
      </c>
      <c r="F631" s="52" t="s">
        <v>138</v>
      </c>
      <c r="G631" t="s">
        <v>308</v>
      </c>
      <c r="H631">
        <v>54075</v>
      </c>
      <c r="I631">
        <v>54075</v>
      </c>
      <c r="K631" s="38" t="s">
        <v>16</v>
      </c>
      <c r="L631" s="78" t="s">
        <v>26</v>
      </c>
      <c r="M631" s="38" t="s">
        <v>16</v>
      </c>
      <c r="N631" s="3" t="s">
        <v>458</v>
      </c>
      <c r="O631" s="3"/>
      <c r="P631" s="3"/>
      <c r="Q631" s="37" t="s">
        <v>444</v>
      </c>
      <c r="R631" s="101" t="s">
        <v>3565</v>
      </c>
      <c r="S631" s="101" t="s">
        <v>3565</v>
      </c>
      <c r="T631" s="45" t="s">
        <v>4788</v>
      </c>
      <c r="U631" t="s">
        <v>412</v>
      </c>
      <c r="V631" t="s">
        <v>407</v>
      </c>
      <c r="W631" t="s">
        <v>412</v>
      </c>
      <c r="X631" t="s">
        <v>412</v>
      </c>
      <c r="Y631" t="s">
        <v>407</v>
      </c>
    </row>
    <row r="632" spans="1:25" x14ac:dyDescent="0.25">
      <c r="A632" s="52" t="s">
        <v>3303</v>
      </c>
      <c r="B632" s="4" t="s">
        <v>110</v>
      </c>
      <c r="C632" s="4" t="s">
        <v>110</v>
      </c>
      <c r="D632" s="4" t="s">
        <v>120</v>
      </c>
      <c r="E632" s="55" t="s">
        <v>3884</v>
      </c>
      <c r="F632" s="52" t="s">
        <v>138</v>
      </c>
      <c r="G632" t="s">
        <v>308</v>
      </c>
      <c r="H632">
        <v>54075</v>
      </c>
      <c r="I632">
        <v>54075</v>
      </c>
      <c r="K632" s="38" t="s">
        <v>16</v>
      </c>
      <c r="L632" s="78" t="s">
        <v>26</v>
      </c>
      <c r="M632" s="38" t="s">
        <v>16</v>
      </c>
      <c r="N632" s="3" t="s">
        <v>458</v>
      </c>
      <c r="O632" s="3"/>
      <c r="P632" s="3"/>
      <c r="Q632" s="37" t="s">
        <v>444</v>
      </c>
      <c r="R632" s="101" t="s">
        <v>3565</v>
      </c>
      <c r="S632" s="101" t="s">
        <v>3565</v>
      </c>
      <c r="T632" s="45" t="s">
        <v>4788</v>
      </c>
      <c r="U632" t="s">
        <v>412</v>
      </c>
      <c r="V632" t="s">
        <v>407</v>
      </c>
      <c r="W632" t="s">
        <v>412</v>
      </c>
      <c r="X632" t="s">
        <v>412</v>
      </c>
      <c r="Y632" t="s">
        <v>407</v>
      </c>
    </row>
    <row r="633" spans="1:25" x14ac:dyDescent="0.25">
      <c r="A633" s="52" t="s">
        <v>178</v>
      </c>
      <c r="B633" s="4" t="s">
        <v>110</v>
      </c>
      <c r="C633" s="4" t="s">
        <v>110</v>
      </c>
      <c r="D633" s="4" t="s">
        <v>118</v>
      </c>
      <c r="E633" s="55" t="s">
        <v>3885</v>
      </c>
      <c r="F633" s="52" t="s">
        <v>178</v>
      </c>
      <c r="G633" t="s">
        <v>346</v>
      </c>
      <c r="H633">
        <v>54417</v>
      </c>
      <c r="I633">
        <v>54417</v>
      </c>
      <c r="K633" s="38" t="s">
        <v>16</v>
      </c>
      <c r="L633" s="78" t="s">
        <v>16</v>
      </c>
      <c r="M633" s="38" t="s">
        <v>16</v>
      </c>
      <c r="N633" s="3"/>
      <c r="O633" s="3"/>
      <c r="P633" s="3"/>
      <c r="Q633" s="37" t="s">
        <v>444</v>
      </c>
      <c r="R633" s="101" t="s">
        <v>4785</v>
      </c>
      <c r="S633" s="101" t="s">
        <v>4785</v>
      </c>
      <c r="T633" s="45" t="s">
        <v>4785</v>
      </c>
      <c r="U633" t="s">
        <v>405</v>
      </c>
      <c r="V633" t="s">
        <v>405</v>
      </c>
      <c r="W633" t="s">
        <v>405</v>
      </c>
      <c r="X633" t="s">
        <v>404</v>
      </c>
      <c r="Y633" t="s">
        <v>405</v>
      </c>
    </row>
    <row r="634" spans="1:25" x14ac:dyDescent="0.25">
      <c r="A634" s="52" t="s">
        <v>3304</v>
      </c>
      <c r="B634" s="4" t="s">
        <v>110</v>
      </c>
      <c r="C634" s="4" t="s">
        <v>110</v>
      </c>
      <c r="D634" s="4" t="s">
        <v>118</v>
      </c>
      <c r="E634" s="55" t="s">
        <v>3885</v>
      </c>
      <c r="F634" s="52" t="s">
        <v>178</v>
      </c>
      <c r="G634" t="s">
        <v>346</v>
      </c>
      <c r="H634">
        <v>54417</v>
      </c>
      <c r="I634">
        <v>54417</v>
      </c>
      <c r="K634" s="38" t="s">
        <v>16</v>
      </c>
      <c r="L634" s="78" t="s">
        <v>16</v>
      </c>
      <c r="M634" s="38" t="s">
        <v>16</v>
      </c>
      <c r="N634" s="3"/>
      <c r="O634" s="3"/>
      <c r="P634" s="3"/>
      <c r="Q634" s="37" t="s">
        <v>444</v>
      </c>
      <c r="R634" s="101" t="s">
        <v>4785</v>
      </c>
      <c r="S634" s="101" t="s">
        <v>4785</v>
      </c>
      <c r="T634" s="45" t="s">
        <v>4785</v>
      </c>
      <c r="U634" t="s">
        <v>405</v>
      </c>
      <c r="V634" t="s">
        <v>405</v>
      </c>
      <c r="W634" t="s">
        <v>405</v>
      </c>
      <c r="X634" t="s">
        <v>404</v>
      </c>
      <c r="Y634" t="s">
        <v>405</v>
      </c>
    </row>
    <row r="635" spans="1:25" x14ac:dyDescent="0.25">
      <c r="A635" s="52" t="s">
        <v>180</v>
      </c>
      <c r="B635" s="4" t="s">
        <v>110</v>
      </c>
      <c r="C635" s="4" t="s">
        <v>110</v>
      </c>
      <c r="D635" s="4" t="s">
        <v>179</v>
      </c>
      <c r="E635" s="55" t="s">
        <v>3886</v>
      </c>
      <c r="F635" s="52" t="s">
        <v>180</v>
      </c>
      <c r="G635" t="s">
        <v>347</v>
      </c>
      <c r="H635">
        <v>53969</v>
      </c>
      <c r="I635">
        <v>53969</v>
      </c>
      <c r="K635" s="38" t="s">
        <v>16</v>
      </c>
      <c r="L635" s="78" t="s">
        <v>16</v>
      </c>
      <c r="M635" s="38" t="s">
        <v>16</v>
      </c>
      <c r="N635" s="3" t="s">
        <v>458</v>
      </c>
      <c r="O635" s="3"/>
      <c r="P635" s="3"/>
      <c r="Q635" s="37" t="s">
        <v>445</v>
      </c>
      <c r="R635" s="101" t="s">
        <v>2095</v>
      </c>
      <c r="S635" s="101" t="s">
        <v>2095</v>
      </c>
      <c r="T635" s="45" t="s">
        <v>4788</v>
      </c>
      <c r="U635" t="s">
        <v>402</v>
      </c>
      <c r="V635" t="s">
        <v>403</v>
      </c>
      <c r="W635" t="s">
        <v>412</v>
      </c>
      <c r="X635" t="s">
        <v>402</v>
      </c>
      <c r="Y635" t="s">
        <v>403</v>
      </c>
    </row>
    <row r="636" spans="1:25" x14ac:dyDescent="0.25">
      <c r="A636" s="52" t="s">
        <v>3305</v>
      </c>
      <c r="B636" s="4" t="s">
        <v>110</v>
      </c>
      <c r="C636" s="4" t="s">
        <v>110</v>
      </c>
      <c r="D636" s="4" t="s">
        <v>179</v>
      </c>
      <c r="E636" s="55" t="s">
        <v>3886</v>
      </c>
      <c r="F636" s="52" t="s">
        <v>180</v>
      </c>
      <c r="G636" t="s">
        <v>347</v>
      </c>
      <c r="H636">
        <v>53969</v>
      </c>
      <c r="I636">
        <v>53969</v>
      </c>
      <c r="K636" s="38" t="s">
        <v>16</v>
      </c>
      <c r="L636" s="78" t="s">
        <v>16</v>
      </c>
      <c r="M636" s="38" t="s">
        <v>16</v>
      </c>
      <c r="N636" s="3" t="s">
        <v>458</v>
      </c>
      <c r="O636" s="3"/>
      <c r="P636" s="3"/>
      <c r="Q636" s="37" t="s">
        <v>445</v>
      </c>
      <c r="R636" s="101" t="s">
        <v>2095</v>
      </c>
      <c r="S636" s="101" t="s">
        <v>2095</v>
      </c>
      <c r="T636" s="45" t="s">
        <v>4788</v>
      </c>
      <c r="U636" t="s">
        <v>402</v>
      </c>
      <c r="V636" t="s">
        <v>403</v>
      </c>
      <c r="W636" t="s">
        <v>412</v>
      </c>
      <c r="X636" t="s">
        <v>402</v>
      </c>
      <c r="Y636" t="s">
        <v>403</v>
      </c>
    </row>
    <row r="637" spans="1:25" x14ac:dyDescent="0.25">
      <c r="A637" s="52" t="s">
        <v>149</v>
      </c>
      <c r="B637" s="4" t="s">
        <v>110</v>
      </c>
      <c r="C637" s="4" t="s">
        <v>110</v>
      </c>
      <c r="D637" s="4" t="s">
        <v>126</v>
      </c>
      <c r="E637" s="55" t="s">
        <v>3887</v>
      </c>
      <c r="F637" s="52" t="s">
        <v>149</v>
      </c>
      <c r="G637" t="s">
        <v>317</v>
      </c>
      <c r="H637">
        <v>53332</v>
      </c>
      <c r="I637">
        <v>53332</v>
      </c>
      <c r="K637" s="38" t="s">
        <v>26</v>
      </c>
      <c r="L637" s="78" t="s">
        <v>29</v>
      </c>
      <c r="M637" s="38" t="s">
        <v>16</v>
      </c>
      <c r="N637" s="3" t="s">
        <v>458</v>
      </c>
      <c r="O637" s="3"/>
      <c r="P637" s="3"/>
      <c r="Q637" s="37" t="s">
        <v>445</v>
      </c>
      <c r="R637" s="101" t="s">
        <v>3566</v>
      </c>
      <c r="S637" s="101" t="s">
        <v>3566</v>
      </c>
      <c r="T637" s="45" t="s">
        <v>4788</v>
      </c>
      <c r="U637" t="s">
        <v>412</v>
      </c>
      <c r="V637" t="s">
        <v>407</v>
      </c>
      <c r="W637" t="s">
        <v>412</v>
      </c>
      <c r="X637" t="s">
        <v>409</v>
      </c>
      <c r="Y637" t="s">
        <v>407</v>
      </c>
    </row>
    <row r="638" spans="1:25" x14ac:dyDescent="0.25">
      <c r="A638" s="52" t="s">
        <v>3306</v>
      </c>
      <c r="B638" s="4" t="s">
        <v>110</v>
      </c>
      <c r="C638" s="4" t="s">
        <v>110</v>
      </c>
      <c r="D638" s="4" t="s">
        <v>126</v>
      </c>
      <c r="E638" s="55" t="s">
        <v>3887</v>
      </c>
      <c r="F638" s="52" t="s">
        <v>149</v>
      </c>
      <c r="G638" t="s">
        <v>317</v>
      </c>
      <c r="H638">
        <v>53332</v>
      </c>
      <c r="I638">
        <v>53332</v>
      </c>
      <c r="K638" s="38" t="s">
        <v>26</v>
      </c>
      <c r="L638" s="78" t="s">
        <v>29</v>
      </c>
      <c r="M638" s="38" t="s">
        <v>16</v>
      </c>
      <c r="N638" s="3" t="s">
        <v>458</v>
      </c>
      <c r="O638" s="3"/>
      <c r="P638" s="3"/>
      <c r="Q638" s="37" t="s">
        <v>445</v>
      </c>
      <c r="R638" s="101" t="s">
        <v>3566</v>
      </c>
      <c r="S638" s="101" t="s">
        <v>3566</v>
      </c>
      <c r="T638" s="45" t="s">
        <v>4788</v>
      </c>
      <c r="U638" t="s">
        <v>412</v>
      </c>
      <c r="V638" t="s">
        <v>407</v>
      </c>
      <c r="W638" t="s">
        <v>412</v>
      </c>
      <c r="X638" t="s">
        <v>409</v>
      </c>
      <c r="Y638" t="s">
        <v>407</v>
      </c>
    </row>
    <row r="639" spans="1:25" x14ac:dyDescent="0.25">
      <c r="A639" s="52" t="s">
        <v>150</v>
      </c>
      <c r="B639" s="4" t="s">
        <v>110</v>
      </c>
      <c r="C639" s="4" t="s">
        <v>110</v>
      </c>
      <c r="D639" s="4" t="s">
        <v>126</v>
      </c>
      <c r="E639" s="55" t="s">
        <v>3888</v>
      </c>
      <c r="F639" s="52" t="s">
        <v>150</v>
      </c>
      <c r="G639" t="s">
        <v>318</v>
      </c>
      <c r="H639">
        <v>53312</v>
      </c>
      <c r="I639">
        <v>53312</v>
      </c>
      <c r="K639" s="38" t="s">
        <v>33</v>
      </c>
      <c r="L639" s="78" t="s">
        <v>29</v>
      </c>
      <c r="M639" s="38" t="s">
        <v>16</v>
      </c>
      <c r="N639" s="3" t="s">
        <v>458</v>
      </c>
      <c r="O639" s="3"/>
      <c r="P639" s="3"/>
      <c r="Q639" s="37" t="s">
        <v>445</v>
      </c>
      <c r="R639" s="101" t="s">
        <v>4786</v>
      </c>
      <c r="S639" s="101" t="s">
        <v>4786</v>
      </c>
      <c r="T639" s="45" t="s">
        <v>4786</v>
      </c>
      <c r="U639" t="s">
        <v>407</v>
      </c>
      <c r="V639" t="s">
        <v>408</v>
      </c>
      <c r="W639" t="s">
        <v>406</v>
      </c>
      <c r="X639" t="s">
        <v>406</v>
      </c>
      <c r="Y639" t="s">
        <v>408</v>
      </c>
    </row>
    <row r="640" spans="1:25" x14ac:dyDescent="0.25">
      <c r="A640" s="52" t="s">
        <v>3307</v>
      </c>
      <c r="B640" s="4" t="s">
        <v>110</v>
      </c>
      <c r="C640" s="4" t="s">
        <v>110</v>
      </c>
      <c r="D640" s="4" t="s">
        <v>126</v>
      </c>
      <c r="E640" s="55" t="s">
        <v>3888</v>
      </c>
      <c r="F640" s="52" t="s">
        <v>150</v>
      </c>
      <c r="G640" t="s">
        <v>318</v>
      </c>
      <c r="H640">
        <v>53312</v>
      </c>
      <c r="I640">
        <v>53312</v>
      </c>
      <c r="K640" s="38" t="s">
        <v>33</v>
      </c>
      <c r="L640" s="78" t="s">
        <v>29</v>
      </c>
      <c r="M640" s="38" t="s">
        <v>16</v>
      </c>
      <c r="N640" s="3" t="s">
        <v>458</v>
      </c>
      <c r="O640" s="3"/>
      <c r="P640" s="3"/>
      <c r="Q640" s="37" t="s">
        <v>445</v>
      </c>
      <c r="R640" s="101" t="s">
        <v>4786</v>
      </c>
      <c r="S640" s="101" t="s">
        <v>4786</v>
      </c>
      <c r="T640" s="45" t="s">
        <v>4786</v>
      </c>
      <c r="U640" t="s">
        <v>407</v>
      </c>
      <c r="V640" t="s">
        <v>408</v>
      </c>
      <c r="W640" t="s">
        <v>406</v>
      </c>
      <c r="X640" t="s">
        <v>406</v>
      </c>
      <c r="Y640" t="s">
        <v>408</v>
      </c>
    </row>
    <row r="641" spans="1:25" x14ac:dyDescent="0.25">
      <c r="A641" s="52" t="s">
        <v>129</v>
      </c>
      <c r="B641" s="4" t="s">
        <v>110</v>
      </c>
      <c r="C641" s="4" t="s">
        <v>110</v>
      </c>
      <c r="D641" s="4" t="s">
        <v>111</v>
      </c>
      <c r="E641" s="55" t="s">
        <v>3889</v>
      </c>
      <c r="F641" s="52" t="s">
        <v>129</v>
      </c>
      <c r="G641" t="s">
        <v>300</v>
      </c>
      <c r="H641">
        <v>53391</v>
      </c>
      <c r="I641">
        <v>53391</v>
      </c>
      <c r="K641" s="38" t="s">
        <v>33</v>
      </c>
      <c r="L641" s="78" t="s">
        <v>49</v>
      </c>
      <c r="M641" s="38" t="s">
        <v>16</v>
      </c>
      <c r="N641" s="3" t="s">
        <v>458</v>
      </c>
      <c r="O641" s="3"/>
      <c r="P641" s="3"/>
      <c r="Q641" s="37" t="s">
        <v>445</v>
      </c>
      <c r="R641" s="101" t="s">
        <v>3566</v>
      </c>
      <c r="S641" s="101" t="s">
        <v>3566</v>
      </c>
      <c r="T641" s="45" t="s">
        <v>4788</v>
      </c>
      <c r="U641" t="s">
        <v>412</v>
      </c>
      <c r="V641" t="s">
        <v>409</v>
      </c>
      <c r="W641" t="s">
        <v>403</v>
      </c>
      <c r="X641" t="s">
        <v>412</v>
      </c>
      <c r="Y641" t="s">
        <v>409</v>
      </c>
    </row>
    <row r="642" spans="1:25" x14ac:dyDescent="0.25">
      <c r="A642" s="52" t="s">
        <v>3308</v>
      </c>
      <c r="B642" s="4" t="s">
        <v>110</v>
      </c>
      <c r="C642" s="4" t="s">
        <v>110</v>
      </c>
      <c r="D642" s="4" t="s">
        <v>111</v>
      </c>
      <c r="E642" s="55" t="s">
        <v>3889</v>
      </c>
      <c r="F642" s="52" t="s">
        <v>129</v>
      </c>
      <c r="G642" t="s">
        <v>300</v>
      </c>
      <c r="H642">
        <v>53391</v>
      </c>
      <c r="I642">
        <v>53391</v>
      </c>
      <c r="K642" s="38" t="s">
        <v>33</v>
      </c>
      <c r="L642" s="78" t="s">
        <v>49</v>
      </c>
      <c r="M642" s="38" t="s">
        <v>16</v>
      </c>
      <c r="N642" s="3" t="s">
        <v>458</v>
      </c>
      <c r="O642" s="3"/>
      <c r="P642" s="3"/>
      <c r="Q642" s="37" t="s">
        <v>445</v>
      </c>
      <c r="R642" s="101" t="s">
        <v>3566</v>
      </c>
      <c r="S642" s="101" t="s">
        <v>3566</v>
      </c>
      <c r="T642" s="45" t="s">
        <v>4788</v>
      </c>
      <c r="U642" t="s">
        <v>412</v>
      </c>
      <c r="V642" t="s">
        <v>409</v>
      </c>
      <c r="W642" t="s">
        <v>403</v>
      </c>
      <c r="X642" t="s">
        <v>412</v>
      </c>
      <c r="Y642" t="s">
        <v>409</v>
      </c>
    </row>
    <row r="643" spans="1:25" x14ac:dyDescent="0.25">
      <c r="A643" s="52" t="s">
        <v>182</v>
      </c>
      <c r="B643" s="4" t="s">
        <v>110</v>
      </c>
      <c r="C643" s="4" t="s">
        <v>110</v>
      </c>
      <c r="D643" s="4" t="s">
        <v>181</v>
      </c>
      <c r="E643" s="55" t="s">
        <v>3890</v>
      </c>
      <c r="F643" s="52" t="s">
        <v>182</v>
      </c>
      <c r="G643" t="s">
        <v>348</v>
      </c>
      <c r="H643">
        <v>54475</v>
      </c>
      <c r="I643">
        <v>54475</v>
      </c>
      <c r="K643" s="38" t="s">
        <v>16</v>
      </c>
      <c r="L643" s="78" t="s">
        <v>16</v>
      </c>
      <c r="M643" s="38" t="s">
        <v>16</v>
      </c>
      <c r="N643" s="3" t="s">
        <v>458</v>
      </c>
      <c r="O643" s="3"/>
      <c r="P643" s="3"/>
      <c r="Q643" s="37" t="s">
        <v>446</v>
      </c>
      <c r="R643" s="101" t="s">
        <v>2095</v>
      </c>
      <c r="S643" s="101" t="s">
        <v>2095</v>
      </c>
      <c r="T643" s="45" t="s">
        <v>4788</v>
      </c>
      <c r="U643" t="s">
        <v>407</v>
      </c>
      <c r="V643" t="s">
        <v>403</v>
      </c>
      <c r="W643" t="s">
        <v>402</v>
      </c>
      <c r="X643" t="s">
        <v>405</v>
      </c>
      <c r="Y643" t="s">
        <v>403</v>
      </c>
    </row>
    <row r="644" spans="1:25" x14ac:dyDescent="0.25">
      <c r="A644" s="52" t="s">
        <v>3309</v>
      </c>
      <c r="B644" s="4" t="s">
        <v>110</v>
      </c>
      <c r="C644" s="4" t="s">
        <v>110</v>
      </c>
      <c r="D644" s="4" t="s">
        <v>181</v>
      </c>
      <c r="E644" s="55" t="s">
        <v>3890</v>
      </c>
      <c r="F644" s="52" t="s">
        <v>182</v>
      </c>
      <c r="G644" t="s">
        <v>348</v>
      </c>
      <c r="H644">
        <v>54475</v>
      </c>
      <c r="I644">
        <v>54475</v>
      </c>
      <c r="K644" s="38" t="s">
        <v>16</v>
      </c>
      <c r="L644" s="78" t="s">
        <v>16</v>
      </c>
      <c r="M644" s="38" t="s">
        <v>16</v>
      </c>
      <c r="N644" s="3" t="s">
        <v>458</v>
      </c>
      <c r="O644" s="3"/>
      <c r="P644" s="3"/>
      <c r="Q644" s="37" t="s">
        <v>446</v>
      </c>
      <c r="R644" s="101" t="s">
        <v>2095</v>
      </c>
      <c r="S644" s="101" t="s">
        <v>2095</v>
      </c>
      <c r="T644" s="45" t="s">
        <v>4788</v>
      </c>
      <c r="U644" t="s">
        <v>407</v>
      </c>
      <c r="V644" t="s">
        <v>403</v>
      </c>
      <c r="W644" t="s">
        <v>402</v>
      </c>
      <c r="X644" t="s">
        <v>405</v>
      </c>
      <c r="Y644" t="s">
        <v>403</v>
      </c>
    </row>
    <row r="645" spans="1:25" x14ac:dyDescent="0.25">
      <c r="A645" s="52" t="s">
        <v>183</v>
      </c>
      <c r="B645" s="4" t="s">
        <v>110</v>
      </c>
      <c r="C645" s="4" t="s">
        <v>110</v>
      </c>
      <c r="D645" s="4" t="s">
        <v>111</v>
      </c>
      <c r="E645" s="55" t="s">
        <v>3891</v>
      </c>
      <c r="F645" s="52" t="s">
        <v>183</v>
      </c>
      <c r="G645" t="s">
        <v>349</v>
      </c>
      <c r="H645">
        <v>53908</v>
      </c>
      <c r="I645">
        <v>53908</v>
      </c>
      <c r="K645" s="38" t="s">
        <v>16</v>
      </c>
      <c r="L645" s="78" t="s">
        <v>16</v>
      </c>
      <c r="M645" s="38" t="s">
        <v>16</v>
      </c>
      <c r="N645" s="3"/>
      <c r="O645" s="3"/>
      <c r="P645" s="3" t="s">
        <v>456</v>
      </c>
      <c r="Q645" s="37" t="s">
        <v>445</v>
      </c>
      <c r="R645" s="101" t="s">
        <v>4784</v>
      </c>
      <c r="S645" s="101" t="s">
        <v>4784</v>
      </c>
      <c r="T645" s="45" t="s">
        <v>4784</v>
      </c>
      <c r="U645" t="s">
        <v>406</v>
      </c>
      <c r="V645" t="s">
        <v>406</v>
      </c>
      <c r="W645" t="s">
        <v>407</v>
      </c>
      <c r="X645" t="s">
        <v>405</v>
      </c>
      <c r="Y645" t="s">
        <v>406</v>
      </c>
    </row>
    <row r="646" spans="1:25" x14ac:dyDescent="0.25">
      <c r="A646" s="52" t="s">
        <v>3310</v>
      </c>
      <c r="B646" s="4" t="s">
        <v>110</v>
      </c>
      <c r="C646" s="4" t="s">
        <v>110</v>
      </c>
      <c r="D646" s="4" t="s">
        <v>111</v>
      </c>
      <c r="E646" s="55" t="s">
        <v>3891</v>
      </c>
      <c r="F646" s="52" t="s">
        <v>183</v>
      </c>
      <c r="G646" t="s">
        <v>349</v>
      </c>
      <c r="H646">
        <v>53908</v>
      </c>
      <c r="I646">
        <v>53908</v>
      </c>
      <c r="K646" s="38" t="s">
        <v>16</v>
      </c>
      <c r="L646" s="78" t="s">
        <v>16</v>
      </c>
      <c r="M646" s="38" t="s">
        <v>16</v>
      </c>
      <c r="N646" s="3"/>
      <c r="O646" s="3"/>
      <c r="P646" s="3" t="s">
        <v>456</v>
      </c>
      <c r="Q646" s="37" t="s">
        <v>445</v>
      </c>
      <c r="R646" s="101" t="s">
        <v>4784</v>
      </c>
      <c r="S646" s="101" t="s">
        <v>4784</v>
      </c>
      <c r="T646" s="45" t="s">
        <v>4784</v>
      </c>
      <c r="U646" t="s">
        <v>406</v>
      </c>
      <c r="V646" t="s">
        <v>406</v>
      </c>
      <c r="W646" t="s">
        <v>407</v>
      </c>
      <c r="X646" t="s">
        <v>405</v>
      </c>
      <c r="Y646" t="s">
        <v>406</v>
      </c>
    </row>
    <row r="647" spans="1:25" x14ac:dyDescent="0.25">
      <c r="A647" s="52" t="s">
        <v>184</v>
      </c>
      <c r="B647" s="4" t="s">
        <v>110</v>
      </c>
      <c r="C647" s="4" t="s">
        <v>110</v>
      </c>
      <c r="D647" s="4" t="s">
        <v>120</v>
      </c>
      <c r="E647" s="55" t="s">
        <v>3892</v>
      </c>
      <c r="F647" s="52" t="s">
        <v>184</v>
      </c>
      <c r="G647" t="s">
        <v>350</v>
      </c>
      <c r="H647">
        <v>54021</v>
      </c>
      <c r="I647">
        <v>54021</v>
      </c>
      <c r="K647" s="38" t="s">
        <v>16</v>
      </c>
      <c r="L647" s="78" t="s">
        <v>16</v>
      </c>
      <c r="M647" s="38" t="s">
        <v>16</v>
      </c>
      <c r="N647" s="3" t="s">
        <v>458</v>
      </c>
      <c r="O647" s="3"/>
      <c r="P647" s="3" t="s">
        <v>456</v>
      </c>
      <c r="Q647" s="37" t="s">
        <v>402</v>
      </c>
      <c r="R647" s="101" t="s">
        <v>4784</v>
      </c>
      <c r="S647" s="101" t="s">
        <v>4784</v>
      </c>
      <c r="T647" s="45" t="s">
        <v>4784</v>
      </c>
      <c r="U647" t="s">
        <v>403</v>
      </c>
      <c r="V647" t="s">
        <v>407</v>
      </c>
      <c r="W647" t="s">
        <v>403</v>
      </c>
      <c r="X647" t="s">
        <v>403</v>
      </c>
      <c r="Y647" t="s">
        <v>407</v>
      </c>
    </row>
    <row r="648" spans="1:25" x14ac:dyDescent="0.25">
      <c r="A648" s="52" t="s">
        <v>3311</v>
      </c>
      <c r="B648" s="4" t="s">
        <v>110</v>
      </c>
      <c r="C648" s="4" t="s">
        <v>110</v>
      </c>
      <c r="D648" s="4" t="s">
        <v>120</v>
      </c>
      <c r="E648" s="55" t="s">
        <v>3892</v>
      </c>
      <c r="F648" s="52" t="s">
        <v>184</v>
      </c>
      <c r="G648" t="s">
        <v>350</v>
      </c>
      <c r="H648">
        <v>54021</v>
      </c>
      <c r="I648">
        <v>54021</v>
      </c>
      <c r="K648" s="38" t="s">
        <v>16</v>
      </c>
      <c r="L648" s="78" t="s">
        <v>16</v>
      </c>
      <c r="M648" s="38" t="s">
        <v>16</v>
      </c>
      <c r="N648" s="3" t="s">
        <v>458</v>
      </c>
      <c r="O648" s="3"/>
      <c r="P648" s="3" t="s">
        <v>456</v>
      </c>
      <c r="Q648" s="37" t="s">
        <v>402</v>
      </c>
      <c r="R648" s="101" t="s">
        <v>4784</v>
      </c>
      <c r="S648" s="101" t="s">
        <v>4784</v>
      </c>
      <c r="T648" s="45" t="s">
        <v>4784</v>
      </c>
      <c r="U648" t="s">
        <v>403</v>
      </c>
      <c r="V648" t="s">
        <v>407</v>
      </c>
      <c r="W648" t="s">
        <v>403</v>
      </c>
      <c r="X648" t="s">
        <v>403</v>
      </c>
      <c r="Y648" t="s">
        <v>407</v>
      </c>
    </row>
    <row r="649" spans="1:25" x14ac:dyDescent="0.25">
      <c r="A649" s="52" t="s">
        <v>151</v>
      </c>
      <c r="B649" s="4" t="s">
        <v>110</v>
      </c>
      <c r="C649" s="4" t="s">
        <v>110</v>
      </c>
      <c r="D649" s="4" t="s">
        <v>111</v>
      </c>
      <c r="E649" s="55" t="s">
        <v>3893</v>
      </c>
      <c r="F649" s="52" t="s">
        <v>151</v>
      </c>
      <c r="G649" t="s">
        <v>319</v>
      </c>
      <c r="H649">
        <v>53609</v>
      </c>
      <c r="I649">
        <v>53609</v>
      </c>
      <c r="K649" s="38" t="s">
        <v>16</v>
      </c>
      <c r="L649" s="78" t="s">
        <v>29</v>
      </c>
      <c r="M649" s="38" t="s">
        <v>16</v>
      </c>
      <c r="N649" s="3"/>
      <c r="O649" s="3"/>
      <c r="P649" s="3"/>
      <c r="Q649" s="37" t="s">
        <v>444</v>
      </c>
      <c r="R649" s="101" t="s">
        <v>3565</v>
      </c>
      <c r="S649" s="101" t="s">
        <v>3565</v>
      </c>
      <c r="T649" s="45" t="s">
        <v>4788</v>
      </c>
      <c r="U649" t="s">
        <v>402</v>
      </c>
      <c r="V649" t="s">
        <v>403</v>
      </c>
      <c r="W649" t="s">
        <v>412</v>
      </c>
      <c r="X649" t="s">
        <v>402</v>
      </c>
      <c r="Y649" t="s">
        <v>403</v>
      </c>
    </row>
    <row r="650" spans="1:25" x14ac:dyDescent="0.25">
      <c r="A650" s="52" t="s">
        <v>3312</v>
      </c>
      <c r="B650" s="4" t="s">
        <v>110</v>
      </c>
      <c r="C650" s="4" t="s">
        <v>110</v>
      </c>
      <c r="D650" s="4" t="s">
        <v>111</v>
      </c>
      <c r="E650" s="55" t="s">
        <v>3893</v>
      </c>
      <c r="F650" s="52" t="s">
        <v>151</v>
      </c>
      <c r="G650" t="s">
        <v>319</v>
      </c>
      <c r="H650">
        <v>53609</v>
      </c>
      <c r="I650">
        <v>53609</v>
      </c>
      <c r="K650" s="38" t="s">
        <v>16</v>
      </c>
      <c r="L650" s="78" t="s">
        <v>29</v>
      </c>
      <c r="M650" s="38" t="s">
        <v>16</v>
      </c>
      <c r="N650" s="3"/>
      <c r="O650" s="3"/>
      <c r="P650" s="3"/>
      <c r="Q650" s="37" t="s">
        <v>444</v>
      </c>
      <c r="R650" s="101" t="s">
        <v>3565</v>
      </c>
      <c r="S650" s="101" t="s">
        <v>3565</v>
      </c>
      <c r="T650" s="45" t="s">
        <v>4788</v>
      </c>
      <c r="U650" t="s">
        <v>402</v>
      </c>
      <c r="V650" t="s">
        <v>403</v>
      </c>
      <c r="W650" t="s">
        <v>412</v>
      </c>
      <c r="X650" t="s">
        <v>402</v>
      </c>
      <c r="Y650" t="s">
        <v>403</v>
      </c>
    </row>
    <row r="651" spans="1:25" x14ac:dyDescent="0.25">
      <c r="A651" s="52" t="s">
        <v>185</v>
      </c>
      <c r="B651" s="4" t="s">
        <v>110</v>
      </c>
      <c r="C651" s="4" t="s">
        <v>110</v>
      </c>
      <c r="D651" s="4" t="s">
        <v>111</v>
      </c>
      <c r="E651" s="55" t="s">
        <v>3894</v>
      </c>
      <c r="F651" s="52" t="s">
        <v>185</v>
      </c>
      <c r="G651" t="s">
        <v>351</v>
      </c>
      <c r="H651">
        <v>53604</v>
      </c>
      <c r="I651">
        <v>53604</v>
      </c>
      <c r="K651" s="38" t="s">
        <v>16</v>
      </c>
      <c r="L651" s="78" t="s">
        <v>16</v>
      </c>
      <c r="M651" s="38" t="s">
        <v>16</v>
      </c>
      <c r="N651" s="3"/>
      <c r="O651" s="3"/>
      <c r="P651" s="3"/>
      <c r="Q651" s="37" t="s">
        <v>444</v>
      </c>
      <c r="R651" s="101" t="s">
        <v>4783</v>
      </c>
      <c r="S651" s="101" t="s">
        <v>4783</v>
      </c>
      <c r="T651" s="45" t="s">
        <v>4783</v>
      </c>
      <c r="U651" t="s">
        <v>404</v>
      </c>
      <c r="V651" t="s">
        <v>405</v>
      </c>
      <c r="W651" t="s">
        <v>404</v>
      </c>
      <c r="X651" t="s">
        <v>404</v>
      </c>
      <c r="Y651" t="s">
        <v>405</v>
      </c>
    </row>
    <row r="652" spans="1:25" x14ac:dyDescent="0.25">
      <c r="A652" s="52" t="s">
        <v>3313</v>
      </c>
      <c r="B652" s="4" t="s">
        <v>110</v>
      </c>
      <c r="C652" s="4" t="s">
        <v>110</v>
      </c>
      <c r="D652" s="4" t="s">
        <v>111</v>
      </c>
      <c r="E652" s="55" t="s">
        <v>3894</v>
      </c>
      <c r="F652" s="52" t="s">
        <v>185</v>
      </c>
      <c r="G652" t="s">
        <v>351</v>
      </c>
      <c r="H652">
        <v>53604</v>
      </c>
      <c r="I652">
        <v>53604</v>
      </c>
      <c r="K652" s="38" t="s">
        <v>16</v>
      </c>
      <c r="L652" s="78" t="s">
        <v>16</v>
      </c>
      <c r="M652" s="38" t="s">
        <v>16</v>
      </c>
      <c r="N652" s="3"/>
      <c r="O652" s="3"/>
      <c r="P652" s="3"/>
      <c r="Q652" s="37" t="s">
        <v>444</v>
      </c>
      <c r="R652" s="101" t="s">
        <v>4783</v>
      </c>
      <c r="S652" s="101" t="s">
        <v>4783</v>
      </c>
      <c r="T652" s="45" t="s">
        <v>4783</v>
      </c>
      <c r="U652" t="s">
        <v>404</v>
      </c>
      <c r="V652" t="s">
        <v>405</v>
      </c>
      <c r="W652" t="s">
        <v>404</v>
      </c>
      <c r="X652" t="s">
        <v>404</v>
      </c>
      <c r="Y652" t="s">
        <v>405</v>
      </c>
    </row>
    <row r="653" spans="1:25" x14ac:dyDescent="0.25">
      <c r="A653" s="52" t="s">
        <v>186</v>
      </c>
      <c r="B653" s="4" t="s">
        <v>110</v>
      </c>
      <c r="C653" s="4" t="s">
        <v>110</v>
      </c>
      <c r="D653" s="4" t="s">
        <v>118</v>
      </c>
      <c r="E653" s="55" t="s">
        <v>3895</v>
      </c>
      <c r="F653" s="52" t="s">
        <v>186</v>
      </c>
      <c r="G653" t="s">
        <v>352</v>
      </c>
      <c r="H653">
        <v>54376</v>
      </c>
      <c r="I653">
        <v>54376</v>
      </c>
      <c r="K653" s="38" t="s">
        <v>16</v>
      </c>
      <c r="L653" s="78" t="s">
        <v>16</v>
      </c>
      <c r="M653" s="38" t="s">
        <v>16</v>
      </c>
      <c r="N653" s="3"/>
      <c r="O653" s="3"/>
      <c r="P653" s="3"/>
      <c r="Q653" s="37" t="s">
        <v>446</v>
      </c>
      <c r="R653" s="101" t="s">
        <v>4783</v>
      </c>
      <c r="S653" s="101" t="s">
        <v>4783</v>
      </c>
      <c r="T653" s="45" t="s">
        <v>4783</v>
      </c>
      <c r="U653" t="s">
        <v>406</v>
      </c>
      <c r="V653" t="s">
        <v>406</v>
      </c>
      <c r="W653" t="s">
        <v>407</v>
      </c>
      <c r="X653" t="s">
        <v>404</v>
      </c>
      <c r="Y653" t="s">
        <v>406</v>
      </c>
    </row>
    <row r="654" spans="1:25" x14ac:dyDescent="0.25">
      <c r="A654" s="52" t="s">
        <v>3314</v>
      </c>
      <c r="B654" s="4" t="s">
        <v>110</v>
      </c>
      <c r="C654" s="4" t="s">
        <v>110</v>
      </c>
      <c r="D654" s="4" t="s">
        <v>118</v>
      </c>
      <c r="E654" s="55" t="s">
        <v>3895</v>
      </c>
      <c r="F654" s="52" t="s">
        <v>186</v>
      </c>
      <c r="G654" t="s">
        <v>352</v>
      </c>
      <c r="H654">
        <v>54376</v>
      </c>
      <c r="I654">
        <v>54376</v>
      </c>
      <c r="K654" s="38" t="s">
        <v>16</v>
      </c>
      <c r="L654" s="78" t="s">
        <v>16</v>
      </c>
      <c r="M654" s="38" t="s">
        <v>16</v>
      </c>
      <c r="N654" s="3"/>
      <c r="O654" s="3"/>
      <c r="P654" s="3"/>
      <c r="Q654" s="37" t="s">
        <v>446</v>
      </c>
      <c r="R654" s="101" t="s">
        <v>4783</v>
      </c>
      <c r="S654" s="101" t="s">
        <v>4783</v>
      </c>
      <c r="T654" s="45" t="s">
        <v>4783</v>
      </c>
      <c r="U654" t="s">
        <v>406</v>
      </c>
      <c r="V654" t="s">
        <v>406</v>
      </c>
      <c r="W654" t="s">
        <v>407</v>
      </c>
      <c r="X654" t="s">
        <v>404</v>
      </c>
      <c r="Y654" t="s">
        <v>406</v>
      </c>
    </row>
    <row r="655" spans="1:25" x14ac:dyDescent="0.25">
      <c r="A655" s="52" t="s">
        <v>229</v>
      </c>
      <c r="B655" s="4" t="s">
        <v>110</v>
      </c>
      <c r="C655" s="4" t="s">
        <v>110</v>
      </c>
      <c r="D655" s="4" t="s">
        <v>120</v>
      </c>
      <c r="E655" s="55" t="s">
        <v>3896</v>
      </c>
      <c r="F655" s="52" t="s">
        <v>229</v>
      </c>
      <c r="G655" t="s">
        <v>394</v>
      </c>
      <c r="H655">
        <v>219795</v>
      </c>
      <c r="I655">
        <v>219795</v>
      </c>
      <c r="K655" s="38" t="s">
        <v>6</v>
      </c>
      <c r="L655" s="78" t="s">
        <v>3</v>
      </c>
      <c r="M655" s="38" t="s">
        <v>16</v>
      </c>
      <c r="N655" s="3"/>
      <c r="O655" s="3"/>
      <c r="P655" s="3" t="s">
        <v>456</v>
      </c>
      <c r="Q655" s="37" t="s">
        <v>445</v>
      </c>
      <c r="R655" s="101" t="s">
        <v>4784</v>
      </c>
      <c r="S655" s="101" t="s">
        <v>4784</v>
      </c>
      <c r="T655" s="45" t="s">
        <v>4784</v>
      </c>
      <c r="U655" t="s">
        <v>413</v>
      </c>
      <c r="V655" t="s">
        <v>413</v>
      </c>
      <c r="W655" t="s">
        <v>413</v>
      </c>
      <c r="X655" t="s">
        <v>409</v>
      </c>
      <c r="Y655" t="s">
        <v>413</v>
      </c>
    </row>
    <row r="656" spans="1:25" x14ac:dyDescent="0.25">
      <c r="A656" s="52" t="s">
        <v>3315</v>
      </c>
      <c r="B656" s="4" t="s">
        <v>110</v>
      </c>
      <c r="C656" s="4" t="s">
        <v>110</v>
      </c>
      <c r="D656" s="4" t="s">
        <v>120</v>
      </c>
      <c r="E656" s="55" t="s">
        <v>3896</v>
      </c>
      <c r="F656" s="52" t="s">
        <v>229</v>
      </c>
      <c r="G656" t="s">
        <v>394</v>
      </c>
      <c r="H656">
        <v>219795</v>
      </c>
      <c r="I656">
        <v>219795</v>
      </c>
      <c r="K656" s="38" t="s">
        <v>6</v>
      </c>
      <c r="L656" s="78" t="s">
        <v>3</v>
      </c>
      <c r="M656" s="38" t="s">
        <v>16</v>
      </c>
      <c r="N656" s="3"/>
      <c r="O656" s="3"/>
      <c r="P656" s="3" t="s">
        <v>456</v>
      </c>
      <c r="Q656" s="37" t="s">
        <v>445</v>
      </c>
      <c r="R656" s="101" t="s">
        <v>4784</v>
      </c>
      <c r="S656" s="101" t="s">
        <v>4784</v>
      </c>
      <c r="T656" s="45" t="s">
        <v>4784</v>
      </c>
      <c r="U656" t="s">
        <v>413</v>
      </c>
      <c r="V656" t="s">
        <v>413</v>
      </c>
      <c r="W656" t="s">
        <v>413</v>
      </c>
      <c r="X656" t="s">
        <v>409</v>
      </c>
      <c r="Y656" t="s">
        <v>413</v>
      </c>
    </row>
    <row r="657" spans="1:25" x14ac:dyDescent="0.25">
      <c r="A657" s="52" t="s">
        <v>187</v>
      </c>
      <c r="B657" s="4" t="s">
        <v>110</v>
      </c>
      <c r="C657" s="4" t="s">
        <v>110</v>
      </c>
      <c r="D657" s="4" t="s">
        <v>111</v>
      </c>
      <c r="E657" s="55" t="s">
        <v>3897</v>
      </c>
      <c r="F657" s="52" t="s">
        <v>187</v>
      </c>
      <c r="G657" t="s">
        <v>353</v>
      </c>
      <c r="H657">
        <v>53770</v>
      </c>
      <c r="I657">
        <v>53770</v>
      </c>
      <c r="K657" s="38" t="s">
        <v>16</v>
      </c>
      <c r="L657" s="78" t="s">
        <v>16</v>
      </c>
      <c r="M657" s="38" t="s">
        <v>16</v>
      </c>
      <c r="N657" s="3"/>
      <c r="O657" s="3"/>
      <c r="P657" s="3"/>
      <c r="Q657" s="37" t="s">
        <v>445</v>
      </c>
      <c r="R657" s="101" t="s">
        <v>2094</v>
      </c>
      <c r="S657" s="101" t="s">
        <v>2094</v>
      </c>
      <c r="T657" s="45" t="s">
        <v>3577</v>
      </c>
      <c r="U657" t="s">
        <v>405</v>
      </c>
      <c r="V657" t="s">
        <v>406</v>
      </c>
      <c r="W657" t="s">
        <v>406</v>
      </c>
      <c r="X657" t="s">
        <v>405</v>
      </c>
      <c r="Y657" t="s">
        <v>406</v>
      </c>
    </row>
    <row r="658" spans="1:25" x14ac:dyDescent="0.25">
      <c r="A658" s="52" t="s">
        <v>3316</v>
      </c>
      <c r="B658" s="4" t="s">
        <v>110</v>
      </c>
      <c r="C658" s="4" t="s">
        <v>110</v>
      </c>
      <c r="D658" s="4" t="s">
        <v>111</v>
      </c>
      <c r="E658" s="55" t="s">
        <v>3897</v>
      </c>
      <c r="F658" s="52" t="s">
        <v>187</v>
      </c>
      <c r="G658" t="s">
        <v>353</v>
      </c>
      <c r="H658">
        <v>53770</v>
      </c>
      <c r="I658">
        <v>53770</v>
      </c>
      <c r="K658" s="38" t="s">
        <v>16</v>
      </c>
      <c r="L658" s="78" t="s">
        <v>16</v>
      </c>
      <c r="M658" s="38" t="s">
        <v>16</v>
      </c>
      <c r="N658" s="3"/>
      <c r="O658" s="3"/>
      <c r="P658" s="3"/>
      <c r="Q658" s="37" t="s">
        <v>445</v>
      </c>
      <c r="R658" s="101" t="s">
        <v>2094</v>
      </c>
      <c r="S658" s="101" t="s">
        <v>2094</v>
      </c>
      <c r="T658" s="45" t="s">
        <v>3577</v>
      </c>
      <c r="U658" t="s">
        <v>405</v>
      </c>
      <c r="V658" t="s">
        <v>406</v>
      </c>
      <c r="W658" t="s">
        <v>406</v>
      </c>
      <c r="X658" t="s">
        <v>405</v>
      </c>
      <c r="Y658" t="s">
        <v>406</v>
      </c>
    </row>
    <row r="659" spans="1:25" x14ac:dyDescent="0.25">
      <c r="A659" s="52" t="s">
        <v>122</v>
      </c>
      <c r="B659" s="4" t="s">
        <v>110</v>
      </c>
      <c r="C659" s="4" t="s">
        <v>110</v>
      </c>
      <c r="D659" s="4" t="s">
        <v>111</v>
      </c>
      <c r="E659" s="55" t="s">
        <v>3898</v>
      </c>
      <c r="F659" s="52" t="s">
        <v>122</v>
      </c>
      <c r="G659" t="s">
        <v>295</v>
      </c>
      <c r="H659">
        <v>53765</v>
      </c>
      <c r="I659">
        <v>53765</v>
      </c>
      <c r="K659" s="38" t="s">
        <v>123</v>
      </c>
      <c r="L659" s="78" t="s">
        <v>33</v>
      </c>
      <c r="M659" s="38" t="s">
        <v>29</v>
      </c>
      <c r="N659" s="3" t="s">
        <v>458</v>
      </c>
      <c r="O659" s="3"/>
      <c r="P659" s="3"/>
      <c r="Q659" s="37" t="s">
        <v>445</v>
      </c>
      <c r="R659" s="101" t="s">
        <v>2094</v>
      </c>
      <c r="S659" s="101" t="s">
        <v>2094</v>
      </c>
      <c r="T659" s="45" t="s">
        <v>3577</v>
      </c>
      <c r="U659" t="s">
        <v>409</v>
      </c>
      <c r="V659" t="s">
        <v>412</v>
      </c>
      <c r="W659" t="s">
        <v>412</v>
      </c>
      <c r="X659" t="s">
        <v>409</v>
      </c>
      <c r="Y659" t="s">
        <v>412</v>
      </c>
    </row>
    <row r="660" spans="1:25" x14ac:dyDescent="0.25">
      <c r="A660" s="52" t="s">
        <v>3317</v>
      </c>
      <c r="B660" s="4" t="s">
        <v>110</v>
      </c>
      <c r="C660" s="4" t="s">
        <v>110</v>
      </c>
      <c r="D660" s="4" t="s">
        <v>111</v>
      </c>
      <c r="E660" s="55" t="s">
        <v>3898</v>
      </c>
      <c r="F660" s="52" t="s">
        <v>122</v>
      </c>
      <c r="G660" t="s">
        <v>295</v>
      </c>
      <c r="H660">
        <v>53765</v>
      </c>
      <c r="I660">
        <v>53765</v>
      </c>
      <c r="K660" s="38" t="s">
        <v>123</v>
      </c>
      <c r="L660" s="78" t="s">
        <v>33</v>
      </c>
      <c r="M660" s="38" t="s">
        <v>29</v>
      </c>
      <c r="N660" s="3" t="s">
        <v>458</v>
      </c>
      <c r="O660" s="3"/>
      <c r="P660" s="3"/>
      <c r="Q660" s="37" t="s">
        <v>445</v>
      </c>
      <c r="R660" s="101" t="s">
        <v>2094</v>
      </c>
      <c r="S660" s="101" t="s">
        <v>2094</v>
      </c>
      <c r="T660" s="45" t="s">
        <v>3577</v>
      </c>
      <c r="U660" t="s">
        <v>409</v>
      </c>
      <c r="V660" t="s">
        <v>412</v>
      </c>
      <c r="W660" t="s">
        <v>412</v>
      </c>
      <c r="X660" t="s">
        <v>409</v>
      </c>
      <c r="Y660" t="s">
        <v>412</v>
      </c>
    </row>
    <row r="661" spans="1:25" x14ac:dyDescent="0.25">
      <c r="A661" s="52" t="s">
        <v>140</v>
      </c>
      <c r="B661" s="4" t="s">
        <v>110</v>
      </c>
      <c r="C661" s="4" t="s">
        <v>110</v>
      </c>
      <c r="D661" s="4" t="s">
        <v>111</v>
      </c>
      <c r="E661" s="55" t="s">
        <v>3899</v>
      </c>
      <c r="F661" s="52" t="s">
        <v>140</v>
      </c>
      <c r="G661" t="s">
        <v>310</v>
      </c>
      <c r="H661">
        <v>53767</v>
      </c>
      <c r="I661">
        <v>53767</v>
      </c>
      <c r="K661" s="38" t="s">
        <v>38</v>
      </c>
      <c r="L661" s="78" t="s">
        <v>26</v>
      </c>
      <c r="M661" s="38" t="s">
        <v>16</v>
      </c>
      <c r="N661" s="3" t="s">
        <v>458</v>
      </c>
      <c r="O661" s="3"/>
      <c r="P661" s="3" t="s">
        <v>456</v>
      </c>
      <c r="Q661" s="37" t="s">
        <v>402</v>
      </c>
      <c r="R661" s="101" t="s">
        <v>2095</v>
      </c>
      <c r="S661" s="101" t="s">
        <v>2095</v>
      </c>
      <c r="T661" s="45" t="s">
        <v>4788</v>
      </c>
      <c r="U661" t="s">
        <v>413</v>
      </c>
      <c r="V661" t="s">
        <v>408</v>
      </c>
      <c r="W661" t="s">
        <v>402</v>
      </c>
      <c r="X661" t="s">
        <v>412</v>
      </c>
      <c r="Y661" t="s">
        <v>408</v>
      </c>
    </row>
    <row r="662" spans="1:25" x14ac:dyDescent="0.25">
      <c r="A662" s="52" t="s">
        <v>3318</v>
      </c>
      <c r="B662" s="4" t="s">
        <v>110</v>
      </c>
      <c r="C662" s="4" t="s">
        <v>110</v>
      </c>
      <c r="D662" s="4" t="s">
        <v>111</v>
      </c>
      <c r="E662" s="55" t="s">
        <v>3899</v>
      </c>
      <c r="F662" s="52" t="s">
        <v>140</v>
      </c>
      <c r="G662" t="s">
        <v>310</v>
      </c>
      <c r="H662">
        <v>53767</v>
      </c>
      <c r="I662">
        <v>53767</v>
      </c>
      <c r="K662" s="38" t="s">
        <v>38</v>
      </c>
      <c r="L662" s="78" t="s">
        <v>26</v>
      </c>
      <c r="M662" s="38" t="s">
        <v>16</v>
      </c>
      <c r="N662" s="3" t="s">
        <v>458</v>
      </c>
      <c r="O662" s="3"/>
      <c r="P662" s="3" t="s">
        <v>456</v>
      </c>
      <c r="Q662" s="37" t="s">
        <v>402</v>
      </c>
      <c r="R662" s="101" t="s">
        <v>2095</v>
      </c>
      <c r="S662" s="101" t="s">
        <v>2095</v>
      </c>
      <c r="T662" s="45" t="s">
        <v>4788</v>
      </c>
      <c r="U662" t="s">
        <v>413</v>
      </c>
      <c r="V662" t="s">
        <v>408</v>
      </c>
      <c r="W662" t="s">
        <v>402</v>
      </c>
      <c r="X662" t="s">
        <v>412</v>
      </c>
      <c r="Y662" t="s">
        <v>408</v>
      </c>
    </row>
    <row r="663" spans="1:25" x14ac:dyDescent="0.25">
      <c r="A663" s="52" t="s">
        <v>116</v>
      </c>
      <c r="B663" s="4" t="s">
        <v>110</v>
      </c>
      <c r="C663" s="4" t="s">
        <v>110</v>
      </c>
      <c r="D663" s="4" t="s">
        <v>111</v>
      </c>
      <c r="E663" s="55" t="s">
        <v>3900</v>
      </c>
      <c r="F663" s="52" t="s">
        <v>116</v>
      </c>
      <c r="G663" t="s">
        <v>291</v>
      </c>
      <c r="H663">
        <v>53615</v>
      </c>
      <c r="I663">
        <v>53615</v>
      </c>
      <c r="K663" s="38" t="s">
        <v>14</v>
      </c>
      <c r="L663" s="78" t="s">
        <v>14</v>
      </c>
      <c r="M663" s="38" t="s">
        <v>29</v>
      </c>
      <c r="N663" s="3" t="s">
        <v>458</v>
      </c>
      <c r="O663" s="3"/>
      <c r="P663" s="3"/>
      <c r="Q663" s="37" t="s">
        <v>402</v>
      </c>
      <c r="R663" s="101" t="s">
        <v>2094</v>
      </c>
      <c r="S663" s="101" t="s">
        <v>2094</v>
      </c>
      <c r="T663" s="45" t="s">
        <v>3577</v>
      </c>
      <c r="U663" t="s">
        <v>413</v>
      </c>
      <c r="V663" t="s">
        <v>412</v>
      </c>
      <c r="W663" t="s">
        <v>413</v>
      </c>
      <c r="X663" t="s">
        <v>412</v>
      </c>
      <c r="Y663" t="s">
        <v>412</v>
      </c>
    </row>
    <row r="664" spans="1:25" x14ac:dyDescent="0.25">
      <c r="A664" s="52" t="s">
        <v>3319</v>
      </c>
      <c r="B664" s="4" t="s">
        <v>110</v>
      </c>
      <c r="C664" s="4" t="s">
        <v>110</v>
      </c>
      <c r="D664" s="4" t="s">
        <v>111</v>
      </c>
      <c r="E664" s="55" t="s">
        <v>3900</v>
      </c>
      <c r="F664" s="52" t="s">
        <v>116</v>
      </c>
      <c r="G664" t="s">
        <v>291</v>
      </c>
      <c r="H664">
        <v>53615</v>
      </c>
      <c r="I664">
        <v>53615</v>
      </c>
      <c r="K664" s="38" t="s">
        <v>14</v>
      </c>
      <c r="L664" s="78" t="s">
        <v>14</v>
      </c>
      <c r="M664" s="38" t="s">
        <v>29</v>
      </c>
      <c r="N664" s="3" t="s">
        <v>458</v>
      </c>
      <c r="O664" s="3"/>
      <c r="P664" s="3"/>
      <c r="Q664" s="37" t="s">
        <v>402</v>
      </c>
      <c r="R664" s="101" t="s">
        <v>2094</v>
      </c>
      <c r="S664" s="101" t="s">
        <v>2094</v>
      </c>
      <c r="T664" s="45" t="s">
        <v>3577</v>
      </c>
      <c r="U664" t="s">
        <v>413</v>
      </c>
      <c r="V664" t="s">
        <v>412</v>
      </c>
      <c r="W664" t="s">
        <v>413</v>
      </c>
      <c r="X664" t="s">
        <v>412</v>
      </c>
      <c r="Y664" t="s">
        <v>412</v>
      </c>
    </row>
    <row r="665" spans="1:25" x14ac:dyDescent="0.25">
      <c r="A665" s="52" t="s">
        <v>188</v>
      </c>
      <c r="B665" s="4" t="s">
        <v>110</v>
      </c>
      <c r="C665" s="4" t="s">
        <v>110</v>
      </c>
      <c r="D665" s="4" t="s">
        <v>120</v>
      </c>
      <c r="E665" s="55" t="s">
        <v>3901</v>
      </c>
      <c r="F665" s="52" t="s">
        <v>188</v>
      </c>
      <c r="G665" t="s">
        <v>354</v>
      </c>
      <c r="H665">
        <v>53973</v>
      </c>
      <c r="I665">
        <v>53973</v>
      </c>
      <c r="K665" s="38" t="s">
        <v>16</v>
      </c>
      <c r="L665" s="78" t="s">
        <v>16</v>
      </c>
      <c r="M665" s="38" t="s">
        <v>16</v>
      </c>
      <c r="N665" s="3"/>
      <c r="O665" s="3"/>
      <c r="P665" s="3"/>
      <c r="Q665" s="37" t="s">
        <v>444</v>
      </c>
      <c r="R665" s="101" t="s">
        <v>4783</v>
      </c>
      <c r="S665" s="101" t="s">
        <v>4783</v>
      </c>
      <c r="T665" s="45" t="s">
        <v>4783</v>
      </c>
      <c r="U665" t="s">
        <v>405</v>
      </c>
      <c r="V665" t="s">
        <v>405</v>
      </c>
      <c r="W665" t="s">
        <v>404</v>
      </c>
      <c r="X665" t="s">
        <v>404</v>
      </c>
      <c r="Y665" t="s">
        <v>405</v>
      </c>
    </row>
    <row r="666" spans="1:25" x14ac:dyDescent="0.25">
      <c r="A666" s="52" t="s">
        <v>3320</v>
      </c>
      <c r="B666" s="4" t="s">
        <v>110</v>
      </c>
      <c r="C666" s="4" t="s">
        <v>110</v>
      </c>
      <c r="D666" s="4" t="s">
        <v>120</v>
      </c>
      <c r="E666" s="55" t="s">
        <v>3901</v>
      </c>
      <c r="F666" s="52" t="s">
        <v>188</v>
      </c>
      <c r="G666" t="s">
        <v>354</v>
      </c>
      <c r="H666">
        <v>53973</v>
      </c>
      <c r="I666">
        <v>53973</v>
      </c>
      <c r="K666" s="38" t="s">
        <v>16</v>
      </c>
      <c r="L666" s="78" t="s">
        <v>16</v>
      </c>
      <c r="M666" s="38" t="s">
        <v>16</v>
      </c>
      <c r="N666" s="3"/>
      <c r="O666" s="3"/>
      <c r="P666" s="3"/>
      <c r="Q666" s="37" t="s">
        <v>444</v>
      </c>
      <c r="R666" s="101" t="s">
        <v>4783</v>
      </c>
      <c r="S666" s="101" t="s">
        <v>4783</v>
      </c>
      <c r="T666" s="45" t="s">
        <v>4783</v>
      </c>
      <c r="U666" t="s">
        <v>405</v>
      </c>
      <c r="V666" t="s">
        <v>405</v>
      </c>
      <c r="W666" t="s">
        <v>404</v>
      </c>
      <c r="X666" t="s">
        <v>404</v>
      </c>
      <c r="Y666" t="s">
        <v>405</v>
      </c>
    </row>
    <row r="667" spans="1:25" x14ac:dyDescent="0.25">
      <c r="A667" s="52" t="s">
        <v>2988</v>
      </c>
      <c r="B667" s="4" t="s">
        <v>110</v>
      </c>
      <c r="C667" s="4" t="s">
        <v>110</v>
      </c>
      <c r="D667" s="4" t="s">
        <v>120</v>
      </c>
      <c r="E667" s="55" t="s">
        <v>3902</v>
      </c>
      <c r="F667" s="52" t="s">
        <v>189</v>
      </c>
      <c r="G667" t="s">
        <v>355</v>
      </c>
      <c r="H667">
        <v>219751</v>
      </c>
      <c r="I667">
        <v>219751</v>
      </c>
      <c r="K667" s="38" t="s">
        <v>49</v>
      </c>
      <c r="L667" s="78" t="s">
        <v>16</v>
      </c>
      <c r="M667" s="38" t="s">
        <v>16</v>
      </c>
      <c r="N667" s="3" t="s">
        <v>458</v>
      </c>
      <c r="O667" s="3"/>
      <c r="P667" s="3"/>
      <c r="Q667" s="37" t="s">
        <v>445</v>
      </c>
      <c r="R667" s="101" t="s">
        <v>4783</v>
      </c>
      <c r="S667" s="101" t="s">
        <v>4786</v>
      </c>
      <c r="T667" s="45" t="s">
        <v>4786</v>
      </c>
      <c r="U667" t="s">
        <v>405</v>
      </c>
      <c r="V667" t="s">
        <v>408</v>
      </c>
      <c r="W667" t="s">
        <v>406</v>
      </c>
      <c r="X667" t="s">
        <v>404</v>
      </c>
      <c r="Y667" t="s">
        <v>408</v>
      </c>
    </row>
    <row r="668" spans="1:25" x14ac:dyDescent="0.25">
      <c r="A668" s="52" t="s">
        <v>3321</v>
      </c>
      <c r="B668" s="4" t="s">
        <v>110</v>
      </c>
      <c r="C668" s="4" t="s">
        <v>110</v>
      </c>
      <c r="D668" s="4" t="s">
        <v>120</v>
      </c>
      <c r="E668" s="55" t="s">
        <v>3902</v>
      </c>
      <c r="F668" s="52" t="s">
        <v>189</v>
      </c>
      <c r="G668" t="s">
        <v>355</v>
      </c>
      <c r="H668">
        <v>219751</v>
      </c>
      <c r="I668">
        <v>219751</v>
      </c>
      <c r="K668" s="38" t="s">
        <v>49</v>
      </c>
      <c r="L668" s="78" t="s">
        <v>16</v>
      </c>
      <c r="M668" s="38" t="s">
        <v>16</v>
      </c>
      <c r="N668" s="3" t="s">
        <v>458</v>
      </c>
      <c r="O668" s="3"/>
      <c r="P668" s="3"/>
      <c r="Q668" s="37" t="s">
        <v>445</v>
      </c>
      <c r="R668" s="101" t="s">
        <v>4783</v>
      </c>
      <c r="S668" s="101" t="s">
        <v>4786</v>
      </c>
      <c r="T668" s="45" t="s">
        <v>4786</v>
      </c>
      <c r="U668" t="s">
        <v>405</v>
      </c>
      <c r="V668" t="s">
        <v>408</v>
      </c>
      <c r="W668" t="s">
        <v>406</v>
      </c>
      <c r="X668" t="s">
        <v>404</v>
      </c>
      <c r="Y668" t="s">
        <v>408</v>
      </c>
    </row>
    <row r="669" spans="1:25" x14ac:dyDescent="0.25">
      <c r="A669" s="52" t="s">
        <v>189</v>
      </c>
      <c r="B669" s="4" t="s">
        <v>110</v>
      </c>
      <c r="C669" s="4" t="s">
        <v>110</v>
      </c>
      <c r="D669" s="4" t="s">
        <v>120</v>
      </c>
      <c r="E669" s="55" t="s">
        <v>3902</v>
      </c>
      <c r="F669" s="52" t="s">
        <v>189</v>
      </c>
      <c r="G669" t="s">
        <v>355</v>
      </c>
      <c r="H669">
        <v>219751</v>
      </c>
      <c r="I669">
        <v>219751</v>
      </c>
      <c r="K669" s="38" t="s">
        <v>49</v>
      </c>
      <c r="L669" s="78" t="s">
        <v>16</v>
      </c>
      <c r="M669" s="38" t="s">
        <v>16</v>
      </c>
      <c r="N669" s="3" t="s">
        <v>458</v>
      </c>
      <c r="O669" s="3"/>
      <c r="P669" s="3"/>
      <c r="Q669" s="37" t="s">
        <v>445</v>
      </c>
      <c r="R669" s="101" t="s">
        <v>4783</v>
      </c>
      <c r="S669" s="101" t="s">
        <v>4786</v>
      </c>
      <c r="T669" s="45" t="s">
        <v>4786</v>
      </c>
      <c r="U669" t="s">
        <v>405</v>
      </c>
      <c r="V669" t="s">
        <v>408</v>
      </c>
      <c r="W669" t="s">
        <v>406</v>
      </c>
      <c r="X669" t="s">
        <v>404</v>
      </c>
      <c r="Y669" t="s">
        <v>408</v>
      </c>
    </row>
    <row r="670" spans="1:25" x14ac:dyDescent="0.25">
      <c r="A670" s="52" t="s">
        <v>3322</v>
      </c>
      <c r="B670" s="4" t="s">
        <v>110</v>
      </c>
      <c r="C670" s="4" t="s">
        <v>110</v>
      </c>
      <c r="D670" s="4" t="s">
        <v>120</v>
      </c>
      <c r="E670" s="55" t="s">
        <v>3902</v>
      </c>
      <c r="F670" s="52" t="s">
        <v>189</v>
      </c>
      <c r="G670" t="s">
        <v>355</v>
      </c>
      <c r="H670">
        <v>219751</v>
      </c>
      <c r="I670">
        <v>219751</v>
      </c>
      <c r="K670" s="38" t="s">
        <v>49</v>
      </c>
      <c r="L670" s="78" t="s">
        <v>16</v>
      </c>
      <c r="M670" s="38" t="s">
        <v>16</v>
      </c>
      <c r="N670" s="3" t="s">
        <v>458</v>
      </c>
      <c r="O670" s="3"/>
      <c r="P670" s="3"/>
      <c r="Q670" s="37" t="s">
        <v>445</v>
      </c>
      <c r="R670" s="101" t="s">
        <v>4783</v>
      </c>
      <c r="S670" s="101" t="s">
        <v>4786</v>
      </c>
      <c r="T670" s="45" t="s">
        <v>4786</v>
      </c>
      <c r="U670" t="s">
        <v>405</v>
      </c>
      <c r="V670" t="s">
        <v>408</v>
      </c>
      <c r="W670" t="s">
        <v>406</v>
      </c>
      <c r="X670" t="s">
        <v>404</v>
      </c>
      <c r="Y670" t="s">
        <v>408</v>
      </c>
    </row>
    <row r="671" spans="1:25" x14ac:dyDescent="0.25">
      <c r="A671" s="52" t="s">
        <v>190</v>
      </c>
      <c r="B671" s="4" t="s">
        <v>110</v>
      </c>
      <c r="C671" s="4" t="s">
        <v>110</v>
      </c>
      <c r="D671" s="4" t="s">
        <v>120</v>
      </c>
      <c r="E671" s="55" t="s">
        <v>3903</v>
      </c>
      <c r="F671" s="52" t="s">
        <v>190</v>
      </c>
      <c r="G671" t="s">
        <v>356</v>
      </c>
      <c r="H671">
        <v>54271</v>
      </c>
      <c r="I671">
        <v>54271</v>
      </c>
      <c r="K671" s="38" t="s">
        <v>29</v>
      </c>
      <c r="L671" s="78" t="s">
        <v>16</v>
      </c>
      <c r="M671" s="38" t="s">
        <v>16</v>
      </c>
      <c r="N671" s="3" t="s">
        <v>458</v>
      </c>
      <c r="O671" s="3"/>
      <c r="P671" s="3"/>
      <c r="Q671" s="37" t="s">
        <v>444</v>
      </c>
      <c r="R671" s="101" t="s">
        <v>3566</v>
      </c>
      <c r="S671" s="101" t="s">
        <v>3566</v>
      </c>
      <c r="T671" s="45" t="s">
        <v>4788</v>
      </c>
      <c r="U671" t="s">
        <v>406</v>
      </c>
      <c r="V671" t="s">
        <v>406</v>
      </c>
      <c r="W671" t="s">
        <v>402</v>
      </c>
      <c r="X671" t="s">
        <v>406</v>
      </c>
      <c r="Y671" t="s">
        <v>406</v>
      </c>
    </row>
    <row r="672" spans="1:25" x14ac:dyDescent="0.25">
      <c r="A672" s="52" t="s">
        <v>3323</v>
      </c>
      <c r="B672" s="4" t="s">
        <v>110</v>
      </c>
      <c r="C672" s="4" t="s">
        <v>110</v>
      </c>
      <c r="D672" s="4" t="s">
        <v>120</v>
      </c>
      <c r="E672" s="55" t="s">
        <v>3903</v>
      </c>
      <c r="F672" s="52" t="s">
        <v>190</v>
      </c>
      <c r="G672" t="s">
        <v>356</v>
      </c>
      <c r="H672">
        <v>54271</v>
      </c>
      <c r="I672">
        <v>54271</v>
      </c>
      <c r="K672" s="38" t="s">
        <v>29</v>
      </c>
      <c r="L672" s="78" t="s">
        <v>16</v>
      </c>
      <c r="M672" s="38" t="s">
        <v>16</v>
      </c>
      <c r="N672" s="3" t="s">
        <v>458</v>
      </c>
      <c r="O672" s="3"/>
      <c r="P672" s="3"/>
      <c r="Q672" s="37" t="s">
        <v>444</v>
      </c>
      <c r="R672" s="101" t="s">
        <v>3566</v>
      </c>
      <c r="S672" s="101" t="s">
        <v>3566</v>
      </c>
      <c r="T672" s="45" t="s">
        <v>4788</v>
      </c>
      <c r="U672" t="s">
        <v>406</v>
      </c>
      <c r="V672" t="s">
        <v>406</v>
      </c>
      <c r="W672" t="s">
        <v>402</v>
      </c>
      <c r="X672" t="s">
        <v>406</v>
      </c>
      <c r="Y672" t="s">
        <v>406</v>
      </c>
    </row>
    <row r="673" spans="1:25" x14ac:dyDescent="0.25">
      <c r="A673" s="52" t="s">
        <v>2981</v>
      </c>
      <c r="B673" s="4" t="s">
        <v>110</v>
      </c>
      <c r="C673" s="4" t="s">
        <v>110</v>
      </c>
      <c r="D673" s="4" t="s">
        <v>120</v>
      </c>
      <c r="E673" s="55" t="s">
        <v>3903</v>
      </c>
      <c r="F673" s="52" t="s">
        <v>190</v>
      </c>
      <c r="G673" t="s">
        <v>356</v>
      </c>
      <c r="H673">
        <v>54271</v>
      </c>
      <c r="I673">
        <v>54271</v>
      </c>
      <c r="K673" s="38" t="s">
        <v>29</v>
      </c>
      <c r="L673" s="78" t="s">
        <v>16</v>
      </c>
      <c r="M673" s="38" t="s">
        <v>16</v>
      </c>
      <c r="N673" s="3" t="s">
        <v>458</v>
      </c>
      <c r="O673" s="3"/>
      <c r="P673" s="3"/>
      <c r="Q673" s="37" t="s">
        <v>444</v>
      </c>
      <c r="R673" s="101" t="s">
        <v>3566</v>
      </c>
      <c r="S673" s="101" t="s">
        <v>3566</v>
      </c>
      <c r="T673" s="45" t="s">
        <v>4788</v>
      </c>
      <c r="U673" t="s">
        <v>406</v>
      </c>
      <c r="V673" t="s">
        <v>406</v>
      </c>
      <c r="W673" t="s">
        <v>402</v>
      </c>
      <c r="X673" t="s">
        <v>406</v>
      </c>
      <c r="Y673" t="s">
        <v>406</v>
      </c>
    </row>
    <row r="674" spans="1:25" x14ac:dyDescent="0.25">
      <c r="A674" s="52" t="s">
        <v>3324</v>
      </c>
      <c r="B674" s="4" t="s">
        <v>110</v>
      </c>
      <c r="C674" s="4" t="s">
        <v>110</v>
      </c>
      <c r="D674" s="4" t="s">
        <v>120</v>
      </c>
      <c r="E674" s="55" t="s">
        <v>3903</v>
      </c>
      <c r="F674" s="52" t="s">
        <v>190</v>
      </c>
      <c r="G674" t="s">
        <v>356</v>
      </c>
      <c r="H674">
        <v>54271</v>
      </c>
      <c r="I674">
        <v>54271</v>
      </c>
      <c r="K674" s="38" t="s">
        <v>29</v>
      </c>
      <c r="L674" s="78" t="s">
        <v>16</v>
      </c>
      <c r="M674" s="38" t="s">
        <v>16</v>
      </c>
      <c r="N674" s="3" t="s">
        <v>458</v>
      </c>
      <c r="O674" s="3"/>
      <c r="P674" s="3"/>
      <c r="Q674" s="37" t="s">
        <v>444</v>
      </c>
      <c r="R674" s="101" t="s">
        <v>3566</v>
      </c>
      <c r="S674" s="101" t="s">
        <v>3566</v>
      </c>
      <c r="T674" s="45" t="s">
        <v>4788</v>
      </c>
      <c r="U674" t="s">
        <v>406</v>
      </c>
      <c r="V674" t="s">
        <v>406</v>
      </c>
      <c r="W674" t="s">
        <v>402</v>
      </c>
      <c r="X674" t="s">
        <v>406</v>
      </c>
      <c r="Y674" t="s">
        <v>406</v>
      </c>
    </row>
    <row r="675" spans="1:25" x14ac:dyDescent="0.25">
      <c r="A675" s="52" t="s">
        <v>191</v>
      </c>
      <c r="B675" s="4" t="s">
        <v>110</v>
      </c>
      <c r="C675" s="4" t="s">
        <v>110</v>
      </c>
      <c r="D675" s="4" t="s">
        <v>120</v>
      </c>
      <c r="E675" s="55" t="s">
        <v>3904</v>
      </c>
      <c r="F675" s="52" t="s">
        <v>191</v>
      </c>
      <c r="G675" t="s">
        <v>357</v>
      </c>
      <c r="H675">
        <v>54265</v>
      </c>
      <c r="I675">
        <v>54265</v>
      </c>
      <c r="K675" s="38" t="s">
        <v>16</v>
      </c>
      <c r="L675" s="78" t="s">
        <v>16</v>
      </c>
      <c r="M675" s="38" t="s">
        <v>16</v>
      </c>
      <c r="N675" s="3"/>
      <c r="O675" s="3"/>
      <c r="P675" s="3"/>
      <c r="Q675" s="37" t="s">
        <v>445</v>
      </c>
      <c r="R675" s="101" t="s">
        <v>3565</v>
      </c>
      <c r="S675" s="101" t="s">
        <v>3565</v>
      </c>
      <c r="T675" s="45" t="s">
        <v>4788</v>
      </c>
      <c r="U675" t="s">
        <v>407</v>
      </c>
      <c r="V675" t="s">
        <v>403</v>
      </c>
      <c r="W675" t="s">
        <v>413</v>
      </c>
      <c r="X675" t="s">
        <v>407</v>
      </c>
      <c r="Y675" t="s">
        <v>403</v>
      </c>
    </row>
    <row r="676" spans="1:25" x14ac:dyDescent="0.25">
      <c r="A676" s="52" t="s">
        <v>3325</v>
      </c>
      <c r="B676" s="4" t="s">
        <v>110</v>
      </c>
      <c r="C676" s="4" t="s">
        <v>110</v>
      </c>
      <c r="D676" s="4" t="s">
        <v>120</v>
      </c>
      <c r="E676" s="55" t="s">
        <v>3904</v>
      </c>
      <c r="F676" s="52" t="s">
        <v>191</v>
      </c>
      <c r="G676" t="s">
        <v>357</v>
      </c>
      <c r="H676">
        <v>54265</v>
      </c>
      <c r="I676">
        <v>54265</v>
      </c>
      <c r="K676" s="38" t="s">
        <v>16</v>
      </c>
      <c r="L676" s="78" t="s">
        <v>16</v>
      </c>
      <c r="M676" s="38" t="s">
        <v>16</v>
      </c>
      <c r="N676" s="3"/>
      <c r="O676" s="3"/>
      <c r="P676" s="3"/>
      <c r="Q676" s="37" t="s">
        <v>445</v>
      </c>
      <c r="R676" s="101" t="s">
        <v>3565</v>
      </c>
      <c r="S676" s="101" t="s">
        <v>3565</v>
      </c>
      <c r="T676" s="45" t="s">
        <v>4788</v>
      </c>
      <c r="U676" t="s">
        <v>407</v>
      </c>
      <c r="V676" t="s">
        <v>403</v>
      </c>
      <c r="W676" t="s">
        <v>413</v>
      </c>
      <c r="X676" t="s">
        <v>407</v>
      </c>
      <c r="Y676" t="s">
        <v>403</v>
      </c>
    </row>
    <row r="677" spans="1:25" x14ac:dyDescent="0.25">
      <c r="A677" s="52" t="s">
        <v>2982</v>
      </c>
      <c r="B677" s="4" t="s">
        <v>110</v>
      </c>
      <c r="C677" s="4" t="s">
        <v>110</v>
      </c>
      <c r="D677" s="4" t="s">
        <v>120</v>
      </c>
      <c r="E677" s="55" t="s">
        <v>3904</v>
      </c>
      <c r="F677" s="52" t="s">
        <v>191</v>
      </c>
      <c r="G677" t="s">
        <v>357</v>
      </c>
      <c r="H677">
        <v>54265</v>
      </c>
      <c r="I677">
        <v>54265</v>
      </c>
      <c r="K677" s="38" t="s">
        <v>16</v>
      </c>
      <c r="L677" s="78" t="s">
        <v>16</v>
      </c>
      <c r="M677" s="38" t="s">
        <v>16</v>
      </c>
      <c r="N677" s="3"/>
      <c r="O677" s="3"/>
      <c r="P677" s="3"/>
      <c r="Q677" s="37" t="s">
        <v>445</v>
      </c>
      <c r="R677" s="101" t="s">
        <v>3565</v>
      </c>
      <c r="S677" s="101" t="s">
        <v>3565</v>
      </c>
      <c r="T677" s="45" t="s">
        <v>4788</v>
      </c>
      <c r="U677" t="s">
        <v>407</v>
      </c>
      <c r="V677" t="s">
        <v>403</v>
      </c>
      <c r="W677" t="s">
        <v>413</v>
      </c>
      <c r="X677" t="s">
        <v>407</v>
      </c>
      <c r="Y677" t="s">
        <v>403</v>
      </c>
    </row>
    <row r="678" spans="1:25" x14ac:dyDescent="0.25">
      <c r="A678" s="52" t="s">
        <v>3326</v>
      </c>
      <c r="B678" s="4" t="s">
        <v>110</v>
      </c>
      <c r="C678" s="4" t="s">
        <v>110</v>
      </c>
      <c r="D678" s="4" t="s">
        <v>120</v>
      </c>
      <c r="E678" s="55" t="s">
        <v>3904</v>
      </c>
      <c r="F678" s="52" t="s">
        <v>191</v>
      </c>
      <c r="G678" t="s">
        <v>357</v>
      </c>
      <c r="H678">
        <v>54265</v>
      </c>
      <c r="I678">
        <v>54265</v>
      </c>
      <c r="K678" s="38" t="s">
        <v>16</v>
      </c>
      <c r="L678" s="78" t="s">
        <v>16</v>
      </c>
      <c r="M678" s="38" t="s">
        <v>16</v>
      </c>
      <c r="N678" s="3"/>
      <c r="O678" s="3"/>
      <c r="P678" s="3"/>
      <c r="Q678" s="37" t="s">
        <v>445</v>
      </c>
      <c r="R678" s="101" t="s">
        <v>3565</v>
      </c>
      <c r="S678" s="101" t="s">
        <v>3565</v>
      </c>
      <c r="T678" s="45" t="s">
        <v>4788</v>
      </c>
      <c r="U678" t="s">
        <v>407</v>
      </c>
      <c r="V678" t="s">
        <v>403</v>
      </c>
      <c r="W678" t="s">
        <v>413</v>
      </c>
      <c r="X678" t="s">
        <v>407</v>
      </c>
      <c r="Y678" t="s">
        <v>403</v>
      </c>
    </row>
    <row r="679" spans="1:25" x14ac:dyDescent="0.25">
      <c r="A679" s="52" t="s">
        <v>192</v>
      </c>
      <c r="B679" s="4" t="s">
        <v>110</v>
      </c>
      <c r="C679" s="4" t="s">
        <v>110</v>
      </c>
      <c r="D679" s="4" t="s">
        <v>111</v>
      </c>
      <c r="E679" s="55" t="s">
        <v>3905</v>
      </c>
      <c r="F679" s="52" t="s">
        <v>192</v>
      </c>
      <c r="G679" t="s">
        <v>358</v>
      </c>
      <c r="H679">
        <v>53668</v>
      </c>
      <c r="I679">
        <v>53668</v>
      </c>
      <c r="K679" s="38" t="s">
        <v>16</v>
      </c>
      <c r="L679" s="78" t="s">
        <v>16</v>
      </c>
      <c r="M679" s="38" t="s">
        <v>16</v>
      </c>
      <c r="N679" s="3"/>
      <c r="O679" s="3"/>
      <c r="P679" s="3"/>
      <c r="Q679" s="37" t="s">
        <v>444</v>
      </c>
      <c r="R679" s="101" t="s">
        <v>4783</v>
      </c>
      <c r="S679" s="101" t="s">
        <v>4783</v>
      </c>
      <c r="T679" s="45" t="s">
        <v>4783</v>
      </c>
      <c r="U679" t="s">
        <v>404</v>
      </c>
      <c r="V679" t="s">
        <v>404</v>
      </c>
      <c r="W679" t="s">
        <v>404</v>
      </c>
      <c r="X679" t="s">
        <v>404</v>
      </c>
      <c r="Y679" t="s">
        <v>404</v>
      </c>
    </row>
    <row r="680" spans="1:25" x14ac:dyDescent="0.25">
      <c r="A680" s="52" t="s">
        <v>3327</v>
      </c>
      <c r="B680" s="4" t="s">
        <v>110</v>
      </c>
      <c r="C680" s="4" t="s">
        <v>110</v>
      </c>
      <c r="D680" s="4" t="s">
        <v>111</v>
      </c>
      <c r="E680" s="55" t="s">
        <v>3905</v>
      </c>
      <c r="F680" s="52" t="s">
        <v>192</v>
      </c>
      <c r="G680" t="s">
        <v>358</v>
      </c>
      <c r="H680">
        <v>53668</v>
      </c>
      <c r="I680">
        <v>53668</v>
      </c>
      <c r="K680" s="38" t="s">
        <v>16</v>
      </c>
      <c r="L680" s="78" t="s">
        <v>16</v>
      </c>
      <c r="M680" s="38" t="s">
        <v>16</v>
      </c>
      <c r="N680" s="3"/>
      <c r="O680" s="3"/>
      <c r="P680" s="3"/>
      <c r="Q680" s="37" t="s">
        <v>444</v>
      </c>
      <c r="R680" s="101" t="s">
        <v>4783</v>
      </c>
      <c r="S680" s="101" t="s">
        <v>4783</v>
      </c>
      <c r="T680" s="45" t="s">
        <v>4783</v>
      </c>
      <c r="U680" t="s">
        <v>404</v>
      </c>
      <c r="V680" t="s">
        <v>404</v>
      </c>
      <c r="W680" t="s">
        <v>404</v>
      </c>
      <c r="X680" t="s">
        <v>404</v>
      </c>
      <c r="Y680" t="s">
        <v>404</v>
      </c>
    </row>
    <row r="681" spans="1:25" x14ac:dyDescent="0.25">
      <c r="A681" s="52" t="s">
        <v>193</v>
      </c>
      <c r="B681" s="4" t="s">
        <v>110</v>
      </c>
      <c r="C681" s="4" t="s">
        <v>110</v>
      </c>
      <c r="D681" s="4" t="s">
        <v>111</v>
      </c>
      <c r="E681" s="55" t="s">
        <v>3906</v>
      </c>
      <c r="F681" s="52" t="s">
        <v>193</v>
      </c>
      <c r="G681" t="s">
        <v>359</v>
      </c>
      <c r="H681">
        <v>53700</v>
      </c>
      <c r="I681">
        <v>53700</v>
      </c>
      <c r="K681" s="38" t="s">
        <v>16</v>
      </c>
      <c r="L681" s="78" t="s">
        <v>16</v>
      </c>
      <c r="M681" s="38" t="s">
        <v>16</v>
      </c>
      <c r="N681" s="3"/>
      <c r="O681" s="3"/>
      <c r="P681" s="3"/>
      <c r="Q681" s="37" t="s">
        <v>402</v>
      </c>
      <c r="R681" s="101" t="s">
        <v>4783</v>
      </c>
      <c r="S681" s="101" t="s">
        <v>3565</v>
      </c>
      <c r="T681" s="45" t="s">
        <v>4788</v>
      </c>
      <c r="U681" t="s">
        <v>404</v>
      </c>
      <c r="V681" t="s">
        <v>405</v>
      </c>
      <c r="W681" t="s">
        <v>405</v>
      </c>
      <c r="X681" t="s">
        <v>404</v>
      </c>
      <c r="Y681" t="s">
        <v>405</v>
      </c>
    </row>
    <row r="682" spans="1:25" x14ac:dyDescent="0.25">
      <c r="A682" s="52" t="s">
        <v>3328</v>
      </c>
      <c r="B682" s="4" t="s">
        <v>110</v>
      </c>
      <c r="C682" s="4" t="s">
        <v>110</v>
      </c>
      <c r="D682" s="4" t="s">
        <v>111</v>
      </c>
      <c r="E682" s="55" t="s">
        <v>3906</v>
      </c>
      <c r="F682" s="52" t="s">
        <v>193</v>
      </c>
      <c r="G682" t="s">
        <v>359</v>
      </c>
      <c r="H682">
        <v>53700</v>
      </c>
      <c r="I682">
        <v>53700</v>
      </c>
      <c r="K682" s="38" t="s">
        <v>16</v>
      </c>
      <c r="L682" s="78" t="s">
        <v>16</v>
      </c>
      <c r="M682" s="38" t="s">
        <v>16</v>
      </c>
      <c r="N682" s="3"/>
      <c r="O682" s="3"/>
      <c r="P682" s="3"/>
      <c r="Q682" s="37" t="s">
        <v>402</v>
      </c>
      <c r="R682" s="101" t="s">
        <v>4783</v>
      </c>
      <c r="S682" s="101" t="s">
        <v>3565</v>
      </c>
      <c r="T682" s="45" t="s">
        <v>4788</v>
      </c>
      <c r="U682" t="s">
        <v>404</v>
      </c>
      <c r="V682" t="s">
        <v>405</v>
      </c>
      <c r="W682" t="s">
        <v>405</v>
      </c>
      <c r="X682" t="s">
        <v>404</v>
      </c>
      <c r="Y682" t="s">
        <v>405</v>
      </c>
    </row>
    <row r="683" spans="1:25" x14ac:dyDescent="0.25">
      <c r="A683" s="52" t="s">
        <v>152</v>
      </c>
      <c r="B683" s="4" t="s">
        <v>110</v>
      </c>
      <c r="C683" s="4" t="s">
        <v>110</v>
      </c>
      <c r="D683" s="4" t="s">
        <v>111</v>
      </c>
      <c r="E683" s="55" t="s">
        <v>3907</v>
      </c>
      <c r="F683" s="52" t="s">
        <v>152</v>
      </c>
      <c r="G683" t="s">
        <v>320</v>
      </c>
      <c r="H683">
        <v>219812</v>
      </c>
      <c r="I683">
        <v>219812</v>
      </c>
      <c r="K683" s="38" t="s">
        <v>26</v>
      </c>
      <c r="L683" s="78" t="s">
        <v>29</v>
      </c>
      <c r="M683" s="38" t="s">
        <v>16</v>
      </c>
      <c r="N683" s="3" t="s">
        <v>458</v>
      </c>
      <c r="O683" s="3"/>
      <c r="P683" s="3"/>
      <c r="Q683" s="37" t="s">
        <v>402</v>
      </c>
      <c r="R683" s="101" t="s">
        <v>2094</v>
      </c>
      <c r="S683" s="101" t="s">
        <v>2094</v>
      </c>
      <c r="T683" s="45" t="s">
        <v>3577</v>
      </c>
      <c r="U683" t="s">
        <v>402</v>
      </c>
      <c r="V683" t="s">
        <v>402</v>
      </c>
      <c r="W683" t="s">
        <v>402</v>
      </c>
      <c r="X683" t="s">
        <v>406</v>
      </c>
      <c r="Y683" t="s">
        <v>402</v>
      </c>
    </row>
    <row r="684" spans="1:25" x14ac:dyDescent="0.25">
      <c r="A684" s="52" t="s">
        <v>3329</v>
      </c>
      <c r="B684" s="4" t="s">
        <v>110</v>
      </c>
      <c r="C684" s="4" t="s">
        <v>110</v>
      </c>
      <c r="D684" s="4" t="s">
        <v>111</v>
      </c>
      <c r="E684" s="55" t="s">
        <v>3907</v>
      </c>
      <c r="F684" s="52" t="s">
        <v>152</v>
      </c>
      <c r="G684" t="s">
        <v>320</v>
      </c>
      <c r="H684">
        <v>219812</v>
      </c>
      <c r="I684">
        <v>219812</v>
      </c>
      <c r="K684" s="38" t="s">
        <v>26</v>
      </c>
      <c r="L684" s="78" t="s">
        <v>29</v>
      </c>
      <c r="M684" s="38" t="s">
        <v>16</v>
      </c>
      <c r="N684" s="3" t="s">
        <v>458</v>
      </c>
      <c r="O684" s="3"/>
      <c r="P684" s="3"/>
      <c r="Q684" s="37" t="s">
        <v>402</v>
      </c>
      <c r="R684" s="101" t="s">
        <v>2094</v>
      </c>
      <c r="S684" s="101" t="s">
        <v>2094</v>
      </c>
      <c r="T684" s="45" t="s">
        <v>3577</v>
      </c>
      <c r="U684" t="s">
        <v>402</v>
      </c>
      <c r="V684" t="s">
        <v>402</v>
      </c>
      <c r="W684" t="s">
        <v>402</v>
      </c>
      <c r="X684" t="s">
        <v>406</v>
      </c>
      <c r="Y684" t="s">
        <v>402</v>
      </c>
    </row>
    <row r="685" spans="1:25" x14ac:dyDescent="0.25">
      <c r="A685" s="52" t="s">
        <v>130</v>
      </c>
      <c r="B685" s="4" t="s">
        <v>110</v>
      </c>
      <c r="C685" s="4" t="s">
        <v>110</v>
      </c>
      <c r="D685" s="4" t="s">
        <v>111</v>
      </c>
      <c r="E685" s="55" t="s">
        <v>3908</v>
      </c>
      <c r="F685" s="52" t="s">
        <v>130</v>
      </c>
      <c r="G685" t="s">
        <v>301</v>
      </c>
      <c r="H685">
        <v>219811</v>
      </c>
      <c r="I685">
        <v>219811</v>
      </c>
      <c r="K685" s="38" t="s">
        <v>49</v>
      </c>
      <c r="L685" s="78" t="s">
        <v>49</v>
      </c>
      <c r="M685" s="38" t="s">
        <v>26</v>
      </c>
      <c r="N685" s="3" t="s">
        <v>458</v>
      </c>
      <c r="O685" s="3"/>
      <c r="P685" s="3"/>
      <c r="Q685" s="37" t="s">
        <v>445</v>
      </c>
      <c r="R685" s="101" t="s">
        <v>413</v>
      </c>
      <c r="S685" s="101" t="s">
        <v>3565</v>
      </c>
      <c r="T685" s="45" t="s">
        <v>4788</v>
      </c>
      <c r="U685" t="s">
        <v>413</v>
      </c>
      <c r="V685" t="s">
        <v>402</v>
      </c>
      <c r="W685" t="s">
        <v>412</v>
      </c>
      <c r="X685" t="s">
        <v>413</v>
      </c>
      <c r="Y685" t="s">
        <v>402</v>
      </c>
    </row>
    <row r="686" spans="1:25" x14ac:dyDescent="0.25">
      <c r="A686" s="52" t="s">
        <v>3330</v>
      </c>
      <c r="B686" s="4" t="s">
        <v>110</v>
      </c>
      <c r="C686" s="4" t="s">
        <v>110</v>
      </c>
      <c r="D686" s="4" t="s">
        <v>111</v>
      </c>
      <c r="E686" s="55" t="s">
        <v>3908</v>
      </c>
      <c r="F686" s="52" t="s">
        <v>130</v>
      </c>
      <c r="G686" t="s">
        <v>301</v>
      </c>
      <c r="H686">
        <v>219811</v>
      </c>
      <c r="I686">
        <v>219811</v>
      </c>
      <c r="K686" s="38" t="s">
        <v>49</v>
      </c>
      <c r="L686" s="78" t="s">
        <v>49</v>
      </c>
      <c r="M686" s="38" t="s">
        <v>26</v>
      </c>
      <c r="N686" s="3" t="s">
        <v>458</v>
      </c>
      <c r="O686" s="3"/>
      <c r="P686" s="3"/>
      <c r="Q686" s="37" t="s">
        <v>445</v>
      </c>
      <c r="R686" s="101" t="s">
        <v>413</v>
      </c>
      <c r="S686" s="101" t="s">
        <v>3565</v>
      </c>
      <c r="T686" s="45" t="s">
        <v>4788</v>
      </c>
      <c r="U686" t="s">
        <v>413</v>
      </c>
      <c r="V686" t="s">
        <v>402</v>
      </c>
      <c r="W686" t="s">
        <v>412</v>
      </c>
      <c r="X686" t="s">
        <v>413</v>
      </c>
      <c r="Y686" t="s">
        <v>402</v>
      </c>
    </row>
    <row r="687" spans="1:25" x14ac:dyDescent="0.25">
      <c r="A687" s="52" t="s">
        <v>194</v>
      </c>
      <c r="B687" s="4" t="s">
        <v>110</v>
      </c>
      <c r="C687" s="4" t="s">
        <v>110</v>
      </c>
      <c r="D687" s="4" t="s">
        <v>111</v>
      </c>
      <c r="E687" s="55" t="s">
        <v>3909</v>
      </c>
      <c r="F687" s="52" t="s">
        <v>194</v>
      </c>
      <c r="G687" t="s">
        <v>360</v>
      </c>
      <c r="H687">
        <v>53817</v>
      </c>
      <c r="I687">
        <v>53817</v>
      </c>
      <c r="K687" s="38" t="s">
        <v>29</v>
      </c>
      <c r="L687" s="78" t="s">
        <v>16</v>
      </c>
      <c r="M687" s="38" t="s">
        <v>16</v>
      </c>
      <c r="N687" s="3" t="s">
        <v>458</v>
      </c>
      <c r="O687" s="3"/>
      <c r="P687" s="3"/>
      <c r="Q687" s="37" t="s">
        <v>444</v>
      </c>
      <c r="R687" s="101" t="s">
        <v>3566</v>
      </c>
      <c r="S687" s="101" t="s">
        <v>3566</v>
      </c>
      <c r="T687" s="45" t="s">
        <v>4788</v>
      </c>
      <c r="U687" t="s">
        <v>412</v>
      </c>
      <c r="V687" t="s">
        <v>407</v>
      </c>
      <c r="W687" t="s">
        <v>406</v>
      </c>
      <c r="X687" t="s">
        <v>403</v>
      </c>
      <c r="Y687" t="s">
        <v>407</v>
      </c>
    </row>
    <row r="688" spans="1:25" x14ac:dyDescent="0.25">
      <c r="A688" s="52" t="s">
        <v>3331</v>
      </c>
      <c r="B688" s="4" t="s">
        <v>110</v>
      </c>
      <c r="C688" s="4" t="s">
        <v>110</v>
      </c>
      <c r="D688" s="4" t="s">
        <v>111</v>
      </c>
      <c r="E688" s="55" t="s">
        <v>3909</v>
      </c>
      <c r="F688" s="52" t="s">
        <v>194</v>
      </c>
      <c r="G688" t="s">
        <v>360</v>
      </c>
      <c r="H688">
        <v>53817</v>
      </c>
      <c r="I688">
        <v>53817</v>
      </c>
      <c r="K688" s="38" t="s">
        <v>29</v>
      </c>
      <c r="L688" s="78" t="s">
        <v>16</v>
      </c>
      <c r="M688" s="38" t="s">
        <v>16</v>
      </c>
      <c r="N688" s="3" t="s">
        <v>458</v>
      </c>
      <c r="O688" s="3"/>
      <c r="P688" s="3"/>
      <c r="Q688" s="37" t="s">
        <v>444</v>
      </c>
      <c r="R688" s="101" t="s">
        <v>3566</v>
      </c>
      <c r="S688" s="101" t="s">
        <v>3566</v>
      </c>
      <c r="T688" s="45" t="s">
        <v>4788</v>
      </c>
      <c r="U688" t="s">
        <v>412</v>
      </c>
      <c r="V688" t="s">
        <v>407</v>
      </c>
      <c r="W688" t="s">
        <v>406</v>
      </c>
      <c r="X688" t="s">
        <v>403</v>
      </c>
      <c r="Y688" t="s">
        <v>407</v>
      </c>
    </row>
    <row r="689" spans="1:25" x14ac:dyDescent="0.25">
      <c r="A689" s="52" t="s">
        <v>124</v>
      </c>
      <c r="B689" s="4" t="s">
        <v>110</v>
      </c>
      <c r="C689" s="4" t="s">
        <v>110</v>
      </c>
      <c r="D689" s="4" t="s">
        <v>111</v>
      </c>
      <c r="E689" s="55" t="s">
        <v>3910</v>
      </c>
      <c r="F689" s="52" t="s">
        <v>124</v>
      </c>
      <c r="G689" t="s">
        <v>296</v>
      </c>
      <c r="H689">
        <v>53821</v>
      </c>
      <c r="I689">
        <v>53821</v>
      </c>
      <c r="K689" s="38" t="s">
        <v>14</v>
      </c>
      <c r="L689" s="78" t="s">
        <v>33</v>
      </c>
      <c r="M689" s="38" t="s">
        <v>16</v>
      </c>
      <c r="N689" s="3" t="s">
        <v>458</v>
      </c>
      <c r="O689" s="3"/>
      <c r="P689" s="3"/>
      <c r="Q689" s="37" t="s">
        <v>445</v>
      </c>
      <c r="R689" s="101" t="s">
        <v>4786</v>
      </c>
      <c r="S689" s="101" t="s">
        <v>4786</v>
      </c>
      <c r="T689" s="45" t="s">
        <v>4786</v>
      </c>
      <c r="U689" t="s">
        <v>413</v>
      </c>
      <c r="V689" t="s">
        <v>412</v>
      </c>
      <c r="W689" t="s">
        <v>413</v>
      </c>
      <c r="X689" t="s">
        <v>407</v>
      </c>
      <c r="Y689" t="s">
        <v>412</v>
      </c>
    </row>
    <row r="690" spans="1:25" x14ac:dyDescent="0.25">
      <c r="A690" s="52" t="s">
        <v>3332</v>
      </c>
      <c r="B690" s="4" t="s">
        <v>110</v>
      </c>
      <c r="C690" s="4" t="s">
        <v>110</v>
      </c>
      <c r="D690" s="4" t="s">
        <v>111</v>
      </c>
      <c r="E690" s="55" t="s">
        <v>3910</v>
      </c>
      <c r="F690" s="52" t="s">
        <v>124</v>
      </c>
      <c r="G690" t="s">
        <v>296</v>
      </c>
      <c r="H690">
        <v>53821</v>
      </c>
      <c r="I690">
        <v>53821</v>
      </c>
      <c r="K690" s="38" t="s">
        <v>14</v>
      </c>
      <c r="L690" s="78" t="s">
        <v>33</v>
      </c>
      <c r="M690" s="38" t="s">
        <v>16</v>
      </c>
      <c r="N690" s="3" t="s">
        <v>458</v>
      </c>
      <c r="O690" s="3"/>
      <c r="P690" s="3"/>
      <c r="Q690" s="37" t="s">
        <v>445</v>
      </c>
      <c r="R690" s="101" t="s">
        <v>4786</v>
      </c>
      <c r="S690" s="101" t="s">
        <v>4786</v>
      </c>
      <c r="T690" s="45" t="s">
        <v>4786</v>
      </c>
      <c r="U690" t="s">
        <v>413</v>
      </c>
      <c r="V690" t="s">
        <v>412</v>
      </c>
      <c r="W690" t="s">
        <v>413</v>
      </c>
      <c r="X690" t="s">
        <v>407</v>
      </c>
      <c r="Y690" t="s">
        <v>412</v>
      </c>
    </row>
    <row r="691" spans="1:25" x14ac:dyDescent="0.25">
      <c r="A691" s="52" t="s">
        <v>141</v>
      </c>
      <c r="B691" s="4" t="s">
        <v>110</v>
      </c>
      <c r="C691" s="4" t="s">
        <v>110</v>
      </c>
      <c r="D691" s="4" t="s">
        <v>111</v>
      </c>
      <c r="E691" s="55" t="s">
        <v>3911</v>
      </c>
      <c r="F691" s="52" t="s">
        <v>141</v>
      </c>
      <c r="G691" t="s">
        <v>311</v>
      </c>
      <c r="H691">
        <v>219810</v>
      </c>
      <c r="I691">
        <v>219810</v>
      </c>
      <c r="K691" s="38" t="s">
        <v>26</v>
      </c>
      <c r="L691" s="78" t="s">
        <v>26</v>
      </c>
      <c r="M691" s="38" t="s">
        <v>16</v>
      </c>
      <c r="N691" s="3" t="s">
        <v>458</v>
      </c>
      <c r="O691" s="3"/>
      <c r="P691" s="3"/>
      <c r="Q691" s="37" t="s">
        <v>453</v>
      </c>
      <c r="R691" s="101" t="s">
        <v>3565</v>
      </c>
      <c r="S691" s="101" t="s">
        <v>3565</v>
      </c>
      <c r="T691" s="45" t="s">
        <v>4788</v>
      </c>
      <c r="U691" t="s">
        <v>412</v>
      </c>
      <c r="V691" t="s">
        <v>407</v>
      </c>
      <c r="W691" t="s">
        <v>412</v>
      </c>
      <c r="X691" t="s">
        <v>412</v>
      </c>
      <c r="Y691" t="s">
        <v>407</v>
      </c>
    </row>
    <row r="692" spans="1:25" x14ac:dyDescent="0.25">
      <c r="A692" s="52" t="s">
        <v>3333</v>
      </c>
      <c r="B692" s="4" t="s">
        <v>110</v>
      </c>
      <c r="C692" s="4" t="s">
        <v>110</v>
      </c>
      <c r="D692" s="4" t="s">
        <v>111</v>
      </c>
      <c r="E692" s="55" t="s">
        <v>3911</v>
      </c>
      <c r="F692" s="52" t="s">
        <v>141</v>
      </c>
      <c r="G692" t="s">
        <v>311</v>
      </c>
      <c r="H692">
        <v>219810</v>
      </c>
      <c r="I692">
        <v>219810</v>
      </c>
      <c r="K692" s="38" t="s">
        <v>26</v>
      </c>
      <c r="L692" s="78" t="s">
        <v>26</v>
      </c>
      <c r="M692" s="38" t="s">
        <v>16</v>
      </c>
      <c r="N692" s="3" t="s">
        <v>458</v>
      </c>
      <c r="O692" s="3"/>
      <c r="P692" s="3"/>
      <c r="Q692" s="37" t="s">
        <v>453</v>
      </c>
      <c r="R692" s="101" t="s">
        <v>3565</v>
      </c>
      <c r="S692" s="101" t="s">
        <v>3565</v>
      </c>
      <c r="T692" s="45" t="s">
        <v>4788</v>
      </c>
      <c r="U692" t="s">
        <v>412</v>
      </c>
      <c r="V692" t="s">
        <v>407</v>
      </c>
      <c r="W692" t="s">
        <v>412</v>
      </c>
      <c r="X692" t="s">
        <v>412</v>
      </c>
      <c r="Y692" t="s">
        <v>407</v>
      </c>
    </row>
    <row r="693" spans="1:25" x14ac:dyDescent="0.25">
      <c r="A693" s="52" t="s">
        <v>2983</v>
      </c>
      <c r="B693" s="4" t="s">
        <v>110</v>
      </c>
      <c r="C693" s="4" t="s">
        <v>110</v>
      </c>
      <c r="D693" s="4" t="s">
        <v>111</v>
      </c>
      <c r="E693" s="55" t="s">
        <v>3912</v>
      </c>
      <c r="F693" s="52" t="s">
        <v>221</v>
      </c>
      <c r="G693" t="s">
        <v>387</v>
      </c>
      <c r="H693">
        <v>53811</v>
      </c>
      <c r="I693">
        <v>53811</v>
      </c>
      <c r="K693" s="38" t="s">
        <v>26</v>
      </c>
      <c r="L693" s="78" t="s">
        <v>38</v>
      </c>
      <c r="M693" s="38" t="s">
        <v>16</v>
      </c>
      <c r="N693" s="3"/>
      <c r="O693" s="3"/>
      <c r="P693" s="3"/>
      <c r="Q693" s="37" t="s">
        <v>402</v>
      </c>
      <c r="R693" s="101" t="s">
        <v>3565</v>
      </c>
      <c r="S693" s="101" t="s">
        <v>3565</v>
      </c>
      <c r="T693" s="45" t="s">
        <v>4788</v>
      </c>
      <c r="U693" t="s">
        <v>409</v>
      </c>
      <c r="V693" t="s">
        <v>402</v>
      </c>
      <c r="W693" t="s">
        <v>412</v>
      </c>
      <c r="X693" t="s">
        <v>403</v>
      </c>
      <c r="Y693" t="s">
        <v>402</v>
      </c>
    </row>
    <row r="694" spans="1:25" x14ac:dyDescent="0.25">
      <c r="A694" s="52" t="s">
        <v>221</v>
      </c>
      <c r="B694" s="4" t="s">
        <v>110</v>
      </c>
      <c r="C694" s="4" t="s">
        <v>110</v>
      </c>
      <c r="D694" s="4" t="s">
        <v>111</v>
      </c>
      <c r="E694" s="55" t="s">
        <v>3912</v>
      </c>
      <c r="F694" s="52" t="s">
        <v>221</v>
      </c>
      <c r="G694" t="s">
        <v>387</v>
      </c>
      <c r="H694">
        <v>53811</v>
      </c>
      <c r="I694">
        <v>53811</v>
      </c>
      <c r="K694" s="38" t="s">
        <v>26</v>
      </c>
      <c r="L694" s="78" t="s">
        <v>38</v>
      </c>
      <c r="M694" s="38" t="s">
        <v>16</v>
      </c>
      <c r="N694" s="3"/>
      <c r="O694" s="3"/>
      <c r="P694" s="3"/>
      <c r="Q694" s="37" t="s">
        <v>402</v>
      </c>
      <c r="R694" s="101" t="s">
        <v>3565</v>
      </c>
      <c r="S694" s="101" t="s">
        <v>3565</v>
      </c>
      <c r="T694" s="45" t="s">
        <v>4788</v>
      </c>
      <c r="U694" t="s">
        <v>409</v>
      </c>
      <c r="V694" t="s">
        <v>402</v>
      </c>
      <c r="W694" t="s">
        <v>412</v>
      </c>
      <c r="X694" t="s">
        <v>403</v>
      </c>
      <c r="Y694" t="s">
        <v>402</v>
      </c>
    </row>
    <row r="695" spans="1:25" x14ac:dyDescent="0.25">
      <c r="A695" s="52" t="s">
        <v>3334</v>
      </c>
      <c r="B695" s="4" t="s">
        <v>110</v>
      </c>
      <c r="C695" s="4" t="s">
        <v>110</v>
      </c>
      <c r="D695" s="4" t="s">
        <v>111</v>
      </c>
      <c r="E695" s="55" t="s">
        <v>3912</v>
      </c>
      <c r="F695" s="52" t="s">
        <v>221</v>
      </c>
      <c r="G695" t="s">
        <v>387</v>
      </c>
      <c r="H695">
        <v>53811</v>
      </c>
      <c r="I695">
        <v>53811</v>
      </c>
      <c r="K695" s="38" t="s">
        <v>26</v>
      </c>
      <c r="L695" s="78" t="s">
        <v>38</v>
      </c>
      <c r="M695" s="38" t="s">
        <v>16</v>
      </c>
      <c r="N695" s="3"/>
      <c r="O695" s="3"/>
      <c r="P695" s="3"/>
      <c r="Q695" s="37" t="s">
        <v>402</v>
      </c>
      <c r="R695" s="101" t="s">
        <v>3565</v>
      </c>
      <c r="S695" s="101" t="s">
        <v>3565</v>
      </c>
      <c r="T695" s="45" t="s">
        <v>4788</v>
      </c>
      <c r="U695" t="s">
        <v>409</v>
      </c>
      <c r="V695" t="s">
        <v>402</v>
      </c>
      <c r="W695" t="s">
        <v>412</v>
      </c>
      <c r="X695" t="s">
        <v>403</v>
      </c>
      <c r="Y695" t="s">
        <v>402</v>
      </c>
    </row>
    <row r="696" spans="1:25" x14ac:dyDescent="0.25">
      <c r="A696" s="52" t="s">
        <v>117</v>
      </c>
      <c r="B696" s="4" t="s">
        <v>110</v>
      </c>
      <c r="C696" s="4" t="s">
        <v>110</v>
      </c>
      <c r="D696" s="4" t="s">
        <v>111</v>
      </c>
      <c r="E696" s="55" t="s">
        <v>3913</v>
      </c>
      <c r="F696" s="52" t="s">
        <v>117</v>
      </c>
      <c r="G696" t="s">
        <v>292</v>
      </c>
      <c r="H696">
        <v>53733</v>
      </c>
      <c r="I696">
        <v>53733</v>
      </c>
      <c r="K696" s="38" t="s">
        <v>14</v>
      </c>
      <c r="L696" s="78" t="s">
        <v>14</v>
      </c>
      <c r="M696" s="38" t="s">
        <v>16</v>
      </c>
      <c r="N696" s="3" t="s">
        <v>458</v>
      </c>
      <c r="O696" s="3"/>
      <c r="P696" s="3"/>
      <c r="Q696" s="37" t="s">
        <v>446</v>
      </c>
      <c r="R696" s="101" t="s">
        <v>2094</v>
      </c>
      <c r="S696" s="101" t="s">
        <v>2094</v>
      </c>
      <c r="T696" s="45" t="s">
        <v>3577</v>
      </c>
      <c r="U696" t="s">
        <v>408</v>
      </c>
      <c r="V696" t="s">
        <v>412</v>
      </c>
      <c r="W696" t="s">
        <v>413</v>
      </c>
      <c r="X696" t="s">
        <v>409</v>
      </c>
      <c r="Y696" t="s">
        <v>412</v>
      </c>
    </row>
    <row r="697" spans="1:25" x14ac:dyDescent="0.25">
      <c r="A697" s="52" t="s">
        <v>3335</v>
      </c>
      <c r="B697" s="4" t="s">
        <v>110</v>
      </c>
      <c r="C697" s="4" t="s">
        <v>110</v>
      </c>
      <c r="D697" s="4" t="s">
        <v>111</v>
      </c>
      <c r="E697" s="55" t="s">
        <v>3913</v>
      </c>
      <c r="F697" s="52" t="s">
        <v>117</v>
      </c>
      <c r="G697" t="s">
        <v>292</v>
      </c>
      <c r="H697">
        <v>53733</v>
      </c>
      <c r="I697">
        <v>53733</v>
      </c>
      <c r="K697" s="38" t="s">
        <v>14</v>
      </c>
      <c r="L697" s="78" t="s">
        <v>14</v>
      </c>
      <c r="M697" s="38" t="s">
        <v>16</v>
      </c>
      <c r="N697" s="3" t="s">
        <v>458</v>
      </c>
      <c r="O697" s="3"/>
      <c r="P697" s="3"/>
      <c r="Q697" s="37" t="s">
        <v>446</v>
      </c>
      <c r="R697" s="101" t="s">
        <v>2094</v>
      </c>
      <c r="S697" s="101" t="s">
        <v>2094</v>
      </c>
      <c r="T697" s="45" t="s">
        <v>3577</v>
      </c>
      <c r="U697" t="s">
        <v>408</v>
      </c>
      <c r="V697" t="s">
        <v>412</v>
      </c>
      <c r="W697" t="s">
        <v>413</v>
      </c>
      <c r="X697" t="s">
        <v>409</v>
      </c>
      <c r="Y697" t="s">
        <v>412</v>
      </c>
    </row>
    <row r="698" spans="1:25" x14ac:dyDescent="0.25">
      <c r="A698" s="52" t="s">
        <v>195</v>
      </c>
      <c r="B698" s="4" t="s">
        <v>110</v>
      </c>
      <c r="C698" s="4" t="s">
        <v>110</v>
      </c>
      <c r="D698" s="4" t="s">
        <v>111</v>
      </c>
      <c r="E698" s="55" t="s">
        <v>3914</v>
      </c>
      <c r="F698" s="52" t="s">
        <v>195</v>
      </c>
      <c r="G698" t="s">
        <v>361</v>
      </c>
      <c r="H698">
        <v>53727</v>
      </c>
      <c r="I698">
        <v>53727</v>
      </c>
      <c r="K698" s="38" t="s">
        <v>16</v>
      </c>
      <c r="L698" s="78" t="s">
        <v>16</v>
      </c>
      <c r="M698" s="38" t="s">
        <v>16</v>
      </c>
      <c r="N698" s="3"/>
      <c r="O698" s="3"/>
      <c r="P698" s="3"/>
      <c r="Q698" s="37" t="s">
        <v>444</v>
      </c>
      <c r="R698" s="101" t="s">
        <v>2094</v>
      </c>
      <c r="S698" s="101" t="s">
        <v>2094</v>
      </c>
      <c r="T698" s="45" t="s">
        <v>3577</v>
      </c>
      <c r="U698" t="s">
        <v>406</v>
      </c>
      <c r="V698" t="s">
        <v>403</v>
      </c>
      <c r="W698" t="s">
        <v>406</v>
      </c>
      <c r="X698" t="s">
        <v>405</v>
      </c>
      <c r="Y698" t="s">
        <v>403</v>
      </c>
    </row>
    <row r="699" spans="1:25" x14ac:dyDescent="0.25">
      <c r="A699" s="52" t="s">
        <v>3336</v>
      </c>
      <c r="B699" s="4" t="s">
        <v>110</v>
      </c>
      <c r="C699" s="4" t="s">
        <v>110</v>
      </c>
      <c r="D699" s="4" t="s">
        <v>111</v>
      </c>
      <c r="E699" s="55" t="s">
        <v>3914</v>
      </c>
      <c r="F699" s="52" t="s">
        <v>195</v>
      </c>
      <c r="G699" t="s">
        <v>361</v>
      </c>
      <c r="H699">
        <v>53727</v>
      </c>
      <c r="I699">
        <v>53727</v>
      </c>
      <c r="K699" s="38" t="s">
        <v>16</v>
      </c>
      <c r="L699" s="78" t="s">
        <v>16</v>
      </c>
      <c r="M699" s="38" t="s">
        <v>16</v>
      </c>
      <c r="N699" s="3"/>
      <c r="O699" s="3"/>
      <c r="P699" s="3"/>
      <c r="Q699" s="37" t="s">
        <v>444</v>
      </c>
      <c r="R699" s="101" t="s">
        <v>2094</v>
      </c>
      <c r="S699" s="101" t="s">
        <v>2094</v>
      </c>
      <c r="T699" s="45" t="s">
        <v>3577</v>
      </c>
      <c r="U699" t="s">
        <v>406</v>
      </c>
      <c r="V699" t="s">
        <v>403</v>
      </c>
      <c r="W699" t="s">
        <v>406</v>
      </c>
      <c r="X699" t="s">
        <v>405</v>
      </c>
      <c r="Y699" t="s">
        <v>403</v>
      </c>
    </row>
    <row r="700" spans="1:25" x14ac:dyDescent="0.25">
      <c r="A700" s="52" t="s">
        <v>2984</v>
      </c>
      <c r="B700" s="4" t="s">
        <v>110</v>
      </c>
      <c r="C700" s="4" t="s">
        <v>110</v>
      </c>
      <c r="D700" s="4" t="s">
        <v>126</v>
      </c>
      <c r="E700" s="55" t="s">
        <v>3915</v>
      </c>
      <c r="F700" s="52" t="s">
        <v>196</v>
      </c>
      <c r="G700" t="s">
        <v>362</v>
      </c>
      <c r="H700">
        <v>219740</v>
      </c>
      <c r="I700">
        <v>219740</v>
      </c>
      <c r="K700" s="38" t="s">
        <v>16</v>
      </c>
      <c r="L700" s="78" t="s">
        <v>16</v>
      </c>
      <c r="M700" s="38" t="s">
        <v>16</v>
      </c>
      <c r="N700" s="3"/>
      <c r="O700" s="3"/>
      <c r="P700" s="3"/>
      <c r="Q700" s="37" t="s">
        <v>444</v>
      </c>
      <c r="R700" s="101" t="s">
        <v>4783</v>
      </c>
      <c r="S700" s="101" t="s">
        <v>4783</v>
      </c>
      <c r="T700" s="45" t="s">
        <v>4783</v>
      </c>
      <c r="U700" t="s">
        <v>404</v>
      </c>
      <c r="V700" t="s">
        <v>405</v>
      </c>
      <c r="W700" t="s">
        <v>405</v>
      </c>
      <c r="X700" t="s">
        <v>404</v>
      </c>
      <c r="Y700" t="s">
        <v>405</v>
      </c>
    </row>
    <row r="701" spans="1:25" x14ac:dyDescent="0.25">
      <c r="A701" s="52" t="s">
        <v>3337</v>
      </c>
      <c r="B701" s="4" t="s">
        <v>110</v>
      </c>
      <c r="C701" s="4" t="s">
        <v>110</v>
      </c>
      <c r="D701" s="4" t="s">
        <v>126</v>
      </c>
      <c r="E701" s="55" t="s">
        <v>3915</v>
      </c>
      <c r="F701" s="52" t="s">
        <v>196</v>
      </c>
      <c r="G701" t="s">
        <v>362</v>
      </c>
      <c r="H701">
        <v>219740</v>
      </c>
      <c r="I701">
        <v>219740</v>
      </c>
      <c r="K701" s="38" t="s">
        <v>16</v>
      </c>
      <c r="L701" s="78" t="s">
        <v>16</v>
      </c>
      <c r="M701" s="38" t="s">
        <v>16</v>
      </c>
      <c r="N701" s="3"/>
      <c r="O701" s="3"/>
      <c r="P701" s="3"/>
      <c r="Q701" s="37" t="s">
        <v>444</v>
      </c>
      <c r="R701" s="101" t="s">
        <v>4783</v>
      </c>
      <c r="S701" s="101" t="s">
        <v>4783</v>
      </c>
      <c r="T701" s="45" t="s">
        <v>4783</v>
      </c>
      <c r="U701" t="s">
        <v>404</v>
      </c>
      <c r="V701" t="s">
        <v>405</v>
      </c>
      <c r="W701" t="s">
        <v>405</v>
      </c>
      <c r="X701" t="s">
        <v>404</v>
      </c>
      <c r="Y701" t="s">
        <v>405</v>
      </c>
    </row>
    <row r="702" spans="1:25" x14ac:dyDescent="0.25">
      <c r="A702" s="52" t="s">
        <v>196</v>
      </c>
      <c r="B702" s="4" t="s">
        <v>110</v>
      </c>
      <c r="C702" s="4" t="s">
        <v>110</v>
      </c>
      <c r="D702" s="4" t="s">
        <v>126</v>
      </c>
      <c r="E702" s="55" t="s">
        <v>3915</v>
      </c>
      <c r="F702" s="52" t="s">
        <v>196</v>
      </c>
      <c r="G702" t="s">
        <v>362</v>
      </c>
      <c r="H702">
        <v>219740</v>
      </c>
      <c r="I702">
        <v>219740</v>
      </c>
      <c r="K702" s="38" t="s">
        <v>16</v>
      </c>
      <c r="L702" s="78" t="s">
        <v>16</v>
      </c>
      <c r="M702" s="38" t="s">
        <v>16</v>
      </c>
      <c r="N702" s="3"/>
      <c r="O702" s="3"/>
      <c r="P702" s="3"/>
      <c r="Q702" s="37" t="s">
        <v>444</v>
      </c>
      <c r="R702" s="101" t="s">
        <v>4783</v>
      </c>
      <c r="S702" s="101" t="s">
        <v>4783</v>
      </c>
      <c r="T702" s="45" t="s">
        <v>4783</v>
      </c>
      <c r="U702" t="s">
        <v>404</v>
      </c>
      <c r="V702" t="s">
        <v>405</v>
      </c>
      <c r="W702" t="s">
        <v>405</v>
      </c>
      <c r="X702" t="s">
        <v>404</v>
      </c>
      <c r="Y702" t="s">
        <v>405</v>
      </c>
    </row>
    <row r="703" spans="1:25" x14ac:dyDescent="0.25">
      <c r="A703" s="52" t="s">
        <v>3338</v>
      </c>
      <c r="B703" s="4" t="s">
        <v>110</v>
      </c>
      <c r="C703" s="4" t="s">
        <v>110</v>
      </c>
      <c r="D703" s="4" t="s">
        <v>126</v>
      </c>
      <c r="E703" s="55" t="s">
        <v>3915</v>
      </c>
      <c r="F703" s="52" t="s">
        <v>196</v>
      </c>
      <c r="G703" t="s">
        <v>362</v>
      </c>
      <c r="H703">
        <v>219740</v>
      </c>
      <c r="I703">
        <v>219740</v>
      </c>
      <c r="K703" s="38" t="s">
        <v>16</v>
      </c>
      <c r="L703" s="78" t="s">
        <v>16</v>
      </c>
      <c r="M703" s="38" t="s">
        <v>16</v>
      </c>
      <c r="N703" s="3"/>
      <c r="O703" s="3"/>
      <c r="P703" s="3"/>
      <c r="Q703" s="37" t="s">
        <v>444</v>
      </c>
      <c r="R703" s="101" t="s">
        <v>4783</v>
      </c>
      <c r="S703" s="101" t="s">
        <v>4783</v>
      </c>
      <c r="T703" s="45" t="s">
        <v>4783</v>
      </c>
      <c r="U703" t="s">
        <v>404</v>
      </c>
      <c r="V703" t="s">
        <v>405</v>
      </c>
      <c r="W703" t="s">
        <v>405</v>
      </c>
      <c r="X703" t="s">
        <v>404</v>
      </c>
      <c r="Y703" t="s">
        <v>405</v>
      </c>
    </row>
    <row r="704" spans="1:25" x14ac:dyDescent="0.25">
      <c r="A704" s="52" t="s">
        <v>197</v>
      </c>
      <c r="B704" s="4" t="s">
        <v>110</v>
      </c>
      <c r="C704" s="4" t="s">
        <v>110</v>
      </c>
      <c r="D704" s="4" t="s">
        <v>181</v>
      </c>
      <c r="E704" s="55" t="s">
        <v>3916</v>
      </c>
      <c r="F704" s="52" t="s">
        <v>197</v>
      </c>
      <c r="G704" t="s">
        <v>363</v>
      </c>
      <c r="H704">
        <v>54468</v>
      </c>
      <c r="I704">
        <v>54468</v>
      </c>
      <c r="K704" s="38" t="s">
        <v>16</v>
      </c>
      <c r="L704" s="78" t="s">
        <v>16</v>
      </c>
      <c r="M704" s="38" t="s">
        <v>16</v>
      </c>
      <c r="N704" s="3"/>
      <c r="O704" s="3"/>
      <c r="P704" s="3"/>
      <c r="Q704" s="37" t="s">
        <v>444</v>
      </c>
      <c r="R704" s="101" t="s">
        <v>4783</v>
      </c>
      <c r="S704" s="101" t="s">
        <v>4783</v>
      </c>
      <c r="T704" s="45" t="s">
        <v>4783</v>
      </c>
      <c r="U704" t="s">
        <v>404</v>
      </c>
      <c r="V704" t="s">
        <v>406</v>
      </c>
      <c r="W704" t="s">
        <v>404</v>
      </c>
      <c r="X704" t="s">
        <v>404</v>
      </c>
      <c r="Y704" t="s">
        <v>406</v>
      </c>
    </row>
    <row r="705" spans="1:25" x14ac:dyDescent="0.25">
      <c r="A705" s="52" t="s">
        <v>3339</v>
      </c>
      <c r="B705" s="4" t="s">
        <v>110</v>
      </c>
      <c r="C705" s="4" t="s">
        <v>110</v>
      </c>
      <c r="D705" s="4" t="s">
        <v>181</v>
      </c>
      <c r="E705" s="55" t="s">
        <v>3916</v>
      </c>
      <c r="F705" s="52" t="s">
        <v>197</v>
      </c>
      <c r="G705" t="s">
        <v>363</v>
      </c>
      <c r="H705">
        <v>54468</v>
      </c>
      <c r="I705">
        <v>54468</v>
      </c>
      <c r="K705" s="38" t="s">
        <v>16</v>
      </c>
      <c r="L705" s="78" t="s">
        <v>16</v>
      </c>
      <c r="M705" s="38" t="s">
        <v>16</v>
      </c>
      <c r="N705" s="3"/>
      <c r="O705" s="3"/>
      <c r="P705" s="3"/>
      <c r="Q705" s="37" t="s">
        <v>444</v>
      </c>
      <c r="R705" s="101" t="s">
        <v>4783</v>
      </c>
      <c r="S705" s="101" t="s">
        <v>4783</v>
      </c>
      <c r="T705" s="45" t="s">
        <v>4783</v>
      </c>
      <c r="U705" t="s">
        <v>404</v>
      </c>
      <c r="V705" t="s">
        <v>406</v>
      </c>
      <c r="W705" t="s">
        <v>404</v>
      </c>
      <c r="X705" t="s">
        <v>404</v>
      </c>
      <c r="Y705" t="s">
        <v>406</v>
      </c>
    </row>
    <row r="706" spans="1:25" x14ac:dyDescent="0.25">
      <c r="A706" s="52" t="s">
        <v>198</v>
      </c>
      <c r="B706" s="4" t="s">
        <v>110</v>
      </c>
      <c r="C706" s="4" t="s">
        <v>110</v>
      </c>
      <c r="D706" s="4" t="s">
        <v>111</v>
      </c>
      <c r="E706" s="55" t="s">
        <v>3917</v>
      </c>
      <c r="F706" s="52" t="s">
        <v>198</v>
      </c>
      <c r="G706" t="s">
        <v>364</v>
      </c>
      <c r="H706">
        <v>53595</v>
      </c>
      <c r="I706">
        <v>53595</v>
      </c>
      <c r="K706" s="38" t="s">
        <v>16</v>
      </c>
      <c r="L706" s="78" t="s">
        <v>16</v>
      </c>
      <c r="M706" s="38" t="s">
        <v>16</v>
      </c>
      <c r="N706" s="3"/>
      <c r="O706" s="3"/>
      <c r="P706" s="3"/>
      <c r="Q706" s="37" t="s">
        <v>444</v>
      </c>
      <c r="R706" s="101" t="s">
        <v>2094</v>
      </c>
      <c r="S706" s="101" t="s">
        <v>2094</v>
      </c>
      <c r="T706" s="45" t="s">
        <v>3577</v>
      </c>
      <c r="U706" t="s">
        <v>404</v>
      </c>
      <c r="V706" t="s">
        <v>405</v>
      </c>
      <c r="W706" t="s">
        <v>404</v>
      </c>
      <c r="X706" t="s">
        <v>404</v>
      </c>
      <c r="Y706" t="s">
        <v>405</v>
      </c>
    </row>
    <row r="707" spans="1:25" x14ac:dyDescent="0.25">
      <c r="A707" s="52" t="s">
        <v>3340</v>
      </c>
      <c r="B707" s="4" t="s">
        <v>110</v>
      </c>
      <c r="C707" s="4" t="s">
        <v>110</v>
      </c>
      <c r="D707" s="4" t="s">
        <v>111</v>
      </c>
      <c r="E707" s="55" t="s">
        <v>3917</v>
      </c>
      <c r="F707" s="52" t="s">
        <v>198</v>
      </c>
      <c r="G707" t="s">
        <v>364</v>
      </c>
      <c r="H707">
        <v>53595</v>
      </c>
      <c r="I707">
        <v>53595</v>
      </c>
      <c r="K707" s="38" t="s">
        <v>16</v>
      </c>
      <c r="L707" s="78" t="s">
        <v>16</v>
      </c>
      <c r="M707" s="38" t="s">
        <v>16</v>
      </c>
      <c r="N707" s="3"/>
      <c r="O707" s="3"/>
      <c r="P707" s="3"/>
      <c r="Q707" s="37" t="s">
        <v>444</v>
      </c>
      <c r="R707" s="101" t="s">
        <v>2094</v>
      </c>
      <c r="S707" s="101" t="s">
        <v>2094</v>
      </c>
      <c r="T707" s="45" t="s">
        <v>3577</v>
      </c>
      <c r="U707" t="s">
        <v>404</v>
      </c>
      <c r="V707" t="s">
        <v>405</v>
      </c>
      <c r="W707" t="s">
        <v>404</v>
      </c>
      <c r="X707" t="s">
        <v>404</v>
      </c>
      <c r="Y707" t="s">
        <v>405</v>
      </c>
    </row>
    <row r="708" spans="1:25" x14ac:dyDescent="0.25">
      <c r="A708" s="52" t="s">
        <v>125</v>
      </c>
      <c r="B708" s="4" t="s">
        <v>110</v>
      </c>
      <c r="C708" s="4" t="s">
        <v>110</v>
      </c>
      <c r="D708" s="4" t="s">
        <v>120</v>
      </c>
      <c r="E708" s="55" t="s">
        <v>3918</v>
      </c>
      <c r="F708" s="52" t="s">
        <v>125</v>
      </c>
      <c r="G708" t="s">
        <v>297</v>
      </c>
      <c r="H708">
        <v>631131</v>
      </c>
      <c r="I708">
        <v>631131</v>
      </c>
      <c r="K708" s="38" t="s">
        <v>14</v>
      </c>
      <c r="L708" s="78" t="s">
        <v>49</v>
      </c>
      <c r="M708" s="38" t="s">
        <v>29</v>
      </c>
      <c r="N708" s="3" t="s">
        <v>458</v>
      </c>
      <c r="O708" s="3" t="s">
        <v>769</v>
      </c>
      <c r="P708" s="3"/>
      <c r="Q708" s="37" t="s">
        <v>445</v>
      </c>
      <c r="R708" s="101" t="s">
        <v>4786</v>
      </c>
      <c r="S708" s="101" t="s">
        <v>4786</v>
      </c>
      <c r="T708" s="45" t="s">
        <v>4786</v>
      </c>
      <c r="U708" t="s">
        <v>412</v>
      </c>
      <c r="V708" t="s">
        <v>412</v>
      </c>
      <c r="W708" t="s">
        <v>402</v>
      </c>
      <c r="X708" t="s">
        <v>408</v>
      </c>
      <c r="Y708" t="s">
        <v>412</v>
      </c>
    </row>
    <row r="709" spans="1:25" x14ac:dyDescent="0.25">
      <c r="A709" s="52" t="s">
        <v>3341</v>
      </c>
      <c r="B709" s="4" t="s">
        <v>110</v>
      </c>
      <c r="C709" s="4" t="s">
        <v>110</v>
      </c>
      <c r="D709" s="4" t="s">
        <v>120</v>
      </c>
      <c r="E709" s="55" t="s">
        <v>3918</v>
      </c>
      <c r="F709" s="52" t="s">
        <v>125</v>
      </c>
      <c r="G709" t="s">
        <v>297</v>
      </c>
      <c r="H709">
        <v>631131</v>
      </c>
      <c r="I709">
        <v>631131</v>
      </c>
      <c r="K709" s="38" t="s">
        <v>14</v>
      </c>
      <c r="L709" s="78" t="s">
        <v>49</v>
      </c>
      <c r="M709" s="38" t="s">
        <v>29</v>
      </c>
      <c r="N709" s="3" t="s">
        <v>458</v>
      </c>
      <c r="O709" s="3" t="s">
        <v>769</v>
      </c>
      <c r="P709" s="3"/>
      <c r="Q709" s="37" t="s">
        <v>445</v>
      </c>
      <c r="R709" s="101" t="s">
        <v>4786</v>
      </c>
      <c r="S709" s="101" t="s">
        <v>4786</v>
      </c>
      <c r="T709" s="45" t="s">
        <v>4786</v>
      </c>
      <c r="U709" t="s">
        <v>412</v>
      </c>
      <c r="V709" t="s">
        <v>412</v>
      </c>
      <c r="W709" t="s">
        <v>402</v>
      </c>
      <c r="X709" t="s">
        <v>408</v>
      </c>
      <c r="Y709" t="s">
        <v>412</v>
      </c>
    </row>
    <row r="710" spans="1:25" x14ac:dyDescent="0.25">
      <c r="A710" s="52" t="s">
        <v>2985</v>
      </c>
      <c r="B710" s="4" t="s">
        <v>110</v>
      </c>
      <c r="C710" s="4" t="s">
        <v>110</v>
      </c>
      <c r="D710" s="4" t="s">
        <v>120</v>
      </c>
      <c r="E710" s="55" t="s">
        <v>3919</v>
      </c>
      <c r="F710" s="52" t="s">
        <v>131</v>
      </c>
      <c r="G710" t="s">
        <v>302</v>
      </c>
      <c r="H710">
        <v>631133</v>
      </c>
      <c r="I710">
        <v>631133</v>
      </c>
      <c r="K710" s="38" t="s">
        <v>49</v>
      </c>
      <c r="L710" s="78" t="s">
        <v>49</v>
      </c>
      <c r="M710" s="38" t="s">
        <v>16</v>
      </c>
      <c r="N710" s="3" t="s">
        <v>458</v>
      </c>
      <c r="O710" s="3" t="s">
        <v>769</v>
      </c>
      <c r="P710" s="3"/>
      <c r="Q710" s="37" t="s">
        <v>402</v>
      </c>
      <c r="R710" s="101" t="s">
        <v>3565</v>
      </c>
      <c r="S710" s="101" t="s">
        <v>3565</v>
      </c>
      <c r="T710" s="45" t="s">
        <v>4788</v>
      </c>
      <c r="U710" t="s">
        <v>409</v>
      </c>
      <c r="V710" t="s">
        <v>408</v>
      </c>
      <c r="W710" t="s">
        <v>412</v>
      </c>
      <c r="X710" t="s">
        <v>412</v>
      </c>
      <c r="Y710" t="s">
        <v>408</v>
      </c>
    </row>
    <row r="711" spans="1:25" x14ac:dyDescent="0.25">
      <c r="A711" s="52" t="s">
        <v>3342</v>
      </c>
      <c r="B711" s="4" t="s">
        <v>110</v>
      </c>
      <c r="C711" s="4" t="s">
        <v>110</v>
      </c>
      <c r="D711" s="4" t="s">
        <v>120</v>
      </c>
      <c r="E711" s="55" t="s">
        <v>3919</v>
      </c>
      <c r="F711" s="52" t="s">
        <v>131</v>
      </c>
      <c r="G711" t="s">
        <v>302</v>
      </c>
      <c r="H711">
        <v>631133</v>
      </c>
      <c r="I711">
        <v>631133</v>
      </c>
      <c r="K711" s="38" t="s">
        <v>49</v>
      </c>
      <c r="L711" s="78" t="s">
        <v>49</v>
      </c>
      <c r="M711" s="38" t="s">
        <v>16</v>
      </c>
      <c r="N711" s="3" t="s">
        <v>458</v>
      </c>
      <c r="O711" s="3" t="s">
        <v>769</v>
      </c>
      <c r="P711" s="3"/>
      <c r="Q711" s="37" t="s">
        <v>402</v>
      </c>
      <c r="R711" s="101" t="s">
        <v>3565</v>
      </c>
      <c r="S711" s="101" t="s">
        <v>3565</v>
      </c>
      <c r="T711" s="45" t="s">
        <v>4788</v>
      </c>
      <c r="U711" t="s">
        <v>409</v>
      </c>
      <c r="V711" t="s">
        <v>408</v>
      </c>
      <c r="W711" t="s">
        <v>412</v>
      </c>
      <c r="X711" t="s">
        <v>412</v>
      </c>
      <c r="Y711" t="s">
        <v>408</v>
      </c>
    </row>
    <row r="712" spans="1:25" x14ac:dyDescent="0.25">
      <c r="A712" s="52" t="s">
        <v>131</v>
      </c>
      <c r="B712" s="4" t="s">
        <v>110</v>
      </c>
      <c r="C712" s="4" t="s">
        <v>110</v>
      </c>
      <c r="D712" s="4" t="s">
        <v>120</v>
      </c>
      <c r="E712" s="55" t="s">
        <v>3919</v>
      </c>
      <c r="F712" s="52" t="s">
        <v>131</v>
      </c>
      <c r="G712" t="s">
        <v>302</v>
      </c>
      <c r="H712">
        <v>631133</v>
      </c>
      <c r="I712">
        <v>631133</v>
      </c>
      <c r="K712" s="38" t="s">
        <v>49</v>
      </c>
      <c r="L712" s="78" t="s">
        <v>49</v>
      </c>
      <c r="M712" s="38" t="s">
        <v>16</v>
      </c>
      <c r="N712" s="3" t="s">
        <v>458</v>
      </c>
      <c r="O712" s="3" t="s">
        <v>769</v>
      </c>
      <c r="P712" s="3"/>
      <c r="Q712" s="37" t="s">
        <v>402</v>
      </c>
      <c r="R712" s="101" t="s">
        <v>3565</v>
      </c>
      <c r="S712" s="101" t="s">
        <v>3565</v>
      </c>
      <c r="T712" s="45" t="s">
        <v>4788</v>
      </c>
      <c r="U712" t="s">
        <v>409</v>
      </c>
      <c r="V712" t="s">
        <v>408</v>
      </c>
      <c r="W712" t="s">
        <v>412</v>
      </c>
      <c r="X712" t="s">
        <v>412</v>
      </c>
      <c r="Y712" t="s">
        <v>408</v>
      </c>
    </row>
    <row r="713" spans="1:25" x14ac:dyDescent="0.25">
      <c r="A713" s="52" t="s">
        <v>3343</v>
      </c>
      <c r="B713" s="4" t="s">
        <v>110</v>
      </c>
      <c r="C713" s="4" t="s">
        <v>110</v>
      </c>
      <c r="D713" s="4" t="s">
        <v>120</v>
      </c>
      <c r="E713" s="55" t="s">
        <v>3919</v>
      </c>
      <c r="F713" s="52" t="s">
        <v>131</v>
      </c>
      <c r="G713" t="s">
        <v>302</v>
      </c>
      <c r="H713">
        <v>631133</v>
      </c>
      <c r="I713">
        <v>631133</v>
      </c>
      <c r="K713" s="38" t="s">
        <v>49</v>
      </c>
      <c r="L713" s="78" t="s">
        <v>49</v>
      </c>
      <c r="M713" s="38" t="s">
        <v>16</v>
      </c>
      <c r="N713" s="3" t="s">
        <v>458</v>
      </c>
      <c r="O713" s="3" t="s">
        <v>769</v>
      </c>
      <c r="P713" s="3"/>
      <c r="Q713" s="37" t="s">
        <v>402</v>
      </c>
      <c r="R713" s="101" t="s">
        <v>3565</v>
      </c>
      <c r="S713" s="101" t="s">
        <v>3565</v>
      </c>
      <c r="T713" s="45" t="s">
        <v>4788</v>
      </c>
      <c r="U713" t="s">
        <v>409</v>
      </c>
      <c r="V713" t="s">
        <v>408</v>
      </c>
      <c r="W713" t="s">
        <v>412</v>
      </c>
      <c r="X713" t="s">
        <v>412</v>
      </c>
      <c r="Y713" t="s">
        <v>408</v>
      </c>
    </row>
    <row r="714" spans="1:25" x14ac:dyDescent="0.25">
      <c r="A714" s="52" t="s">
        <v>199</v>
      </c>
      <c r="B714" s="4" t="s">
        <v>110</v>
      </c>
      <c r="C714" s="4" t="s">
        <v>110</v>
      </c>
      <c r="D714" s="4" t="s">
        <v>118</v>
      </c>
      <c r="E714" s="55" t="s">
        <v>3920</v>
      </c>
      <c r="F714" s="52" t="s">
        <v>199</v>
      </c>
      <c r="G714" t="s">
        <v>365</v>
      </c>
      <c r="H714">
        <v>54342</v>
      </c>
      <c r="I714">
        <v>54342</v>
      </c>
      <c r="K714" s="38" t="s">
        <v>16</v>
      </c>
      <c r="L714" s="78" t="s">
        <v>16</v>
      </c>
      <c r="M714" s="38" t="s">
        <v>16</v>
      </c>
      <c r="N714" s="3"/>
      <c r="O714" s="3"/>
      <c r="P714" s="3"/>
      <c r="Q714" s="37" t="s">
        <v>444</v>
      </c>
      <c r="R714" s="101" t="s">
        <v>4785</v>
      </c>
      <c r="S714" s="101" t="s">
        <v>4785</v>
      </c>
      <c r="T714" s="45" t="s">
        <v>4785</v>
      </c>
      <c r="U714" t="s">
        <v>404</v>
      </c>
      <c r="V714" t="s">
        <v>405</v>
      </c>
      <c r="W714" t="s">
        <v>404</v>
      </c>
      <c r="X714" t="s">
        <v>404</v>
      </c>
      <c r="Y714" t="s">
        <v>405</v>
      </c>
    </row>
    <row r="715" spans="1:25" x14ac:dyDescent="0.25">
      <c r="A715" s="52" t="s">
        <v>3344</v>
      </c>
      <c r="B715" s="4" t="s">
        <v>110</v>
      </c>
      <c r="C715" s="4" t="s">
        <v>110</v>
      </c>
      <c r="D715" s="4" t="s">
        <v>118</v>
      </c>
      <c r="E715" s="55" t="s">
        <v>3920</v>
      </c>
      <c r="F715" s="52" t="s">
        <v>199</v>
      </c>
      <c r="G715" t="s">
        <v>365</v>
      </c>
      <c r="H715">
        <v>54342</v>
      </c>
      <c r="I715">
        <v>54342</v>
      </c>
      <c r="K715" s="38" t="s">
        <v>16</v>
      </c>
      <c r="L715" s="78" t="s">
        <v>16</v>
      </c>
      <c r="M715" s="38" t="s">
        <v>16</v>
      </c>
      <c r="N715" s="3"/>
      <c r="O715" s="3"/>
      <c r="P715" s="3"/>
      <c r="Q715" s="37" t="s">
        <v>444</v>
      </c>
      <c r="R715" s="101" t="s">
        <v>4785</v>
      </c>
      <c r="S715" s="101" t="s">
        <v>4785</v>
      </c>
      <c r="T715" s="45" t="s">
        <v>4785</v>
      </c>
      <c r="U715" t="s">
        <v>404</v>
      </c>
      <c r="V715" t="s">
        <v>405</v>
      </c>
      <c r="W715" t="s">
        <v>404</v>
      </c>
      <c r="X715" t="s">
        <v>404</v>
      </c>
      <c r="Y715" t="s">
        <v>405</v>
      </c>
    </row>
    <row r="716" spans="1:25" x14ac:dyDescent="0.25">
      <c r="A716" s="52" t="s">
        <v>230</v>
      </c>
      <c r="B716" s="4" t="s">
        <v>110</v>
      </c>
      <c r="C716" s="4" t="s">
        <v>110</v>
      </c>
      <c r="D716" s="4" t="s">
        <v>118</v>
      </c>
      <c r="E716" s="55" t="s">
        <v>3921</v>
      </c>
      <c r="F716" s="52" t="s">
        <v>230</v>
      </c>
      <c r="G716" t="s">
        <v>395</v>
      </c>
      <c r="H716">
        <v>219830</v>
      </c>
      <c r="I716">
        <v>219830</v>
      </c>
      <c r="K716" s="38" t="s">
        <v>6</v>
      </c>
      <c r="L716" s="78" t="s">
        <v>3</v>
      </c>
      <c r="M716" s="38" t="s">
        <v>16</v>
      </c>
      <c r="N716" s="3"/>
      <c r="O716" s="3"/>
      <c r="P716" s="3"/>
      <c r="Q716" s="37" t="s">
        <v>446</v>
      </c>
      <c r="R716" s="101" t="s">
        <v>411</v>
      </c>
      <c r="S716" s="101" t="s">
        <v>411</v>
      </c>
      <c r="T716" s="45" t="s">
        <v>411</v>
      </c>
      <c r="U716" t="s">
        <v>413</v>
      </c>
      <c r="V716" t="s">
        <v>409</v>
      </c>
      <c r="W716" t="s">
        <v>413</v>
      </c>
      <c r="X716" t="s">
        <v>413</v>
      </c>
      <c r="Y716" t="s">
        <v>409</v>
      </c>
    </row>
    <row r="717" spans="1:25" x14ac:dyDescent="0.25">
      <c r="A717" s="52" t="s">
        <v>3345</v>
      </c>
      <c r="B717" s="4" t="s">
        <v>110</v>
      </c>
      <c r="C717" s="4" t="s">
        <v>110</v>
      </c>
      <c r="D717" s="4" t="s">
        <v>118</v>
      </c>
      <c r="E717" s="55" t="s">
        <v>3921</v>
      </c>
      <c r="F717" s="52" t="s">
        <v>230</v>
      </c>
      <c r="G717" t="s">
        <v>395</v>
      </c>
      <c r="H717">
        <v>219830</v>
      </c>
      <c r="I717">
        <v>219830</v>
      </c>
      <c r="K717" s="38" t="s">
        <v>6</v>
      </c>
      <c r="L717" s="78" t="s">
        <v>3</v>
      </c>
      <c r="M717" s="38" t="s">
        <v>16</v>
      </c>
      <c r="N717" s="3"/>
      <c r="O717" s="3"/>
      <c r="P717" s="3"/>
      <c r="Q717" s="37" t="s">
        <v>446</v>
      </c>
      <c r="R717" s="101" t="s">
        <v>411</v>
      </c>
      <c r="S717" s="101" t="s">
        <v>411</v>
      </c>
      <c r="T717" s="45" t="s">
        <v>411</v>
      </c>
      <c r="U717" t="s">
        <v>413</v>
      </c>
      <c r="V717" t="s">
        <v>409</v>
      </c>
      <c r="W717" t="s">
        <v>413</v>
      </c>
      <c r="X717" t="s">
        <v>413</v>
      </c>
      <c r="Y717" t="s">
        <v>409</v>
      </c>
    </row>
    <row r="718" spans="1:25" x14ac:dyDescent="0.25">
      <c r="A718" s="52" t="s">
        <v>200</v>
      </c>
      <c r="B718" s="4" t="s">
        <v>110</v>
      </c>
      <c r="C718" s="4" t="s">
        <v>110</v>
      </c>
      <c r="D718" s="4" t="s">
        <v>118</v>
      </c>
      <c r="E718" s="55" t="s">
        <v>3922</v>
      </c>
      <c r="F718" s="52" t="s">
        <v>200</v>
      </c>
      <c r="G718" t="s">
        <v>366</v>
      </c>
      <c r="H718">
        <v>219833</v>
      </c>
      <c r="I718">
        <v>219833</v>
      </c>
      <c r="K718" s="38" t="s">
        <v>16</v>
      </c>
      <c r="L718" s="78" t="s">
        <v>16</v>
      </c>
      <c r="M718" s="38" t="s">
        <v>16</v>
      </c>
      <c r="N718" s="3"/>
      <c r="O718" s="3"/>
      <c r="P718" s="3"/>
      <c r="Q718" s="37" t="s">
        <v>444</v>
      </c>
      <c r="R718" s="101" t="s">
        <v>4785</v>
      </c>
      <c r="S718" s="101" t="s">
        <v>4785</v>
      </c>
      <c r="T718" s="45" t="s">
        <v>4785</v>
      </c>
      <c r="U718" t="s">
        <v>404</v>
      </c>
      <c r="V718" t="s">
        <v>404</v>
      </c>
      <c r="W718" t="s">
        <v>404</v>
      </c>
      <c r="X718" t="s">
        <v>404</v>
      </c>
      <c r="Y718" t="s">
        <v>404</v>
      </c>
    </row>
    <row r="719" spans="1:25" x14ac:dyDescent="0.25">
      <c r="A719" s="52" t="s">
        <v>3346</v>
      </c>
      <c r="B719" s="4" t="s">
        <v>110</v>
      </c>
      <c r="C719" s="4" t="s">
        <v>110</v>
      </c>
      <c r="D719" s="4" t="s">
        <v>118</v>
      </c>
      <c r="E719" s="55" t="s">
        <v>3922</v>
      </c>
      <c r="F719" s="52" t="s">
        <v>200</v>
      </c>
      <c r="G719" t="s">
        <v>366</v>
      </c>
      <c r="H719">
        <v>219833</v>
      </c>
      <c r="I719">
        <v>219833</v>
      </c>
      <c r="K719" s="38" t="s">
        <v>16</v>
      </c>
      <c r="L719" s="78" t="s">
        <v>16</v>
      </c>
      <c r="M719" s="38" t="s">
        <v>16</v>
      </c>
      <c r="N719" s="3"/>
      <c r="O719" s="3"/>
      <c r="P719" s="3"/>
      <c r="Q719" s="37" t="s">
        <v>444</v>
      </c>
      <c r="R719" s="101" t="s">
        <v>4785</v>
      </c>
      <c r="S719" s="101" t="s">
        <v>4785</v>
      </c>
      <c r="T719" s="45" t="s">
        <v>4785</v>
      </c>
      <c r="U719" t="s">
        <v>404</v>
      </c>
      <c r="V719" t="s">
        <v>404</v>
      </c>
      <c r="W719" t="s">
        <v>404</v>
      </c>
      <c r="X719" t="s">
        <v>404</v>
      </c>
      <c r="Y719" t="s">
        <v>404</v>
      </c>
    </row>
    <row r="720" spans="1:25" x14ac:dyDescent="0.25">
      <c r="A720" s="52" t="s">
        <v>201</v>
      </c>
      <c r="B720" s="4" t="s">
        <v>110</v>
      </c>
      <c r="C720" s="4" t="s">
        <v>110</v>
      </c>
      <c r="D720" s="4" t="s">
        <v>118</v>
      </c>
      <c r="E720" s="55" t="s">
        <v>3923</v>
      </c>
      <c r="F720" s="52" t="s">
        <v>201</v>
      </c>
      <c r="G720" t="s">
        <v>367</v>
      </c>
      <c r="H720">
        <v>219831</v>
      </c>
      <c r="I720">
        <v>219831</v>
      </c>
      <c r="K720" s="38" t="s">
        <v>16</v>
      </c>
      <c r="L720" s="78" t="s">
        <v>16</v>
      </c>
      <c r="M720" s="38" t="s">
        <v>16</v>
      </c>
      <c r="N720" s="3"/>
      <c r="O720" s="3"/>
      <c r="P720" s="3"/>
      <c r="Q720" s="37" t="s">
        <v>444</v>
      </c>
      <c r="R720" s="101" t="s">
        <v>4785</v>
      </c>
      <c r="S720" s="101" t="s">
        <v>4785</v>
      </c>
      <c r="T720" s="45" t="s">
        <v>4785</v>
      </c>
      <c r="U720" t="s">
        <v>404</v>
      </c>
      <c r="V720" t="s">
        <v>404</v>
      </c>
      <c r="W720" t="s">
        <v>404</v>
      </c>
      <c r="X720" t="s">
        <v>404</v>
      </c>
      <c r="Y720" t="s">
        <v>404</v>
      </c>
    </row>
    <row r="721" spans="1:25" x14ac:dyDescent="0.25">
      <c r="A721" s="52" t="s">
        <v>3347</v>
      </c>
      <c r="B721" s="4" t="s">
        <v>110</v>
      </c>
      <c r="C721" s="4" t="s">
        <v>110</v>
      </c>
      <c r="D721" s="4" t="s">
        <v>118</v>
      </c>
      <c r="E721" s="55" t="s">
        <v>3923</v>
      </c>
      <c r="F721" s="52" t="s">
        <v>201</v>
      </c>
      <c r="G721" t="s">
        <v>367</v>
      </c>
      <c r="H721">
        <v>219831</v>
      </c>
      <c r="I721">
        <v>219831</v>
      </c>
      <c r="K721" s="38" t="s">
        <v>16</v>
      </c>
      <c r="L721" s="78" t="s">
        <v>16</v>
      </c>
      <c r="M721" s="38" t="s">
        <v>16</v>
      </c>
      <c r="N721" s="3"/>
      <c r="O721" s="3"/>
      <c r="P721" s="3"/>
      <c r="Q721" s="37" t="s">
        <v>444</v>
      </c>
      <c r="R721" s="101" t="s">
        <v>4785</v>
      </c>
      <c r="S721" s="101" t="s">
        <v>4785</v>
      </c>
      <c r="T721" s="45" t="s">
        <v>4785</v>
      </c>
      <c r="U721" t="s">
        <v>404</v>
      </c>
      <c r="V721" t="s">
        <v>404</v>
      </c>
      <c r="W721" t="s">
        <v>404</v>
      </c>
      <c r="X721" t="s">
        <v>404</v>
      </c>
      <c r="Y721" t="s">
        <v>404</v>
      </c>
    </row>
    <row r="722" spans="1:25" x14ac:dyDescent="0.25">
      <c r="A722" s="52" t="s">
        <v>153</v>
      </c>
      <c r="B722" s="4" t="s">
        <v>110</v>
      </c>
      <c r="C722" s="4" t="s">
        <v>110</v>
      </c>
      <c r="D722" s="4" t="s">
        <v>120</v>
      </c>
      <c r="E722" s="55" t="s">
        <v>3924</v>
      </c>
      <c r="F722" s="52" t="s">
        <v>153</v>
      </c>
      <c r="G722" t="s">
        <v>321</v>
      </c>
      <c r="H722">
        <v>54105</v>
      </c>
      <c r="I722">
        <v>54105</v>
      </c>
      <c r="K722" s="38" t="s">
        <v>16</v>
      </c>
      <c r="L722" s="78" t="s">
        <v>29</v>
      </c>
      <c r="M722" s="38" t="s">
        <v>16</v>
      </c>
      <c r="N722" s="3" t="s">
        <v>458</v>
      </c>
      <c r="O722" s="3"/>
      <c r="P722" s="3"/>
      <c r="Q722" s="37" t="s">
        <v>444</v>
      </c>
      <c r="R722" s="101" t="s">
        <v>3566</v>
      </c>
      <c r="S722" s="101" t="s">
        <v>3566</v>
      </c>
      <c r="T722" s="45" t="s">
        <v>4788</v>
      </c>
      <c r="U722" t="s">
        <v>408</v>
      </c>
      <c r="V722" t="s">
        <v>407</v>
      </c>
      <c r="W722" t="s">
        <v>407</v>
      </c>
      <c r="X722" t="s">
        <v>407</v>
      </c>
      <c r="Y722" t="s">
        <v>407</v>
      </c>
    </row>
    <row r="723" spans="1:25" x14ac:dyDescent="0.25">
      <c r="A723" s="52" t="s">
        <v>3348</v>
      </c>
      <c r="B723" s="4" t="s">
        <v>110</v>
      </c>
      <c r="C723" s="4" t="s">
        <v>110</v>
      </c>
      <c r="D723" s="4" t="s">
        <v>120</v>
      </c>
      <c r="E723" s="55" t="s">
        <v>3924</v>
      </c>
      <c r="F723" s="52" t="s">
        <v>153</v>
      </c>
      <c r="G723" t="s">
        <v>321</v>
      </c>
      <c r="H723">
        <v>54105</v>
      </c>
      <c r="I723">
        <v>54105</v>
      </c>
      <c r="K723" s="38" t="s">
        <v>16</v>
      </c>
      <c r="L723" s="78" t="s">
        <v>29</v>
      </c>
      <c r="M723" s="38" t="s">
        <v>16</v>
      </c>
      <c r="N723" s="3" t="s">
        <v>458</v>
      </c>
      <c r="O723" s="3"/>
      <c r="P723" s="3"/>
      <c r="Q723" s="37" t="s">
        <v>444</v>
      </c>
      <c r="R723" s="101" t="s">
        <v>3566</v>
      </c>
      <c r="S723" s="101" t="s">
        <v>3566</v>
      </c>
      <c r="T723" s="45" t="s">
        <v>4788</v>
      </c>
      <c r="U723" t="s">
        <v>408</v>
      </c>
      <c r="V723" t="s">
        <v>407</v>
      </c>
      <c r="W723" t="s">
        <v>407</v>
      </c>
      <c r="X723" t="s">
        <v>407</v>
      </c>
      <c r="Y723" t="s">
        <v>407</v>
      </c>
    </row>
    <row r="724" spans="1:25" x14ac:dyDescent="0.25">
      <c r="A724" s="52" t="s">
        <v>132</v>
      </c>
      <c r="B724" s="4" t="s">
        <v>110</v>
      </c>
      <c r="C724" s="4" t="s">
        <v>110</v>
      </c>
      <c r="D724" s="4" t="s">
        <v>120</v>
      </c>
      <c r="E724" s="55" t="s">
        <v>3925</v>
      </c>
      <c r="F724" s="52" t="s">
        <v>132</v>
      </c>
      <c r="G724" t="s">
        <v>303</v>
      </c>
      <c r="H724">
        <v>54126</v>
      </c>
      <c r="I724">
        <v>54126</v>
      </c>
      <c r="K724" s="38" t="s">
        <v>6</v>
      </c>
      <c r="L724" s="78" t="s">
        <v>49</v>
      </c>
      <c r="M724" s="38" t="s">
        <v>16</v>
      </c>
      <c r="N724" s="3" t="s">
        <v>458</v>
      </c>
      <c r="O724" s="3"/>
      <c r="P724" s="3"/>
      <c r="Q724" s="37" t="s">
        <v>444</v>
      </c>
      <c r="R724" s="101" t="s">
        <v>4787</v>
      </c>
      <c r="S724" s="101" t="s">
        <v>4787</v>
      </c>
      <c r="T724" s="45" t="s">
        <v>4787</v>
      </c>
      <c r="U724" t="s">
        <v>409</v>
      </c>
      <c r="V724" t="s">
        <v>413</v>
      </c>
      <c r="W724" t="s">
        <v>402</v>
      </c>
      <c r="X724" t="s">
        <v>402</v>
      </c>
      <c r="Y724" t="s">
        <v>413</v>
      </c>
    </row>
    <row r="725" spans="1:25" x14ac:dyDescent="0.25">
      <c r="A725" s="52" t="s">
        <v>3349</v>
      </c>
      <c r="B725" s="4" t="s">
        <v>110</v>
      </c>
      <c r="C725" s="4" t="s">
        <v>110</v>
      </c>
      <c r="D725" s="4" t="s">
        <v>120</v>
      </c>
      <c r="E725" s="55" t="s">
        <v>3925</v>
      </c>
      <c r="F725" s="52" t="s">
        <v>132</v>
      </c>
      <c r="G725" t="s">
        <v>303</v>
      </c>
      <c r="H725">
        <v>54126</v>
      </c>
      <c r="I725">
        <v>54126</v>
      </c>
      <c r="K725" s="38" t="s">
        <v>6</v>
      </c>
      <c r="L725" s="78" t="s">
        <v>49</v>
      </c>
      <c r="M725" s="38" t="s">
        <v>16</v>
      </c>
      <c r="N725" s="3" t="s">
        <v>458</v>
      </c>
      <c r="O725" s="3"/>
      <c r="P725" s="3"/>
      <c r="Q725" s="37" t="s">
        <v>444</v>
      </c>
      <c r="R725" s="101" t="s">
        <v>4787</v>
      </c>
      <c r="S725" s="101" t="s">
        <v>4787</v>
      </c>
      <c r="T725" s="45" t="s">
        <v>4787</v>
      </c>
      <c r="U725" t="s">
        <v>409</v>
      </c>
      <c r="V725" t="s">
        <v>413</v>
      </c>
      <c r="W725" t="s">
        <v>402</v>
      </c>
      <c r="X725" t="s">
        <v>402</v>
      </c>
      <c r="Y725" t="s">
        <v>413</v>
      </c>
    </row>
    <row r="726" spans="1:25" x14ac:dyDescent="0.25">
      <c r="A726" s="52" t="s">
        <v>3350</v>
      </c>
      <c r="B726" s="4" t="s">
        <v>110</v>
      </c>
      <c r="C726" s="4" t="s">
        <v>110</v>
      </c>
      <c r="D726" s="4" t="s">
        <v>111</v>
      </c>
      <c r="E726" s="55" t="s">
        <v>3926</v>
      </c>
      <c r="F726" s="52" t="s">
        <v>202</v>
      </c>
      <c r="G726" t="s">
        <v>368</v>
      </c>
      <c r="H726">
        <v>53759</v>
      </c>
      <c r="I726">
        <v>53759</v>
      </c>
      <c r="K726" s="38" t="s">
        <v>16</v>
      </c>
      <c r="L726" s="78" t="s">
        <v>16</v>
      </c>
      <c r="M726" s="38" t="s">
        <v>16</v>
      </c>
      <c r="N726" s="3"/>
      <c r="O726" s="3"/>
      <c r="P726" s="3"/>
      <c r="Q726" s="37" t="s">
        <v>446</v>
      </c>
      <c r="R726" s="101" t="s">
        <v>2094</v>
      </c>
      <c r="S726" s="101" t="s">
        <v>2094</v>
      </c>
      <c r="T726" s="45" t="s">
        <v>3577</v>
      </c>
      <c r="U726" t="s">
        <v>404</v>
      </c>
      <c r="V726" t="s">
        <v>405</v>
      </c>
      <c r="W726" t="s">
        <v>405</v>
      </c>
      <c r="X726" t="s">
        <v>404</v>
      </c>
      <c r="Y726" t="s">
        <v>405</v>
      </c>
    </row>
    <row r="727" spans="1:25" x14ac:dyDescent="0.25">
      <c r="A727" s="52" t="s">
        <v>3351</v>
      </c>
      <c r="B727" s="4" t="s">
        <v>110</v>
      </c>
      <c r="C727" s="4" t="s">
        <v>110</v>
      </c>
      <c r="D727" s="4" t="s">
        <v>111</v>
      </c>
      <c r="E727" s="55" t="s">
        <v>3926</v>
      </c>
      <c r="F727" s="52" t="s">
        <v>202</v>
      </c>
      <c r="G727" t="s">
        <v>368</v>
      </c>
      <c r="H727">
        <v>53759</v>
      </c>
      <c r="I727">
        <v>53759</v>
      </c>
      <c r="K727" s="38" t="s">
        <v>16</v>
      </c>
      <c r="L727" s="78" t="s">
        <v>16</v>
      </c>
      <c r="M727" s="38" t="s">
        <v>16</v>
      </c>
      <c r="N727" s="3"/>
      <c r="O727" s="3"/>
      <c r="P727" s="3"/>
      <c r="Q727" s="37" t="s">
        <v>446</v>
      </c>
      <c r="R727" s="101" t="s">
        <v>2094</v>
      </c>
      <c r="S727" s="101" t="s">
        <v>2094</v>
      </c>
      <c r="T727" s="45" t="s">
        <v>3577</v>
      </c>
      <c r="U727" t="s">
        <v>404</v>
      </c>
      <c r="V727" t="s">
        <v>405</v>
      </c>
      <c r="W727" t="s">
        <v>405</v>
      </c>
      <c r="X727" t="s">
        <v>404</v>
      </c>
      <c r="Y727" t="s">
        <v>405</v>
      </c>
    </row>
    <row r="728" spans="1:25" x14ac:dyDescent="0.25">
      <c r="A728" s="52" t="s">
        <v>203</v>
      </c>
      <c r="B728" s="4" t="s">
        <v>110</v>
      </c>
      <c r="C728" s="4" t="s">
        <v>110</v>
      </c>
      <c r="D728" s="4" t="s">
        <v>120</v>
      </c>
      <c r="E728" s="55" t="s">
        <v>3927</v>
      </c>
      <c r="F728" s="52" t="s">
        <v>203</v>
      </c>
      <c r="G728" t="s">
        <v>369</v>
      </c>
      <c r="H728">
        <v>54279</v>
      </c>
      <c r="I728">
        <v>54279</v>
      </c>
      <c r="K728" s="38" t="s">
        <v>16</v>
      </c>
      <c r="L728" s="78" t="s">
        <v>16</v>
      </c>
      <c r="M728" s="38" t="s">
        <v>16</v>
      </c>
      <c r="N728" s="3"/>
      <c r="O728" s="3"/>
      <c r="P728" s="3"/>
      <c r="Q728" s="37" t="s">
        <v>444</v>
      </c>
      <c r="R728" s="101" t="s">
        <v>4783</v>
      </c>
      <c r="S728" s="101" t="s">
        <v>4783</v>
      </c>
      <c r="T728" s="45" t="s">
        <v>4783</v>
      </c>
      <c r="U728" t="s">
        <v>404</v>
      </c>
      <c r="V728" t="s">
        <v>405</v>
      </c>
      <c r="W728" t="s">
        <v>405</v>
      </c>
      <c r="X728" t="s">
        <v>404</v>
      </c>
      <c r="Y728" t="s">
        <v>405</v>
      </c>
    </row>
    <row r="729" spans="1:25" x14ac:dyDescent="0.25">
      <c r="A729" s="52" t="s">
        <v>3352</v>
      </c>
      <c r="B729" s="4" t="s">
        <v>110</v>
      </c>
      <c r="C729" s="4" t="s">
        <v>110</v>
      </c>
      <c r="D729" s="4" t="s">
        <v>120</v>
      </c>
      <c r="E729" s="55" t="s">
        <v>3927</v>
      </c>
      <c r="F729" s="52" t="s">
        <v>203</v>
      </c>
      <c r="G729" t="s">
        <v>369</v>
      </c>
      <c r="H729">
        <v>54279</v>
      </c>
      <c r="I729">
        <v>54279</v>
      </c>
      <c r="K729" s="38" t="s">
        <v>16</v>
      </c>
      <c r="L729" s="78" t="s">
        <v>16</v>
      </c>
      <c r="M729" s="38" t="s">
        <v>16</v>
      </c>
      <c r="N729" s="3"/>
      <c r="O729" s="3"/>
      <c r="P729" s="3"/>
      <c r="Q729" s="37" t="s">
        <v>444</v>
      </c>
      <c r="R729" s="101" t="s">
        <v>4783</v>
      </c>
      <c r="S729" s="101" t="s">
        <v>4783</v>
      </c>
      <c r="T729" s="45" t="s">
        <v>4783</v>
      </c>
      <c r="U729" t="s">
        <v>404</v>
      </c>
      <c r="V729" t="s">
        <v>405</v>
      </c>
      <c r="W729" t="s">
        <v>405</v>
      </c>
      <c r="X729" t="s">
        <v>404</v>
      </c>
      <c r="Y729" t="s">
        <v>405</v>
      </c>
    </row>
    <row r="730" spans="1:25" x14ac:dyDescent="0.25">
      <c r="A730" s="52" t="s">
        <v>231</v>
      </c>
      <c r="B730" s="4" t="s">
        <v>110</v>
      </c>
      <c r="C730" s="4" t="s">
        <v>110</v>
      </c>
      <c r="D730" s="4" t="s">
        <v>120</v>
      </c>
      <c r="E730" s="55" t="s">
        <v>3928</v>
      </c>
      <c r="F730" s="52" t="s">
        <v>231</v>
      </c>
      <c r="G730" t="s">
        <v>396</v>
      </c>
      <c r="H730">
        <v>219765</v>
      </c>
      <c r="I730">
        <v>219765</v>
      </c>
      <c r="K730" s="38" t="s">
        <v>38</v>
      </c>
      <c r="L730" s="78" t="s">
        <v>3</v>
      </c>
      <c r="M730" s="38" t="s">
        <v>16</v>
      </c>
      <c r="N730" s="3"/>
      <c r="O730" s="3"/>
      <c r="P730" s="3"/>
      <c r="Q730" s="37" t="s">
        <v>444</v>
      </c>
      <c r="R730" s="101" t="s">
        <v>3566</v>
      </c>
      <c r="S730" s="101" t="s">
        <v>3566</v>
      </c>
      <c r="T730" s="45" t="s">
        <v>4788</v>
      </c>
      <c r="U730" t="s">
        <v>413</v>
      </c>
      <c r="V730" t="s">
        <v>413</v>
      </c>
      <c r="W730" t="s">
        <v>413</v>
      </c>
      <c r="X730" t="s">
        <v>413</v>
      </c>
      <c r="Y730" t="s">
        <v>413</v>
      </c>
    </row>
    <row r="731" spans="1:25" x14ac:dyDescent="0.25">
      <c r="A731" s="52" t="s">
        <v>3353</v>
      </c>
      <c r="B731" s="4" t="s">
        <v>110</v>
      </c>
      <c r="C731" s="4" t="s">
        <v>110</v>
      </c>
      <c r="D731" s="4" t="s">
        <v>120</v>
      </c>
      <c r="E731" s="55" t="s">
        <v>3928</v>
      </c>
      <c r="F731" s="52" t="s">
        <v>231</v>
      </c>
      <c r="G731" t="s">
        <v>396</v>
      </c>
      <c r="H731">
        <v>219765</v>
      </c>
      <c r="I731">
        <v>219765</v>
      </c>
      <c r="K731" s="38" t="s">
        <v>38</v>
      </c>
      <c r="L731" s="78" t="s">
        <v>3</v>
      </c>
      <c r="M731" s="38" t="s">
        <v>16</v>
      </c>
      <c r="N731" s="3"/>
      <c r="O731" s="3"/>
      <c r="P731" s="3"/>
      <c r="Q731" s="37" t="s">
        <v>444</v>
      </c>
      <c r="R731" s="101" t="s">
        <v>3566</v>
      </c>
      <c r="S731" s="101" t="s">
        <v>3566</v>
      </c>
      <c r="T731" s="45" t="s">
        <v>4788</v>
      </c>
      <c r="U731" t="s">
        <v>413</v>
      </c>
      <c r="V731" t="s">
        <v>413</v>
      </c>
      <c r="W731" t="s">
        <v>413</v>
      </c>
      <c r="X731" t="s">
        <v>413</v>
      </c>
      <c r="Y731" t="s">
        <v>413</v>
      </c>
    </row>
    <row r="732" spans="1:25" x14ac:dyDescent="0.25">
      <c r="A732" s="52" t="s">
        <v>119</v>
      </c>
      <c r="B732" s="4" t="s">
        <v>110</v>
      </c>
      <c r="C732" s="4" t="s">
        <v>110</v>
      </c>
      <c r="D732" s="4" t="s">
        <v>118</v>
      </c>
      <c r="E732" s="55" t="s">
        <v>3929</v>
      </c>
      <c r="F732" s="52" t="s">
        <v>119</v>
      </c>
      <c r="G732" t="s">
        <v>293</v>
      </c>
      <c r="H732">
        <v>54362</v>
      </c>
      <c r="I732">
        <v>54362</v>
      </c>
      <c r="K732" s="38" t="s">
        <v>3</v>
      </c>
      <c r="L732" s="78" t="s">
        <v>14</v>
      </c>
      <c r="M732" s="38" t="s">
        <v>16</v>
      </c>
      <c r="N732" s="3"/>
      <c r="O732" s="3"/>
      <c r="P732" s="3"/>
      <c r="Q732" s="37" t="s">
        <v>444</v>
      </c>
      <c r="R732" s="101" t="s">
        <v>4784</v>
      </c>
      <c r="S732" s="101" t="s">
        <v>4784</v>
      </c>
      <c r="T732" s="45" t="s">
        <v>4784</v>
      </c>
      <c r="U732" t="s">
        <v>412</v>
      </c>
      <c r="V732" t="s">
        <v>412</v>
      </c>
      <c r="W732" t="s">
        <v>412</v>
      </c>
      <c r="X732" t="s">
        <v>412</v>
      </c>
      <c r="Y732" t="s">
        <v>412</v>
      </c>
    </row>
    <row r="733" spans="1:25" x14ac:dyDescent="0.25">
      <c r="A733" s="52" t="s">
        <v>3354</v>
      </c>
      <c r="B733" s="4" t="s">
        <v>110</v>
      </c>
      <c r="C733" s="4" t="s">
        <v>110</v>
      </c>
      <c r="D733" s="4" t="s">
        <v>118</v>
      </c>
      <c r="E733" s="55" t="s">
        <v>3929</v>
      </c>
      <c r="F733" s="52" t="s">
        <v>119</v>
      </c>
      <c r="G733" t="s">
        <v>293</v>
      </c>
      <c r="H733">
        <v>54362</v>
      </c>
      <c r="I733">
        <v>54362</v>
      </c>
      <c r="K733" s="38" t="s">
        <v>3</v>
      </c>
      <c r="L733" s="78" t="s">
        <v>14</v>
      </c>
      <c r="M733" s="38" t="s">
        <v>16</v>
      </c>
      <c r="N733" s="3"/>
      <c r="O733" s="3"/>
      <c r="P733" s="3"/>
      <c r="Q733" s="37" t="s">
        <v>444</v>
      </c>
      <c r="R733" s="101" t="s">
        <v>4784</v>
      </c>
      <c r="S733" s="101" t="s">
        <v>4784</v>
      </c>
      <c r="T733" s="45" t="s">
        <v>4784</v>
      </c>
      <c r="U733" t="s">
        <v>412</v>
      </c>
      <c r="V733" t="s">
        <v>412</v>
      </c>
      <c r="W733" t="s">
        <v>412</v>
      </c>
      <c r="X733" t="s">
        <v>412</v>
      </c>
      <c r="Y733" t="s">
        <v>412</v>
      </c>
    </row>
    <row r="734" spans="1:25" x14ac:dyDescent="0.25">
      <c r="A734" s="52" t="s">
        <v>121</v>
      </c>
      <c r="B734" s="4" t="s">
        <v>110</v>
      </c>
      <c r="C734" s="4" t="s">
        <v>110</v>
      </c>
      <c r="D734" s="4" t="s">
        <v>120</v>
      </c>
      <c r="E734" s="55" t="s">
        <v>3930</v>
      </c>
      <c r="F734" s="52" t="s">
        <v>121</v>
      </c>
      <c r="G734" t="s">
        <v>294</v>
      </c>
      <c r="H734">
        <v>54055</v>
      </c>
      <c r="I734">
        <v>54055</v>
      </c>
      <c r="K734" s="38" t="s">
        <v>14</v>
      </c>
      <c r="L734" s="78" t="s">
        <v>14</v>
      </c>
      <c r="M734" s="38" t="s">
        <v>16</v>
      </c>
      <c r="N734" s="3"/>
      <c r="O734" s="3"/>
      <c r="P734" s="3"/>
      <c r="Q734" s="37" t="s">
        <v>445</v>
      </c>
      <c r="R734" s="101" t="s">
        <v>3566</v>
      </c>
      <c r="S734" s="101" t="s">
        <v>3566</v>
      </c>
      <c r="T734" s="45" t="s">
        <v>4788</v>
      </c>
      <c r="U734" t="s">
        <v>413</v>
      </c>
      <c r="V734" t="s">
        <v>412</v>
      </c>
      <c r="W734" t="s">
        <v>413</v>
      </c>
      <c r="X734" t="s">
        <v>413</v>
      </c>
      <c r="Y734" t="s">
        <v>412</v>
      </c>
    </row>
    <row r="735" spans="1:25" x14ac:dyDescent="0.25">
      <c r="A735" s="52" t="s">
        <v>3355</v>
      </c>
      <c r="B735" s="4" t="s">
        <v>110</v>
      </c>
      <c r="C735" s="4" t="s">
        <v>110</v>
      </c>
      <c r="D735" s="4" t="s">
        <v>120</v>
      </c>
      <c r="E735" s="55" t="s">
        <v>3930</v>
      </c>
      <c r="F735" s="52" t="s">
        <v>121</v>
      </c>
      <c r="G735" t="s">
        <v>294</v>
      </c>
      <c r="H735">
        <v>54055</v>
      </c>
      <c r="I735">
        <v>54055</v>
      </c>
      <c r="K735" s="38" t="s">
        <v>14</v>
      </c>
      <c r="L735" s="78" t="s">
        <v>14</v>
      </c>
      <c r="M735" s="38" t="s">
        <v>16</v>
      </c>
      <c r="N735" s="3"/>
      <c r="O735" s="3"/>
      <c r="P735" s="3"/>
      <c r="Q735" s="37" t="s">
        <v>445</v>
      </c>
      <c r="R735" s="101" t="s">
        <v>3566</v>
      </c>
      <c r="S735" s="101" t="s">
        <v>3566</v>
      </c>
      <c r="T735" s="45" t="s">
        <v>4788</v>
      </c>
      <c r="U735" t="s">
        <v>413</v>
      </c>
      <c r="V735" t="s">
        <v>412</v>
      </c>
      <c r="W735" t="s">
        <v>413</v>
      </c>
      <c r="X735" t="s">
        <v>413</v>
      </c>
      <c r="Y735" t="s">
        <v>412</v>
      </c>
    </row>
    <row r="736" spans="1:25" x14ac:dyDescent="0.25">
      <c r="A736" s="52" t="s">
        <v>222</v>
      </c>
      <c r="B736" s="4" t="s">
        <v>110</v>
      </c>
      <c r="C736" s="4" t="s">
        <v>110</v>
      </c>
      <c r="D736" s="4" t="s">
        <v>126</v>
      </c>
      <c r="E736" s="55" t="s">
        <v>3931</v>
      </c>
      <c r="F736" s="52" t="s">
        <v>222</v>
      </c>
      <c r="G736" t="s">
        <v>388</v>
      </c>
      <c r="H736">
        <v>53229</v>
      </c>
      <c r="I736">
        <v>53229</v>
      </c>
      <c r="K736" s="38" t="s">
        <v>14</v>
      </c>
      <c r="L736" s="78" t="s">
        <v>38</v>
      </c>
      <c r="M736" s="38" t="s">
        <v>16</v>
      </c>
      <c r="N736" s="3" t="s">
        <v>458</v>
      </c>
      <c r="O736" s="3"/>
      <c r="P736" s="3"/>
      <c r="Q736" s="37" t="s">
        <v>444</v>
      </c>
      <c r="R736" s="101" t="s">
        <v>3566</v>
      </c>
      <c r="S736" s="101" t="s">
        <v>3566</v>
      </c>
      <c r="T736" s="45" t="s">
        <v>4788</v>
      </c>
      <c r="U736" t="s">
        <v>412</v>
      </c>
      <c r="V736" t="s">
        <v>412</v>
      </c>
      <c r="W736" t="s">
        <v>412</v>
      </c>
      <c r="X736" t="s">
        <v>412</v>
      </c>
      <c r="Y736" t="s">
        <v>412</v>
      </c>
    </row>
    <row r="737" spans="1:25" x14ac:dyDescent="0.25">
      <c r="A737" s="52" t="s">
        <v>3356</v>
      </c>
      <c r="B737" s="4" t="s">
        <v>110</v>
      </c>
      <c r="C737" s="4" t="s">
        <v>110</v>
      </c>
      <c r="D737" s="4" t="s">
        <v>126</v>
      </c>
      <c r="E737" s="55" t="s">
        <v>3931</v>
      </c>
      <c r="F737" s="52" t="s">
        <v>222</v>
      </c>
      <c r="G737" t="s">
        <v>388</v>
      </c>
      <c r="H737">
        <v>53229</v>
      </c>
      <c r="I737">
        <v>53229</v>
      </c>
      <c r="K737" s="38" t="s">
        <v>14</v>
      </c>
      <c r="L737" s="78" t="s">
        <v>38</v>
      </c>
      <c r="M737" s="38" t="s">
        <v>16</v>
      </c>
      <c r="N737" s="3" t="s">
        <v>458</v>
      </c>
      <c r="O737" s="3"/>
      <c r="P737" s="3"/>
      <c r="Q737" s="37" t="s">
        <v>444</v>
      </c>
      <c r="R737" s="101" t="s">
        <v>3566</v>
      </c>
      <c r="S737" s="101" t="s">
        <v>3566</v>
      </c>
      <c r="T737" s="45" t="s">
        <v>4788</v>
      </c>
      <c r="U737" t="s">
        <v>412</v>
      </c>
      <c r="V737" t="s">
        <v>412</v>
      </c>
      <c r="W737" t="s">
        <v>412</v>
      </c>
      <c r="X737" t="s">
        <v>412</v>
      </c>
      <c r="Y737" t="s">
        <v>412</v>
      </c>
    </row>
    <row r="738" spans="1:25" x14ac:dyDescent="0.25">
      <c r="A738" s="52" t="s">
        <v>127</v>
      </c>
      <c r="B738" s="4" t="s">
        <v>110</v>
      </c>
      <c r="C738" s="4" t="s">
        <v>110</v>
      </c>
      <c r="D738" s="4" t="s">
        <v>126</v>
      </c>
      <c r="E738" s="55" t="s">
        <v>3932</v>
      </c>
      <c r="F738" s="52" t="s">
        <v>127</v>
      </c>
      <c r="G738" t="s">
        <v>298</v>
      </c>
      <c r="H738">
        <v>53236</v>
      </c>
      <c r="I738">
        <v>53236</v>
      </c>
      <c r="K738" s="38" t="s">
        <v>14</v>
      </c>
      <c r="L738" s="78" t="s">
        <v>33</v>
      </c>
      <c r="M738" s="38" t="s">
        <v>16</v>
      </c>
      <c r="N738" s="3" t="s">
        <v>458</v>
      </c>
      <c r="O738" s="3"/>
      <c r="P738" s="3"/>
      <c r="Q738" s="37" t="s">
        <v>445</v>
      </c>
      <c r="R738" s="101" t="s">
        <v>4787</v>
      </c>
      <c r="S738" s="101" t="s">
        <v>4787</v>
      </c>
      <c r="T738" s="45" t="s">
        <v>4787</v>
      </c>
      <c r="U738" t="s">
        <v>412</v>
      </c>
      <c r="V738" t="s">
        <v>412</v>
      </c>
      <c r="W738" t="s">
        <v>412</v>
      </c>
      <c r="X738" t="s">
        <v>409</v>
      </c>
      <c r="Y738" t="s">
        <v>412</v>
      </c>
    </row>
    <row r="739" spans="1:25" x14ac:dyDescent="0.25">
      <c r="A739" s="52" t="s">
        <v>3357</v>
      </c>
      <c r="B739" s="4" t="s">
        <v>110</v>
      </c>
      <c r="C739" s="4" t="s">
        <v>110</v>
      </c>
      <c r="D739" s="4" t="s">
        <v>126</v>
      </c>
      <c r="E739" s="55" t="s">
        <v>3932</v>
      </c>
      <c r="F739" s="52" t="s">
        <v>127</v>
      </c>
      <c r="G739" t="s">
        <v>298</v>
      </c>
      <c r="H739">
        <v>53236</v>
      </c>
      <c r="I739">
        <v>53236</v>
      </c>
      <c r="K739" s="38" t="s">
        <v>14</v>
      </c>
      <c r="L739" s="78" t="s">
        <v>33</v>
      </c>
      <c r="M739" s="38" t="s">
        <v>16</v>
      </c>
      <c r="N739" s="3" t="s">
        <v>458</v>
      </c>
      <c r="O739" s="3"/>
      <c r="P739" s="3"/>
      <c r="Q739" s="37" t="s">
        <v>445</v>
      </c>
      <c r="R739" s="101" t="s">
        <v>4787</v>
      </c>
      <c r="S739" s="101" t="s">
        <v>4787</v>
      </c>
      <c r="T739" s="45" t="s">
        <v>4787</v>
      </c>
      <c r="U739" t="s">
        <v>412</v>
      </c>
      <c r="V739" t="s">
        <v>412</v>
      </c>
      <c r="W739" t="s">
        <v>412</v>
      </c>
      <c r="X739" t="s">
        <v>409</v>
      </c>
      <c r="Y739" t="s">
        <v>412</v>
      </c>
    </row>
    <row r="740" spans="1:25" x14ac:dyDescent="0.25">
      <c r="A740" s="52" t="s">
        <v>204</v>
      </c>
      <c r="B740" s="4" t="s">
        <v>110</v>
      </c>
      <c r="C740" s="4" t="s">
        <v>110</v>
      </c>
      <c r="D740" s="4" t="s">
        <v>126</v>
      </c>
      <c r="E740" s="55" t="s">
        <v>3933</v>
      </c>
      <c r="F740" s="52" t="s">
        <v>204</v>
      </c>
      <c r="G740" t="s">
        <v>370</v>
      </c>
      <c r="H740">
        <v>53221</v>
      </c>
      <c r="I740">
        <v>53221</v>
      </c>
      <c r="K740" s="38" t="s">
        <v>16</v>
      </c>
      <c r="L740" s="78" t="s">
        <v>16</v>
      </c>
      <c r="M740" s="38" t="s">
        <v>16</v>
      </c>
      <c r="N740" s="3"/>
      <c r="O740" s="3"/>
      <c r="P740" s="3"/>
      <c r="Q740" s="37" t="s">
        <v>444</v>
      </c>
      <c r="R740" s="101" t="s">
        <v>3566</v>
      </c>
      <c r="S740" s="101" t="s">
        <v>3566</v>
      </c>
      <c r="T740" s="45" t="s">
        <v>4788</v>
      </c>
      <c r="U740" t="s">
        <v>408</v>
      </c>
      <c r="V740" t="s">
        <v>403</v>
      </c>
      <c r="W740" t="s">
        <v>409</v>
      </c>
      <c r="X740" t="s">
        <v>407</v>
      </c>
      <c r="Y740" t="s">
        <v>403</v>
      </c>
    </row>
    <row r="741" spans="1:25" x14ac:dyDescent="0.25">
      <c r="A741" s="52" t="s">
        <v>3358</v>
      </c>
      <c r="B741" s="4" t="s">
        <v>110</v>
      </c>
      <c r="C741" s="4" t="s">
        <v>110</v>
      </c>
      <c r="D741" s="4" t="s">
        <v>126</v>
      </c>
      <c r="E741" s="55" t="s">
        <v>3933</v>
      </c>
      <c r="F741" s="52" t="s">
        <v>204</v>
      </c>
      <c r="G741" t="s">
        <v>370</v>
      </c>
      <c r="H741">
        <v>53221</v>
      </c>
      <c r="I741">
        <v>53221</v>
      </c>
      <c r="K741" s="38" t="s">
        <v>16</v>
      </c>
      <c r="L741" s="78" t="s">
        <v>16</v>
      </c>
      <c r="M741" s="38" t="s">
        <v>16</v>
      </c>
      <c r="N741" s="3"/>
      <c r="O741" s="3"/>
      <c r="P741" s="3"/>
      <c r="Q741" s="37" t="s">
        <v>444</v>
      </c>
      <c r="R741" s="101" t="s">
        <v>3566</v>
      </c>
      <c r="S741" s="101" t="s">
        <v>3566</v>
      </c>
      <c r="T741" s="45" t="s">
        <v>4788</v>
      </c>
      <c r="U741" t="s">
        <v>408</v>
      </c>
      <c r="V741" t="s">
        <v>403</v>
      </c>
      <c r="W741" t="s">
        <v>409</v>
      </c>
      <c r="X741" t="s">
        <v>407</v>
      </c>
      <c r="Y741" t="s">
        <v>403</v>
      </c>
    </row>
    <row r="742" spans="1:25" x14ac:dyDescent="0.25">
      <c r="A742" s="52" t="s">
        <v>205</v>
      </c>
      <c r="B742" s="4" t="s">
        <v>110</v>
      </c>
      <c r="C742" s="4" t="s">
        <v>110</v>
      </c>
      <c r="D742" s="4" t="s">
        <v>111</v>
      </c>
      <c r="E742" s="55" t="s">
        <v>3934</v>
      </c>
      <c r="F742" s="52" t="s">
        <v>205</v>
      </c>
      <c r="G742" t="s">
        <v>371</v>
      </c>
      <c r="H742">
        <v>608405</v>
      </c>
      <c r="I742">
        <v>608405</v>
      </c>
      <c r="K742" s="38" t="s">
        <v>16</v>
      </c>
      <c r="L742" s="78" t="s">
        <v>16</v>
      </c>
      <c r="M742" s="38" t="s">
        <v>16</v>
      </c>
      <c r="N742" s="3"/>
      <c r="O742" s="3"/>
      <c r="P742" s="3"/>
      <c r="Q742" s="37" t="s">
        <v>402</v>
      </c>
      <c r="R742" s="101" t="s">
        <v>4785</v>
      </c>
      <c r="S742" s="101" t="s">
        <v>4785</v>
      </c>
      <c r="T742" s="45" t="s">
        <v>4785</v>
      </c>
      <c r="U742" t="s">
        <v>404</v>
      </c>
      <c r="V742" t="s">
        <v>404</v>
      </c>
      <c r="W742" t="s">
        <v>404</v>
      </c>
      <c r="X742" t="s">
        <v>404</v>
      </c>
      <c r="Y742" t="s">
        <v>404</v>
      </c>
    </row>
    <row r="743" spans="1:25" x14ac:dyDescent="0.25">
      <c r="A743" s="52" t="s">
        <v>3359</v>
      </c>
      <c r="B743" s="4" t="s">
        <v>110</v>
      </c>
      <c r="C743" s="4" t="s">
        <v>110</v>
      </c>
      <c r="D743" s="4" t="s">
        <v>111</v>
      </c>
      <c r="E743" s="55" t="s">
        <v>3934</v>
      </c>
      <c r="F743" s="52" t="s">
        <v>205</v>
      </c>
      <c r="G743" t="s">
        <v>371</v>
      </c>
      <c r="H743">
        <v>608405</v>
      </c>
      <c r="I743">
        <v>608405</v>
      </c>
      <c r="K743" s="38" t="s">
        <v>16</v>
      </c>
      <c r="L743" s="78" t="s">
        <v>16</v>
      </c>
      <c r="M743" s="38" t="s">
        <v>16</v>
      </c>
      <c r="N743" s="3"/>
      <c r="O743" s="3"/>
      <c r="P743" s="3"/>
      <c r="Q743" s="37" t="s">
        <v>402</v>
      </c>
      <c r="R743" s="101" t="s">
        <v>4785</v>
      </c>
      <c r="S743" s="101" t="s">
        <v>4785</v>
      </c>
      <c r="T743" s="45" t="s">
        <v>4785</v>
      </c>
      <c r="U743" t="s">
        <v>404</v>
      </c>
      <c r="V743" t="s">
        <v>404</v>
      </c>
      <c r="W743" t="s">
        <v>404</v>
      </c>
      <c r="X743" t="s">
        <v>404</v>
      </c>
      <c r="Y743" t="s">
        <v>404</v>
      </c>
    </row>
    <row r="744" spans="1:25" x14ac:dyDescent="0.25">
      <c r="A744" s="52" t="s">
        <v>2986</v>
      </c>
      <c r="B744" s="4" t="s">
        <v>110</v>
      </c>
      <c r="C744" s="4" t="s">
        <v>110</v>
      </c>
      <c r="D744" s="4" t="s">
        <v>120</v>
      </c>
      <c r="E744" s="55" t="s">
        <v>3935</v>
      </c>
      <c r="F744" s="52" t="s">
        <v>206</v>
      </c>
      <c r="G744" t="s">
        <v>372</v>
      </c>
      <c r="H744">
        <v>54322</v>
      </c>
      <c r="I744">
        <v>54322</v>
      </c>
      <c r="K744" s="38" t="s">
        <v>16</v>
      </c>
      <c r="L744" s="78" t="s">
        <v>16</v>
      </c>
      <c r="M744" s="38" t="s">
        <v>16</v>
      </c>
      <c r="N744" s="3" t="s">
        <v>458</v>
      </c>
      <c r="O744" s="3"/>
      <c r="P744" s="3"/>
      <c r="Q744" s="37" t="s">
        <v>444</v>
      </c>
      <c r="R744" s="101" t="s">
        <v>2094</v>
      </c>
      <c r="S744" s="101" t="s">
        <v>2094</v>
      </c>
      <c r="T744" s="45" t="s">
        <v>3577</v>
      </c>
      <c r="U744" t="s">
        <v>403</v>
      </c>
      <c r="V744" t="s">
        <v>407</v>
      </c>
      <c r="W744" t="s">
        <v>403</v>
      </c>
      <c r="X744" t="s">
        <v>406</v>
      </c>
      <c r="Y744" t="s">
        <v>407</v>
      </c>
    </row>
    <row r="745" spans="1:25" x14ac:dyDescent="0.25">
      <c r="A745" s="52" t="s">
        <v>3360</v>
      </c>
      <c r="B745" s="4" t="s">
        <v>110</v>
      </c>
      <c r="C745" s="4" t="s">
        <v>110</v>
      </c>
      <c r="D745" s="4" t="s">
        <v>120</v>
      </c>
      <c r="E745" s="55" t="s">
        <v>3935</v>
      </c>
      <c r="F745" s="52" t="s">
        <v>206</v>
      </c>
      <c r="G745" t="s">
        <v>372</v>
      </c>
      <c r="H745">
        <v>54322</v>
      </c>
      <c r="I745">
        <v>54322</v>
      </c>
      <c r="K745" s="38" t="s">
        <v>16</v>
      </c>
      <c r="L745" s="78" t="s">
        <v>16</v>
      </c>
      <c r="M745" s="38" t="s">
        <v>16</v>
      </c>
      <c r="N745" s="3" t="s">
        <v>458</v>
      </c>
      <c r="O745" s="3"/>
      <c r="P745" s="3"/>
      <c r="Q745" s="37" t="s">
        <v>444</v>
      </c>
      <c r="R745" s="101" t="s">
        <v>2094</v>
      </c>
      <c r="S745" s="101" t="s">
        <v>2094</v>
      </c>
      <c r="T745" s="45" t="s">
        <v>3577</v>
      </c>
      <c r="U745" t="s">
        <v>403</v>
      </c>
      <c r="V745" t="s">
        <v>407</v>
      </c>
      <c r="W745" t="s">
        <v>403</v>
      </c>
      <c r="X745" t="s">
        <v>406</v>
      </c>
      <c r="Y745" t="s">
        <v>407</v>
      </c>
    </row>
    <row r="746" spans="1:25" x14ac:dyDescent="0.25">
      <c r="A746" s="52" t="s">
        <v>206</v>
      </c>
      <c r="B746" s="4" t="s">
        <v>110</v>
      </c>
      <c r="C746" s="4" t="s">
        <v>110</v>
      </c>
      <c r="D746" s="4" t="s">
        <v>120</v>
      </c>
      <c r="E746" s="55" t="s">
        <v>3935</v>
      </c>
      <c r="F746" s="52" t="s">
        <v>206</v>
      </c>
      <c r="G746" t="s">
        <v>372</v>
      </c>
      <c r="H746">
        <v>54322</v>
      </c>
      <c r="I746">
        <v>54322</v>
      </c>
      <c r="K746" s="38" t="s">
        <v>16</v>
      </c>
      <c r="L746" s="78" t="s">
        <v>16</v>
      </c>
      <c r="M746" s="38" t="s">
        <v>16</v>
      </c>
      <c r="N746" s="3" t="s">
        <v>458</v>
      </c>
      <c r="O746" s="3"/>
      <c r="P746" s="3"/>
      <c r="Q746" s="37" t="s">
        <v>444</v>
      </c>
      <c r="R746" s="101" t="s">
        <v>2094</v>
      </c>
      <c r="S746" s="101" t="s">
        <v>2094</v>
      </c>
      <c r="T746" s="45" t="s">
        <v>3577</v>
      </c>
      <c r="U746" t="s">
        <v>403</v>
      </c>
      <c r="V746" t="s">
        <v>407</v>
      </c>
      <c r="W746" t="s">
        <v>403</v>
      </c>
      <c r="X746" t="s">
        <v>406</v>
      </c>
      <c r="Y746" t="s">
        <v>407</v>
      </c>
    </row>
    <row r="747" spans="1:25" x14ac:dyDescent="0.25">
      <c r="A747" s="52" t="s">
        <v>3361</v>
      </c>
      <c r="B747" s="4" t="s">
        <v>110</v>
      </c>
      <c r="C747" s="4" t="s">
        <v>110</v>
      </c>
      <c r="D747" s="4" t="s">
        <v>120</v>
      </c>
      <c r="E747" s="55" t="s">
        <v>3935</v>
      </c>
      <c r="F747" s="52" t="s">
        <v>206</v>
      </c>
      <c r="G747" t="s">
        <v>372</v>
      </c>
      <c r="H747">
        <v>54322</v>
      </c>
      <c r="I747">
        <v>54322</v>
      </c>
      <c r="K747" s="38" t="s">
        <v>16</v>
      </c>
      <c r="L747" s="78" t="s">
        <v>16</v>
      </c>
      <c r="M747" s="38" t="s">
        <v>16</v>
      </c>
      <c r="N747" s="3" t="s">
        <v>458</v>
      </c>
      <c r="O747" s="3"/>
      <c r="P747" s="3"/>
      <c r="Q747" s="37" t="s">
        <v>444</v>
      </c>
      <c r="R747" s="101" t="s">
        <v>2094</v>
      </c>
      <c r="S747" s="101" t="s">
        <v>2094</v>
      </c>
      <c r="T747" s="45" t="s">
        <v>3577</v>
      </c>
      <c r="U747" t="s">
        <v>403</v>
      </c>
      <c r="V747" t="s">
        <v>407</v>
      </c>
      <c r="W747" t="s">
        <v>403</v>
      </c>
      <c r="X747" t="s">
        <v>406</v>
      </c>
      <c r="Y747" t="s">
        <v>407</v>
      </c>
    </row>
    <row r="748" spans="1:25" x14ac:dyDescent="0.25">
      <c r="A748" s="52" t="s">
        <v>223</v>
      </c>
      <c r="B748" s="4" t="s">
        <v>110</v>
      </c>
      <c r="C748" s="4" t="s">
        <v>110</v>
      </c>
      <c r="D748" s="4" t="s">
        <v>120</v>
      </c>
      <c r="E748" s="55" t="s">
        <v>3936</v>
      </c>
      <c r="F748" s="52" t="s">
        <v>223</v>
      </c>
      <c r="G748" t="s">
        <v>389</v>
      </c>
      <c r="H748">
        <v>219758</v>
      </c>
      <c r="I748">
        <v>219758</v>
      </c>
      <c r="K748" s="38" t="s">
        <v>38</v>
      </c>
      <c r="L748" s="78" t="s">
        <v>38</v>
      </c>
      <c r="M748" s="38" t="s">
        <v>16</v>
      </c>
      <c r="N748" s="3"/>
      <c r="O748" s="3"/>
      <c r="P748" s="3"/>
      <c r="Q748" s="37" t="s">
        <v>444</v>
      </c>
      <c r="R748" s="101" t="s">
        <v>2094</v>
      </c>
      <c r="S748" s="101" t="s">
        <v>2094</v>
      </c>
      <c r="T748" s="45" t="s">
        <v>3577</v>
      </c>
      <c r="U748" t="s">
        <v>408</v>
      </c>
      <c r="V748" t="s">
        <v>408</v>
      </c>
      <c r="W748" t="s">
        <v>402</v>
      </c>
      <c r="X748" t="s">
        <v>403</v>
      </c>
      <c r="Y748" t="s">
        <v>408</v>
      </c>
    </row>
    <row r="749" spans="1:25" x14ac:dyDescent="0.25">
      <c r="A749" s="52" t="s">
        <v>3362</v>
      </c>
      <c r="B749" s="4" t="s">
        <v>110</v>
      </c>
      <c r="C749" s="4" t="s">
        <v>110</v>
      </c>
      <c r="D749" s="4" t="s">
        <v>120</v>
      </c>
      <c r="E749" s="55" t="s">
        <v>3936</v>
      </c>
      <c r="F749" s="52" t="s">
        <v>223</v>
      </c>
      <c r="G749" t="s">
        <v>389</v>
      </c>
      <c r="H749">
        <v>219758</v>
      </c>
      <c r="I749">
        <v>219758</v>
      </c>
      <c r="K749" s="38" t="s">
        <v>38</v>
      </c>
      <c r="L749" s="78" t="s">
        <v>38</v>
      </c>
      <c r="M749" s="38" t="s">
        <v>16</v>
      </c>
      <c r="N749" s="3"/>
      <c r="O749" s="3"/>
      <c r="P749" s="3"/>
      <c r="Q749" s="37" t="s">
        <v>444</v>
      </c>
      <c r="R749" s="101" t="s">
        <v>2094</v>
      </c>
      <c r="S749" s="101" t="s">
        <v>2094</v>
      </c>
      <c r="T749" s="45" t="s">
        <v>3577</v>
      </c>
      <c r="U749" t="s">
        <v>408</v>
      </c>
      <c r="V749" t="s">
        <v>408</v>
      </c>
      <c r="W749" t="s">
        <v>402</v>
      </c>
      <c r="X749" t="s">
        <v>403</v>
      </c>
      <c r="Y749" t="s">
        <v>408</v>
      </c>
    </row>
    <row r="750" spans="1:25" x14ac:dyDescent="0.25">
      <c r="A750" s="52" t="s">
        <v>224</v>
      </c>
      <c r="B750" s="4" t="s">
        <v>110</v>
      </c>
      <c r="C750" s="4" t="s">
        <v>110</v>
      </c>
      <c r="D750" s="4" t="s">
        <v>120</v>
      </c>
      <c r="E750" s="55" t="s">
        <v>3937</v>
      </c>
      <c r="F750" s="52" t="s">
        <v>224</v>
      </c>
      <c r="G750" t="s">
        <v>390</v>
      </c>
      <c r="H750">
        <v>219756</v>
      </c>
      <c r="I750">
        <v>219756</v>
      </c>
      <c r="K750" s="38" t="s">
        <v>16</v>
      </c>
      <c r="L750" s="78" t="s">
        <v>38</v>
      </c>
      <c r="M750" s="38" t="s">
        <v>16</v>
      </c>
      <c r="N750" s="3" t="s">
        <v>458</v>
      </c>
      <c r="O750" s="3"/>
      <c r="P750" s="3"/>
      <c r="Q750" s="37" t="s">
        <v>402</v>
      </c>
      <c r="R750" s="101" t="s">
        <v>2095</v>
      </c>
      <c r="S750" s="101" t="s">
        <v>2095</v>
      </c>
      <c r="T750" s="45" t="s">
        <v>4788</v>
      </c>
      <c r="U750" t="s">
        <v>413</v>
      </c>
      <c r="V750" t="s">
        <v>402</v>
      </c>
      <c r="W750" t="s">
        <v>409</v>
      </c>
      <c r="X750" t="s">
        <v>408</v>
      </c>
      <c r="Y750" t="s">
        <v>402</v>
      </c>
    </row>
    <row r="751" spans="1:25" x14ac:dyDescent="0.25">
      <c r="A751" s="52" t="s">
        <v>3363</v>
      </c>
      <c r="B751" s="4" t="s">
        <v>110</v>
      </c>
      <c r="C751" s="4" t="s">
        <v>110</v>
      </c>
      <c r="D751" s="4" t="s">
        <v>120</v>
      </c>
      <c r="E751" s="55" t="s">
        <v>3937</v>
      </c>
      <c r="F751" s="52" t="s">
        <v>224</v>
      </c>
      <c r="G751" t="s">
        <v>390</v>
      </c>
      <c r="H751">
        <v>219756</v>
      </c>
      <c r="I751">
        <v>219756</v>
      </c>
      <c r="K751" s="38" t="s">
        <v>16</v>
      </c>
      <c r="L751" s="78" t="s">
        <v>38</v>
      </c>
      <c r="M751" s="38" t="s">
        <v>16</v>
      </c>
      <c r="N751" s="3" t="s">
        <v>458</v>
      </c>
      <c r="O751" s="3"/>
      <c r="P751" s="3"/>
      <c r="Q751" s="37" t="s">
        <v>402</v>
      </c>
      <c r="R751" s="101" t="s">
        <v>2095</v>
      </c>
      <c r="S751" s="101" t="s">
        <v>2095</v>
      </c>
      <c r="T751" s="45" t="s">
        <v>4788</v>
      </c>
      <c r="U751" t="s">
        <v>413</v>
      </c>
      <c r="V751" t="s">
        <v>402</v>
      </c>
      <c r="W751" t="s">
        <v>409</v>
      </c>
      <c r="X751" t="s">
        <v>408</v>
      </c>
      <c r="Y751" t="s">
        <v>402</v>
      </c>
    </row>
    <row r="752" spans="1:25" x14ac:dyDescent="0.25">
      <c r="A752" s="52" t="s">
        <v>3364</v>
      </c>
      <c r="B752" s="4" t="s">
        <v>110</v>
      </c>
      <c r="C752" s="4" t="s">
        <v>110</v>
      </c>
      <c r="D752" s="4" t="s">
        <v>120</v>
      </c>
      <c r="E752" s="55" t="s">
        <v>3938</v>
      </c>
      <c r="F752" s="52" t="s">
        <v>225</v>
      </c>
      <c r="G752" t="s">
        <v>391</v>
      </c>
      <c r="H752">
        <v>219755</v>
      </c>
      <c r="I752">
        <v>219755</v>
      </c>
      <c r="K752" s="38" t="s">
        <v>26</v>
      </c>
      <c r="L752" s="78" t="s">
        <v>38</v>
      </c>
      <c r="M752" s="38" t="s">
        <v>16</v>
      </c>
      <c r="N752" s="3" t="s">
        <v>458</v>
      </c>
      <c r="O752" s="3"/>
      <c r="P752" s="3"/>
      <c r="Q752" s="37" t="s">
        <v>445</v>
      </c>
      <c r="R752" s="101" t="s">
        <v>2094</v>
      </c>
      <c r="S752" s="101" t="s">
        <v>2094</v>
      </c>
      <c r="T752" s="45" t="s">
        <v>3577</v>
      </c>
      <c r="U752" t="s">
        <v>408</v>
      </c>
      <c r="V752" t="s">
        <v>402</v>
      </c>
      <c r="W752" t="s">
        <v>402</v>
      </c>
      <c r="X752" t="s">
        <v>409</v>
      </c>
      <c r="Y752" t="s">
        <v>402</v>
      </c>
    </row>
    <row r="753" spans="1:25" x14ac:dyDescent="0.25">
      <c r="A753" s="52" t="s">
        <v>3365</v>
      </c>
      <c r="B753" s="4" t="s">
        <v>110</v>
      </c>
      <c r="C753" s="4" t="s">
        <v>110</v>
      </c>
      <c r="D753" s="4" t="s">
        <v>120</v>
      </c>
      <c r="E753" s="55" t="s">
        <v>3938</v>
      </c>
      <c r="F753" s="52" t="s">
        <v>225</v>
      </c>
      <c r="G753" t="s">
        <v>391</v>
      </c>
      <c r="H753">
        <v>219755</v>
      </c>
      <c r="I753">
        <v>219755</v>
      </c>
      <c r="K753" s="38" t="s">
        <v>26</v>
      </c>
      <c r="L753" s="78" t="s">
        <v>38</v>
      </c>
      <c r="M753" s="38" t="s">
        <v>16</v>
      </c>
      <c r="N753" s="3" t="s">
        <v>458</v>
      </c>
      <c r="O753" s="3"/>
      <c r="P753" s="3"/>
      <c r="Q753" s="37" t="s">
        <v>445</v>
      </c>
      <c r="R753" s="101" t="s">
        <v>2094</v>
      </c>
      <c r="S753" s="101" t="s">
        <v>2094</v>
      </c>
      <c r="T753" s="45" t="s">
        <v>3577</v>
      </c>
      <c r="U753" t="s">
        <v>408</v>
      </c>
      <c r="V753" t="s">
        <v>402</v>
      </c>
      <c r="W753" t="s">
        <v>402</v>
      </c>
      <c r="X753" t="s">
        <v>409</v>
      </c>
      <c r="Y753" t="s">
        <v>402</v>
      </c>
    </row>
    <row r="754" spans="1:25" x14ac:dyDescent="0.25">
      <c r="A754" s="52" t="s">
        <v>2987</v>
      </c>
      <c r="B754" s="4" t="s">
        <v>110</v>
      </c>
      <c r="C754" s="4" t="s">
        <v>110</v>
      </c>
      <c r="D754" s="4" t="s">
        <v>111</v>
      </c>
      <c r="E754" s="55" t="s">
        <v>3939</v>
      </c>
      <c r="F754" s="52" t="s">
        <v>133</v>
      </c>
      <c r="G754" t="s">
        <v>304</v>
      </c>
      <c r="H754">
        <v>820680</v>
      </c>
      <c r="I754">
        <v>820680</v>
      </c>
      <c r="K754" s="38" t="s">
        <v>49</v>
      </c>
      <c r="L754" s="78" t="s">
        <v>49</v>
      </c>
      <c r="M754" s="38" t="s">
        <v>16</v>
      </c>
      <c r="N754" s="3" t="s">
        <v>458</v>
      </c>
      <c r="O754" s="3"/>
      <c r="P754" s="3"/>
      <c r="Q754" s="37" t="s">
        <v>402</v>
      </c>
      <c r="R754" s="101" t="s">
        <v>2094</v>
      </c>
      <c r="S754" s="101" t="s">
        <v>2094</v>
      </c>
      <c r="T754" s="45" t="s">
        <v>3577</v>
      </c>
      <c r="U754" t="s">
        <v>408</v>
      </c>
      <c r="V754" t="s">
        <v>402</v>
      </c>
      <c r="W754" t="s">
        <v>409</v>
      </c>
      <c r="X754" t="s">
        <v>409</v>
      </c>
      <c r="Y754" t="s">
        <v>402</v>
      </c>
    </row>
    <row r="755" spans="1:25" x14ac:dyDescent="0.25">
      <c r="A755" s="52" t="s">
        <v>3366</v>
      </c>
      <c r="B755" s="4" t="s">
        <v>110</v>
      </c>
      <c r="C755" s="4" t="s">
        <v>110</v>
      </c>
      <c r="D755" s="4" t="s">
        <v>111</v>
      </c>
      <c r="E755" s="55" t="s">
        <v>3939</v>
      </c>
      <c r="F755" s="52" t="s">
        <v>133</v>
      </c>
      <c r="G755" t="s">
        <v>304</v>
      </c>
      <c r="H755">
        <v>820680</v>
      </c>
      <c r="I755">
        <v>820680</v>
      </c>
      <c r="K755" s="38" t="s">
        <v>49</v>
      </c>
      <c r="L755" s="78" t="s">
        <v>49</v>
      </c>
      <c r="M755" s="38" t="s">
        <v>16</v>
      </c>
      <c r="N755" s="3" t="s">
        <v>458</v>
      </c>
      <c r="O755" s="3"/>
      <c r="P755" s="3"/>
      <c r="Q755" s="37" t="s">
        <v>402</v>
      </c>
      <c r="R755" s="101" t="s">
        <v>2094</v>
      </c>
      <c r="S755" s="101" t="s">
        <v>2094</v>
      </c>
      <c r="T755" s="45" t="s">
        <v>3577</v>
      </c>
      <c r="U755" t="s">
        <v>408</v>
      </c>
      <c r="V755" t="s">
        <v>402</v>
      </c>
      <c r="W755" t="s">
        <v>409</v>
      </c>
      <c r="X755" t="s">
        <v>409</v>
      </c>
      <c r="Y755" t="s">
        <v>402</v>
      </c>
    </row>
    <row r="756" spans="1:25" x14ac:dyDescent="0.25">
      <c r="A756" s="52" t="s">
        <v>133</v>
      </c>
      <c r="B756" s="4" t="s">
        <v>110</v>
      </c>
      <c r="C756" s="4" t="s">
        <v>110</v>
      </c>
      <c r="D756" s="4" t="s">
        <v>111</v>
      </c>
      <c r="E756" s="55" t="s">
        <v>3939</v>
      </c>
      <c r="F756" s="52" t="s">
        <v>133</v>
      </c>
      <c r="G756" t="s">
        <v>304</v>
      </c>
      <c r="H756">
        <v>820680</v>
      </c>
      <c r="I756">
        <v>820680</v>
      </c>
      <c r="K756" s="38" t="s">
        <v>49</v>
      </c>
      <c r="L756" s="78" t="s">
        <v>49</v>
      </c>
      <c r="M756" s="38" t="s">
        <v>16</v>
      </c>
      <c r="N756" s="3" t="s">
        <v>458</v>
      </c>
      <c r="O756" s="3"/>
      <c r="P756" s="3"/>
      <c r="Q756" s="37" t="s">
        <v>402</v>
      </c>
      <c r="R756" s="101" t="s">
        <v>2094</v>
      </c>
      <c r="S756" s="101" t="s">
        <v>2094</v>
      </c>
      <c r="T756" s="45" t="s">
        <v>3577</v>
      </c>
      <c r="U756" t="s">
        <v>408</v>
      </c>
      <c r="V756" t="s">
        <v>402</v>
      </c>
      <c r="W756" t="s">
        <v>409</v>
      </c>
      <c r="X756" t="s">
        <v>409</v>
      </c>
      <c r="Y756" t="s">
        <v>402</v>
      </c>
    </row>
    <row r="757" spans="1:25" x14ac:dyDescent="0.25">
      <c r="A757" s="52" t="s">
        <v>3367</v>
      </c>
      <c r="B757" s="4" t="s">
        <v>110</v>
      </c>
      <c r="C757" s="4" t="s">
        <v>110</v>
      </c>
      <c r="D757" s="4" t="s">
        <v>111</v>
      </c>
      <c r="E757" s="55" t="s">
        <v>3939</v>
      </c>
      <c r="F757" s="52" t="s">
        <v>133</v>
      </c>
      <c r="G757" t="s">
        <v>304</v>
      </c>
      <c r="H757">
        <v>820680</v>
      </c>
      <c r="I757">
        <v>820680</v>
      </c>
      <c r="K757" s="38" t="s">
        <v>49</v>
      </c>
      <c r="L757" s="78" t="s">
        <v>49</v>
      </c>
      <c r="M757" s="38" t="s">
        <v>16</v>
      </c>
      <c r="N757" s="3" t="s">
        <v>458</v>
      </c>
      <c r="O757" s="3"/>
      <c r="P757" s="3"/>
      <c r="Q757" s="37" t="s">
        <v>402</v>
      </c>
      <c r="R757" s="101" t="s">
        <v>2094</v>
      </c>
      <c r="S757" s="101" t="s">
        <v>2094</v>
      </c>
      <c r="T757" s="45" t="s">
        <v>3577</v>
      </c>
      <c r="U757" t="s">
        <v>408</v>
      </c>
      <c r="V757" t="s">
        <v>402</v>
      </c>
      <c r="W757" t="s">
        <v>409</v>
      </c>
      <c r="X757" t="s">
        <v>409</v>
      </c>
      <c r="Y757" t="s">
        <v>402</v>
      </c>
    </row>
    <row r="758" spans="1:25" x14ac:dyDescent="0.25">
      <c r="A758" s="52" t="s">
        <v>207</v>
      </c>
      <c r="B758" s="4" t="s">
        <v>110</v>
      </c>
      <c r="C758" s="4" t="s">
        <v>110</v>
      </c>
      <c r="D758" s="4" t="s">
        <v>126</v>
      </c>
      <c r="E758" s="55" t="s">
        <v>3940</v>
      </c>
      <c r="F758" s="52" t="s">
        <v>207</v>
      </c>
      <c r="G758" t="s">
        <v>373</v>
      </c>
      <c r="H758">
        <v>53269</v>
      </c>
      <c r="I758">
        <v>53269</v>
      </c>
      <c r="K758" s="38" t="s">
        <v>16</v>
      </c>
      <c r="L758" s="78" t="s">
        <v>16</v>
      </c>
      <c r="M758" s="38" t="s">
        <v>16</v>
      </c>
      <c r="N758" s="3"/>
      <c r="O758" s="3"/>
      <c r="P758" s="3"/>
      <c r="Q758" s="37" t="s">
        <v>402</v>
      </c>
      <c r="R758" s="101" t="s">
        <v>3566</v>
      </c>
      <c r="S758" s="101" t="s">
        <v>3566</v>
      </c>
      <c r="T758" s="45" t="s">
        <v>4788</v>
      </c>
      <c r="U758" t="s">
        <v>407</v>
      </c>
      <c r="V758" t="s">
        <v>403</v>
      </c>
      <c r="W758" t="s">
        <v>408</v>
      </c>
      <c r="X758" t="s">
        <v>407</v>
      </c>
      <c r="Y758" t="s">
        <v>403</v>
      </c>
    </row>
    <row r="759" spans="1:25" x14ac:dyDescent="0.25">
      <c r="A759" s="52" t="s">
        <v>3368</v>
      </c>
      <c r="B759" s="4" t="s">
        <v>110</v>
      </c>
      <c r="C759" s="4" t="s">
        <v>110</v>
      </c>
      <c r="D759" s="4" t="s">
        <v>126</v>
      </c>
      <c r="E759" s="55" t="s">
        <v>3940</v>
      </c>
      <c r="F759" s="52" t="s">
        <v>207</v>
      </c>
      <c r="G759" t="s">
        <v>373</v>
      </c>
      <c r="H759">
        <v>53269</v>
      </c>
      <c r="I759">
        <v>53269</v>
      </c>
      <c r="K759" s="38" t="s">
        <v>16</v>
      </c>
      <c r="L759" s="78" t="s">
        <v>16</v>
      </c>
      <c r="M759" s="38" t="s">
        <v>16</v>
      </c>
      <c r="N759" s="3"/>
      <c r="O759" s="3"/>
      <c r="P759" s="3"/>
      <c r="Q759" s="37" t="s">
        <v>402</v>
      </c>
      <c r="R759" s="101" t="s">
        <v>3566</v>
      </c>
      <c r="S759" s="101" t="s">
        <v>3566</v>
      </c>
      <c r="T759" s="45" t="s">
        <v>4788</v>
      </c>
      <c r="U759" t="s">
        <v>407</v>
      </c>
      <c r="V759" t="s">
        <v>403</v>
      </c>
      <c r="W759" t="s">
        <v>408</v>
      </c>
      <c r="X759" t="s">
        <v>407</v>
      </c>
      <c r="Y759" t="s">
        <v>403</v>
      </c>
    </row>
    <row r="760" spans="1:25" x14ac:dyDescent="0.25">
      <c r="A760" s="52" t="s">
        <v>208</v>
      </c>
      <c r="B760" s="4" t="s">
        <v>110</v>
      </c>
      <c r="C760" s="4" t="s">
        <v>110</v>
      </c>
      <c r="D760" s="4" t="s">
        <v>120</v>
      </c>
      <c r="E760" s="55" t="s">
        <v>3941</v>
      </c>
      <c r="F760" s="52" t="s">
        <v>208</v>
      </c>
      <c r="G760" t="s">
        <v>374</v>
      </c>
      <c r="H760">
        <v>54319</v>
      </c>
      <c r="I760">
        <v>54319</v>
      </c>
      <c r="K760" s="38" t="s">
        <v>16</v>
      </c>
      <c r="L760" s="78" t="s">
        <v>16</v>
      </c>
      <c r="M760" s="38" t="s">
        <v>16</v>
      </c>
      <c r="N760" s="3"/>
      <c r="O760" s="3"/>
      <c r="P760" s="3"/>
      <c r="Q760" s="37" t="s">
        <v>445</v>
      </c>
      <c r="R760" s="101" t="s">
        <v>2094</v>
      </c>
      <c r="S760" s="101" t="s">
        <v>2094</v>
      </c>
      <c r="T760" s="45" t="s">
        <v>3577</v>
      </c>
      <c r="U760" t="s">
        <v>404</v>
      </c>
      <c r="V760" t="s">
        <v>403</v>
      </c>
      <c r="W760" t="s">
        <v>403</v>
      </c>
      <c r="X760" t="s">
        <v>406</v>
      </c>
      <c r="Y760" t="s">
        <v>403</v>
      </c>
    </row>
    <row r="761" spans="1:25" x14ac:dyDescent="0.25">
      <c r="A761" s="52" t="s">
        <v>3369</v>
      </c>
      <c r="B761" s="4" t="s">
        <v>110</v>
      </c>
      <c r="C761" s="4" t="s">
        <v>110</v>
      </c>
      <c r="D761" s="4" t="s">
        <v>120</v>
      </c>
      <c r="E761" s="55" t="s">
        <v>3941</v>
      </c>
      <c r="F761" s="52" t="s">
        <v>208</v>
      </c>
      <c r="G761" t="s">
        <v>374</v>
      </c>
      <c r="H761">
        <v>54319</v>
      </c>
      <c r="I761">
        <v>54319</v>
      </c>
      <c r="K761" s="38" t="s">
        <v>16</v>
      </c>
      <c r="L761" s="78" t="s">
        <v>16</v>
      </c>
      <c r="M761" s="38" t="s">
        <v>16</v>
      </c>
      <c r="N761" s="3"/>
      <c r="O761" s="3"/>
      <c r="P761" s="3"/>
      <c r="Q761" s="37" t="s">
        <v>445</v>
      </c>
      <c r="R761" s="101" t="s">
        <v>2094</v>
      </c>
      <c r="S761" s="101" t="s">
        <v>2094</v>
      </c>
      <c r="T761" s="45" t="s">
        <v>3577</v>
      </c>
      <c r="U761" t="s">
        <v>404</v>
      </c>
      <c r="V761" t="s">
        <v>403</v>
      </c>
      <c r="W761" t="s">
        <v>403</v>
      </c>
      <c r="X761" t="s">
        <v>406</v>
      </c>
      <c r="Y761" t="s">
        <v>403</v>
      </c>
    </row>
    <row r="762" spans="1:25" x14ac:dyDescent="0.25">
      <c r="A762" s="52" t="s">
        <v>209</v>
      </c>
      <c r="B762" s="4" t="s">
        <v>110</v>
      </c>
      <c r="C762" s="4" t="s">
        <v>110</v>
      </c>
      <c r="D762" s="4" t="s">
        <v>126</v>
      </c>
      <c r="E762" s="55" t="s">
        <v>3942</v>
      </c>
      <c r="F762" s="52" t="s">
        <v>209</v>
      </c>
      <c r="G762" t="s">
        <v>375</v>
      </c>
      <c r="H762">
        <v>53320</v>
      </c>
      <c r="I762">
        <v>53320</v>
      </c>
      <c r="K762" s="38" t="s">
        <v>16</v>
      </c>
      <c r="L762" s="78" t="s">
        <v>16</v>
      </c>
      <c r="M762" s="38" t="s">
        <v>16</v>
      </c>
      <c r="N762" s="3"/>
      <c r="O762" s="3"/>
      <c r="P762" s="3"/>
      <c r="Q762" s="37" t="s">
        <v>402</v>
      </c>
      <c r="R762" s="101" t="s">
        <v>3565</v>
      </c>
      <c r="S762" s="101" t="s">
        <v>3565</v>
      </c>
      <c r="T762" s="45" t="s">
        <v>4788</v>
      </c>
      <c r="U762" t="s">
        <v>403</v>
      </c>
      <c r="V762" t="s">
        <v>403</v>
      </c>
      <c r="W762" t="s">
        <v>402</v>
      </c>
      <c r="X762" t="s">
        <v>406</v>
      </c>
      <c r="Y762" t="s">
        <v>403</v>
      </c>
    </row>
    <row r="763" spans="1:25" x14ac:dyDescent="0.25">
      <c r="A763" s="52" t="s">
        <v>3370</v>
      </c>
      <c r="B763" s="4" t="s">
        <v>110</v>
      </c>
      <c r="C763" s="4" t="s">
        <v>110</v>
      </c>
      <c r="D763" s="4" t="s">
        <v>126</v>
      </c>
      <c r="E763" s="55" t="s">
        <v>3942</v>
      </c>
      <c r="F763" s="52" t="s">
        <v>209</v>
      </c>
      <c r="G763" t="s">
        <v>375</v>
      </c>
      <c r="H763">
        <v>53320</v>
      </c>
      <c r="I763">
        <v>53320</v>
      </c>
      <c r="K763" s="38" t="s">
        <v>16</v>
      </c>
      <c r="L763" s="78" t="s">
        <v>16</v>
      </c>
      <c r="M763" s="38" t="s">
        <v>16</v>
      </c>
      <c r="N763" s="3"/>
      <c r="O763" s="3"/>
      <c r="P763" s="3"/>
      <c r="Q763" s="37" t="s">
        <v>402</v>
      </c>
      <c r="R763" s="101" t="s">
        <v>3565</v>
      </c>
      <c r="S763" s="101" t="s">
        <v>3565</v>
      </c>
      <c r="T763" s="45" t="s">
        <v>4788</v>
      </c>
      <c r="U763" t="s">
        <v>403</v>
      </c>
      <c r="V763" t="s">
        <v>403</v>
      </c>
      <c r="W763" t="s">
        <v>402</v>
      </c>
      <c r="X763" t="s">
        <v>406</v>
      </c>
      <c r="Y763" t="s">
        <v>403</v>
      </c>
    </row>
    <row r="764" spans="1:25" x14ac:dyDescent="0.25">
      <c r="A764" s="52" t="s">
        <v>210</v>
      </c>
      <c r="B764" s="4" t="s">
        <v>110</v>
      </c>
      <c r="C764" s="4" t="s">
        <v>110</v>
      </c>
      <c r="D764" s="4" t="s">
        <v>126</v>
      </c>
      <c r="E764" s="55" t="s">
        <v>3943</v>
      </c>
      <c r="F764" s="52" t="s">
        <v>210</v>
      </c>
      <c r="G764" t="s">
        <v>376</v>
      </c>
      <c r="H764">
        <v>219741</v>
      </c>
      <c r="I764">
        <v>219741</v>
      </c>
      <c r="K764" s="38" t="s">
        <v>16</v>
      </c>
      <c r="L764" s="78" t="s">
        <v>16</v>
      </c>
      <c r="M764" s="38" t="s">
        <v>16</v>
      </c>
      <c r="N764" s="3"/>
      <c r="O764" s="3"/>
      <c r="P764" s="3"/>
      <c r="Q764" s="37" t="s">
        <v>444</v>
      </c>
      <c r="R764" s="101" t="s">
        <v>3565</v>
      </c>
      <c r="S764" s="101" t="s">
        <v>3565</v>
      </c>
      <c r="T764" s="45" t="s">
        <v>4788</v>
      </c>
      <c r="U764" t="s">
        <v>406</v>
      </c>
      <c r="V764" t="s">
        <v>403</v>
      </c>
      <c r="W764" t="s">
        <v>406</v>
      </c>
      <c r="X764" t="s">
        <v>404</v>
      </c>
      <c r="Y764" t="s">
        <v>403</v>
      </c>
    </row>
    <row r="765" spans="1:25" x14ac:dyDescent="0.25">
      <c r="A765" s="52" t="s">
        <v>3371</v>
      </c>
      <c r="B765" s="4" t="s">
        <v>110</v>
      </c>
      <c r="C765" s="4" t="s">
        <v>110</v>
      </c>
      <c r="D765" s="4" t="s">
        <v>126</v>
      </c>
      <c r="E765" s="55" t="s">
        <v>3943</v>
      </c>
      <c r="F765" s="52" t="s">
        <v>210</v>
      </c>
      <c r="G765" t="s">
        <v>376</v>
      </c>
      <c r="H765">
        <v>219741</v>
      </c>
      <c r="I765">
        <v>219741</v>
      </c>
      <c r="K765" s="38" t="s">
        <v>16</v>
      </c>
      <c r="L765" s="78" t="s">
        <v>16</v>
      </c>
      <c r="M765" s="38" t="s">
        <v>16</v>
      </c>
      <c r="N765" s="3"/>
      <c r="O765" s="3"/>
      <c r="P765" s="3"/>
      <c r="Q765" s="37" t="s">
        <v>444</v>
      </c>
      <c r="R765" s="101" t="s">
        <v>3565</v>
      </c>
      <c r="S765" s="101" t="s">
        <v>3565</v>
      </c>
      <c r="T765" s="45" t="s">
        <v>4788</v>
      </c>
      <c r="U765" t="s">
        <v>406</v>
      </c>
      <c r="V765" t="s">
        <v>403</v>
      </c>
      <c r="W765" t="s">
        <v>406</v>
      </c>
      <c r="X765" t="s">
        <v>404</v>
      </c>
      <c r="Y765" t="s">
        <v>403</v>
      </c>
    </row>
    <row r="766" spans="1:25" x14ac:dyDescent="0.25">
      <c r="A766" s="52" t="s">
        <v>211</v>
      </c>
      <c r="B766" s="4" t="s">
        <v>110</v>
      </c>
      <c r="C766" s="4" t="s">
        <v>110</v>
      </c>
      <c r="D766" s="4" t="s">
        <v>126</v>
      </c>
      <c r="E766" s="55" t="s">
        <v>3944</v>
      </c>
      <c r="F766" s="52" t="s">
        <v>211</v>
      </c>
      <c r="G766" t="s">
        <v>377</v>
      </c>
      <c r="H766">
        <v>219742</v>
      </c>
      <c r="I766">
        <v>219742</v>
      </c>
      <c r="K766" s="38" t="s">
        <v>16</v>
      </c>
      <c r="L766" s="78" t="s">
        <v>16</v>
      </c>
      <c r="M766" s="38" t="s">
        <v>16</v>
      </c>
      <c r="N766" s="3"/>
      <c r="O766" s="3"/>
      <c r="P766" s="3"/>
      <c r="Q766" s="37" t="s">
        <v>444</v>
      </c>
      <c r="R766" s="101" t="s">
        <v>4783</v>
      </c>
      <c r="S766" s="101" t="s">
        <v>4783</v>
      </c>
      <c r="T766" s="45" t="s">
        <v>4783</v>
      </c>
      <c r="U766" t="s">
        <v>406</v>
      </c>
      <c r="V766" t="s">
        <v>406</v>
      </c>
      <c r="W766" t="s">
        <v>406</v>
      </c>
      <c r="X766" t="s">
        <v>404</v>
      </c>
      <c r="Y766" t="s">
        <v>406</v>
      </c>
    </row>
    <row r="767" spans="1:25" x14ac:dyDescent="0.25">
      <c r="A767" s="52" t="s">
        <v>3372</v>
      </c>
      <c r="B767" s="4" t="s">
        <v>110</v>
      </c>
      <c r="C767" s="4" t="s">
        <v>110</v>
      </c>
      <c r="D767" s="4" t="s">
        <v>126</v>
      </c>
      <c r="E767" s="55" t="s">
        <v>3944</v>
      </c>
      <c r="F767" s="52" t="s">
        <v>211</v>
      </c>
      <c r="G767" t="s">
        <v>377</v>
      </c>
      <c r="H767">
        <v>219742</v>
      </c>
      <c r="I767">
        <v>219742</v>
      </c>
      <c r="K767" s="38" t="s">
        <v>16</v>
      </c>
      <c r="L767" s="78" t="s">
        <v>16</v>
      </c>
      <c r="M767" s="38" t="s">
        <v>16</v>
      </c>
      <c r="N767" s="3"/>
      <c r="O767" s="3"/>
      <c r="P767" s="3"/>
      <c r="Q767" s="37" t="s">
        <v>444</v>
      </c>
      <c r="R767" s="101" t="s">
        <v>4783</v>
      </c>
      <c r="S767" s="101" t="s">
        <v>4783</v>
      </c>
      <c r="T767" s="45" t="s">
        <v>4783</v>
      </c>
      <c r="U767" t="s">
        <v>406</v>
      </c>
      <c r="V767" t="s">
        <v>406</v>
      </c>
      <c r="W767" t="s">
        <v>406</v>
      </c>
      <c r="X767" t="s">
        <v>404</v>
      </c>
      <c r="Y767" t="s">
        <v>406</v>
      </c>
    </row>
    <row r="768" spans="1:25" x14ac:dyDescent="0.25">
      <c r="A768" s="52" t="s">
        <v>212</v>
      </c>
      <c r="B768" s="4" t="s">
        <v>110</v>
      </c>
      <c r="C768" s="4" t="s">
        <v>110</v>
      </c>
      <c r="D768" s="4" t="s">
        <v>111</v>
      </c>
      <c r="E768" s="55" t="s">
        <v>3945</v>
      </c>
      <c r="F768" s="52" t="s">
        <v>212</v>
      </c>
      <c r="G768" t="s">
        <v>378</v>
      </c>
      <c r="H768">
        <v>53741</v>
      </c>
      <c r="I768">
        <v>53741</v>
      </c>
      <c r="K768" s="38" t="s">
        <v>16</v>
      </c>
      <c r="L768" s="78" t="s">
        <v>16</v>
      </c>
      <c r="M768" s="38" t="s">
        <v>16</v>
      </c>
      <c r="N768" s="3"/>
      <c r="O768" s="3"/>
      <c r="P768" s="3"/>
      <c r="Q768" s="37" t="s">
        <v>444</v>
      </c>
      <c r="R768" s="101" t="s">
        <v>4785</v>
      </c>
      <c r="S768" s="101" t="s">
        <v>4785</v>
      </c>
      <c r="T768" s="45" t="s">
        <v>4785</v>
      </c>
      <c r="U768" t="s">
        <v>404</v>
      </c>
      <c r="V768" t="s">
        <v>404</v>
      </c>
      <c r="W768" t="s">
        <v>404</v>
      </c>
      <c r="X768" t="s">
        <v>404</v>
      </c>
      <c r="Y768" t="s">
        <v>404</v>
      </c>
    </row>
    <row r="769" spans="1:26" x14ac:dyDescent="0.25">
      <c r="A769" s="52" t="s">
        <v>3373</v>
      </c>
      <c r="B769" s="4" t="s">
        <v>110</v>
      </c>
      <c r="C769" s="4" t="s">
        <v>110</v>
      </c>
      <c r="D769" s="4" t="s">
        <v>111</v>
      </c>
      <c r="E769" s="55" t="s">
        <v>3945</v>
      </c>
      <c r="F769" s="52" t="s">
        <v>212</v>
      </c>
      <c r="G769" t="s">
        <v>378</v>
      </c>
      <c r="H769">
        <v>53741</v>
      </c>
      <c r="I769">
        <v>53741</v>
      </c>
      <c r="K769" s="38" t="s">
        <v>16</v>
      </c>
      <c r="L769" s="78" t="s">
        <v>16</v>
      </c>
      <c r="M769" s="38" t="s">
        <v>16</v>
      </c>
      <c r="N769" s="3"/>
      <c r="O769" s="3"/>
      <c r="P769" s="3"/>
      <c r="Q769" s="37" t="s">
        <v>444</v>
      </c>
      <c r="R769" s="101" t="s">
        <v>4785</v>
      </c>
      <c r="S769" s="101" t="s">
        <v>4785</v>
      </c>
      <c r="T769" s="45" t="s">
        <v>4785</v>
      </c>
      <c r="U769" t="s">
        <v>404</v>
      </c>
      <c r="V769" t="s">
        <v>404</v>
      </c>
      <c r="W769" t="s">
        <v>404</v>
      </c>
      <c r="X769" t="s">
        <v>404</v>
      </c>
      <c r="Y769" t="s">
        <v>404</v>
      </c>
    </row>
    <row r="770" spans="1:26" x14ac:dyDescent="0.25">
      <c r="A770" s="52" t="s">
        <v>213</v>
      </c>
      <c r="B770" s="4" t="s">
        <v>110</v>
      </c>
      <c r="C770" s="4" t="s">
        <v>110</v>
      </c>
      <c r="D770" s="4" t="s">
        <v>111</v>
      </c>
      <c r="E770" s="55" t="s">
        <v>3946</v>
      </c>
      <c r="F770" s="52" t="s">
        <v>213</v>
      </c>
      <c r="G770" t="s">
        <v>379</v>
      </c>
      <c r="H770">
        <v>53747</v>
      </c>
      <c r="I770">
        <v>53747</v>
      </c>
      <c r="K770" s="38" t="s">
        <v>16</v>
      </c>
      <c r="L770" s="78" t="s">
        <v>16</v>
      </c>
      <c r="M770" s="38" t="s">
        <v>16</v>
      </c>
      <c r="N770" s="3"/>
      <c r="O770" s="3"/>
      <c r="P770" s="3"/>
      <c r="Q770" s="37" t="s">
        <v>444</v>
      </c>
      <c r="R770" s="101" t="s">
        <v>4784</v>
      </c>
      <c r="S770" s="101" t="s">
        <v>4784</v>
      </c>
      <c r="T770" s="45" t="s">
        <v>4784</v>
      </c>
      <c r="U770" t="s">
        <v>404</v>
      </c>
      <c r="V770" t="s">
        <v>405</v>
      </c>
      <c r="W770" t="s">
        <v>404</v>
      </c>
      <c r="X770" t="s">
        <v>404</v>
      </c>
      <c r="Y770" t="s">
        <v>405</v>
      </c>
    </row>
    <row r="771" spans="1:26" x14ac:dyDescent="0.25">
      <c r="A771" s="52" t="s">
        <v>3374</v>
      </c>
      <c r="B771" s="4" t="s">
        <v>110</v>
      </c>
      <c r="C771" s="4" t="s">
        <v>110</v>
      </c>
      <c r="D771" s="4" t="s">
        <v>111</v>
      </c>
      <c r="E771" s="55" t="s">
        <v>3946</v>
      </c>
      <c r="F771" s="52" t="s">
        <v>213</v>
      </c>
      <c r="G771" t="s">
        <v>379</v>
      </c>
      <c r="H771">
        <v>53747</v>
      </c>
      <c r="I771">
        <v>53747</v>
      </c>
      <c r="K771" s="38" t="s">
        <v>16</v>
      </c>
      <c r="L771" s="78" t="s">
        <v>16</v>
      </c>
      <c r="M771" s="38" t="s">
        <v>16</v>
      </c>
      <c r="N771" s="3"/>
      <c r="O771" s="3"/>
      <c r="P771" s="3"/>
      <c r="Q771" s="37" t="s">
        <v>444</v>
      </c>
      <c r="R771" s="101" t="s">
        <v>4784</v>
      </c>
      <c r="S771" s="101" t="s">
        <v>4784</v>
      </c>
      <c r="T771" s="45" t="s">
        <v>4784</v>
      </c>
      <c r="U771" t="s">
        <v>404</v>
      </c>
      <c r="V771" t="s">
        <v>405</v>
      </c>
      <c r="W771" t="s">
        <v>404</v>
      </c>
      <c r="X771" t="s">
        <v>404</v>
      </c>
      <c r="Y771" t="s">
        <v>405</v>
      </c>
    </row>
    <row r="772" spans="1:26" x14ac:dyDescent="0.25">
      <c r="A772" s="52" t="s">
        <v>2261</v>
      </c>
      <c r="B772" s="86" t="s">
        <v>910</v>
      </c>
      <c r="C772" t="s">
        <v>3570</v>
      </c>
      <c r="D772" t="s">
        <v>2088</v>
      </c>
      <c r="E772" s="52" t="s">
        <v>3375</v>
      </c>
      <c r="F772" s="52" t="s">
        <v>2261</v>
      </c>
      <c r="G772" t="s">
        <v>1248</v>
      </c>
      <c r="H772" s="87">
        <v>248830</v>
      </c>
      <c r="I772" s="87">
        <v>248830</v>
      </c>
      <c r="J772" s="1"/>
      <c r="K772" s="88"/>
      <c r="L772" s="89"/>
      <c r="M772" s="90"/>
      <c r="P772" s="38"/>
      <c r="R772" s="101" t="s">
        <v>2094</v>
      </c>
      <c r="S772" s="101" t="s">
        <v>2094</v>
      </c>
      <c r="T772" s="45" t="s">
        <v>3577</v>
      </c>
      <c r="U772" t="s">
        <v>406</v>
      </c>
      <c r="V772" t="s">
        <v>406</v>
      </c>
      <c r="W772" t="s">
        <v>406</v>
      </c>
      <c r="X772" t="s">
        <v>406</v>
      </c>
      <c r="Y772" t="s">
        <v>406</v>
      </c>
      <c r="Z772" s="1"/>
    </row>
    <row r="773" spans="1:26" x14ac:dyDescent="0.25">
      <c r="A773" s="52" t="s">
        <v>2262</v>
      </c>
      <c r="B773" s="86" t="s">
        <v>910</v>
      </c>
      <c r="C773" t="s">
        <v>3570</v>
      </c>
      <c r="D773" t="s">
        <v>2088</v>
      </c>
      <c r="E773" s="52" t="s">
        <v>3376</v>
      </c>
      <c r="F773" s="52" t="s">
        <v>2262</v>
      </c>
      <c r="G773" t="s">
        <v>1249</v>
      </c>
      <c r="H773" s="87">
        <v>248831</v>
      </c>
      <c r="I773" s="87">
        <v>248831</v>
      </c>
      <c r="J773" s="1"/>
      <c r="K773" s="88"/>
      <c r="L773" s="89"/>
      <c r="M773" s="90"/>
      <c r="P773" s="38"/>
      <c r="R773" s="101" t="s">
        <v>2094</v>
      </c>
      <c r="S773" s="101" t="s">
        <v>2094</v>
      </c>
      <c r="T773" s="45" t="s">
        <v>3577</v>
      </c>
      <c r="U773" t="s">
        <v>407</v>
      </c>
      <c r="V773" t="s">
        <v>407</v>
      </c>
      <c r="W773" t="s">
        <v>407</v>
      </c>
      <c r="X773" t="s">
        <v>407</v>
      </c>
      <c r="Y773" t="s">
        <v>407</v>
      </c>
      <c r="Z773" s="1"/>
    </row>
    <row r="774" spans="1:26" x14ac:dyDescent="0.25">
      <c r="A774" s="52" t="s">
        <v>2109</v>
      </c>
      <c r="B774" s="86" t="s">
        <v>910</v>
      </c>
      <c r="C774" t="s">
        <v>3570</v>
      </c>
      <c r="D774" t="s">
        <v>2089</v>
      </c>
      <c r="E774" s="52" t="s">
        <v>3377</v>
      </c>
      <c r="F774" s="52" t="s">
        <v>2109</v>
      </c>
      <c r="G774" t="s">
        <v>1554</v>
      </c>
      <c r="H774" s="87">
        <v>249157</v>
      </c>
      <c r="I774" s="87">
        <v>249157</v>
      </c>
      <c r="J774" s="1"/>
      <c r="K774" s="88"/>
      <c r="L774" s="89"/>
      <c r="M774" s="90"/>
      <c r="P774" s="38" t="s">
        <v>456</v>
      </c>
      <c r="R774" s="101" t="s">
        <v>3565</v>
      </c>
      <c r="S774" s="101" t="s">
        <v>3565</v>
      </c>
      <c r="T774" s="45" t="s">
        <v>4788</v>
      </c>
      <c r="U774" t="s">
        <v>403</v>
      </c>
      <c r="V774" t="s">
        <v>403</v>
      </c>
      <c r="W774" t="s">
        <v>403</v>
      </c>
      <c r="X774" t="s">
        <v>403</v>
      </c>
      <c r="Y774" t="s">
        <v>403</v>
      </c>
      <c r="Z774" s="1"/>
    </row>
    <row r="775" spans="1:26" x14ac:dyDescent="0.25">
      <c r="A775" s="52" t="s">
        <v>2110</v>
      </c>
      <c r="B775" s="86" t="s">
        <v>910</v>
      </c>
      <c r="C775" t="s">
        <v>3570</v>
      </c>
      <c r="D775" t="s">
        <v>2089</v>
      </c>
      <c r="E775" s="52" t="s">
        <v>3378</v>
      </c>
      <c r="F775" s="52" t="s">
        <v>2110</v>
      </c>
      <c r="G775" t="s">
        <v>1555</v>
      </c>
      <c r="H775" s="87">
        <v>249156</v>
      </c>
      <c r="I775" s="87">
        <v>249156</v>
      </c>
      <c r="J775" s="1"/>
      <c r="K775" s="88"/>
      <c r="L775" s="89"/>
      <c r="M775" s="90"/>
      <c r="P775" s="38"/>
      <c r="R775" s="101" t="s">
        <v>4785</v>
      </c>
      <c r="S775" s="101" t="s">
        <v>4785</v>
      </c>
      <c r="T775" s="45" t="s">
        <v>4785</v>
      </c>
      <c r="U775" t="s">
        <v>403</v>
      </c>
      <c r="V775" t="s">
        <v>403</v>
      </c>
      <c r="W775" t="s">
        <v>403</v>
      </c>
      <c r="X775" t="s">
        <v>403</v>
      </c>
      <c r="Y775" t="s">
        <v>403</v>
      </c>
      <c r="Z775" s="1"/>
    </row>
    <row r="776" spans="1:26" x14ac:dyDescent="0.25">
      <c r="A776" s="52" t="s">
        <v>2111</v>
      </c>
      <c r="B776" s="86" t="s">
        <v>910</v>
      </c>
      <c r="C776" t="s">
        <v>3570</v>
      </c>
      <c r="D776" t="s">
        <v>2089</v>
      </c>
      <c r="E776" s="52" t="s">
        <v>3378</v>
      </c>
      <c r="F776" s="52" t="s">
        <v>2111</v>
      </c>
      <c r="G776" t="s">
        <v>1556</v>
      </c>
      <c r="H776" s="87">
        <v>249156</v>
      </c>
      <c r="I776" s="87">
        <v>809775</v>
      </c>
      <c r="J776" s="1"/>
      <c r="K776" s="88"/>
      <c r="L776" s="89"/>
      <c r="M776" s="90"/>
      <c r="P776" s="38"/>
      <c r="R776" s="101" t="s">
        <v>4785</v>
      </c>
      <c r="S776" s="101" t="s">
        <v>4785</v>
      </c>
      <c r="T776" s="45" t="s">
        <v>4785</v>
      </c>
      <c r="U776" t="s">
        <v>406</v>
      </c>
      <c r="V776" t="s">
        <v>406</v>
      </c>
      <c r="W776" t="s">
        <v>406</v>
      </c>
      <c r="X776" t="s">
        <v>406</v>
      </c>
      <c r="Y776" t="s">
        <v>406</v>
      </c>
      <c r="Z776" s="1"/>
    </row>
    <row r="777" spans="1:26" x14ac:dyDescent="0.25">
      <c r="A777" s="52" t="s">
        <v>2263</v>
      </c>
      <c r="B777" s="86" t="s">
        <v>910</v>
      </c>
      <c r="C777" t="s">
        <v>3570</v>
      </c>
      <c r="D777" t="s">
        <v>2088</v>
      </c>
      <c r="E777" s="52" t="s">
        <v>3379</v>
      </c>
      <c r="F777" s="52" t="s">
        <v>2263</v>
      </c>
      <c r="G777" t="s">
        <v>1250</v>
      </c>
      <c r="H777" s="87">
        <v>248757</v>
      </c>
      <c r="I777" s="87">
        <v>248757</v>
      </c>
      <c r="J777" s="1"/>
      <c r="K777" s="88"/>
      <c r="L777" s="89"/>
      <c r="M777" s="90"/>
      <c r="P777" s="38"/>
      <c r="R777" s="101" t="s">
        <v>2094</v>
      </c>
      <c r="S777" s="101" t="s">
        <v>2094</v>
      </c>
      <c r="T777" s="45" t="s">
        <v>3577</v>
      </c>
      <c r="U777" t="s">
        <v>406</v>
      </c>
      <c r="V777" t="s">
        <v>406</v>
      </c>
      <c r="W777" t="s">
        <v>406</v>
      </c>
      <c r="X777" t="s">
        <v>406</v>
      </c>
      <c r="Y777" t="s">
        <v>406</v>
      </c>
      <c r="Z777" s="1"/>
    </row>
    <row r="778" spans="1:26" x14ac:dyDescent="0.25">
      <c r="A778" s="52" t="s">
        <v>2758</v>
      </c>
      <c r="B778" s="86" t="s">
        <v>910</v>
      </c>
      <c r="C778" t="s">
        <v>3571</v>
      </c>
      <c r="D778" t="s">
        <v>2092</v>
      </c>
      <c r="E778" s="52" t="s">
        <v>3380</v>
      </c>
      <c r="F778" s="52" t="s">
        <v>2758</v>
      </c>
      <c r="G778" t="s">
        <v>1907</v>
      </c>
      <c r="H778" s="87">
        <v>248234</v>
      </c>
      <c r="I778" s="87">
        <v>248234</v>
      </c>
      <c r="J778" s="1"/>
      <c r="K778" s="88"/>
      <c r="L778" s="89"/>
      <c r="M778" s="90"/>
      <c r="P778" s="38"/>
      <c r="R778" s="101" t="s">
        <v>4786</v>
      </c>
      <c r="S778" s="101" t="s">
        <v>4786</v>
      </c>
      <c r="T778" s="45" t="s">
        <v>4786</v>
      </c>
      <c r="U778" t="s">
        <v>406</v>
      </c>
      <c r="V778" t="s">
        <v>406</v>
      </c>
      <c r="W778" t="s">
        <v>406</v>
      </c>
      <c r="X778" t="s">
        <v>406</v>
      </c>
      <c r="Y778" t="s">
        <v>406</v>
      </c>
      <c r="Z778" s="1"/>
    </row>
    <row r="779" spans="1:26" x14ac:dyDescent="0.25">
      <c r="A779" s="52" t="s">
        <v>1059</v>
      </c>
      <c r="B779" s="86" t="s">
        <v>910</v>
      </c>
      <c r="C779" t="s">
        <v>3570</v>
      </c>
      <c r="D779" t="s">
        <v>2086</v>
      </c>
      <c r="E779" s="52" t="s">
        <v>3381</v>
      </c>
      <c r="F779" s="52" t="s">
        <v>1059</v>
      </c>
      <c r="G779" t="s">
        <v>1226</v>
      </c>
      <c r="H779" s="87">
        <v>54798</v>
      </c>
      <c r="I779" s="87">
        <v>54798</v>
      </c>
      <c r="J779" s="1"/>
      <c r="K779" s="88"/>
      <c r="L779" s="89"/>
      <c r="M779" s="90"/>
      <c r="P779" s="38" t="s">
        <v>456</v>
      </c>
      <c r="R779" s="101" t="s">
        <v>4784</v>
      </c>
      <c r="S779" s="101" t="s">
        <v>4784</v>
      </c>
      <c r="T779" s="45" t="s">
        <v>4784</v>
      </c>
      <c r="U779" t="s">
        <v>403</v>
      </c>
      <c r="V779" t="s">
        <v>403</v>
      </c>
      <c r="W779" t="s">
        <v>403</v>
      </c>
      <c r="X779" t="s">
        <v>403</v>
      </c>
      <c r="Y779" t="s">
        <v>403</v>
      </c>
      <c r="Z779" s="1"/>
    </row>
    <row r="780" spans="1:26" x14ac:dyDescent="0.25">
      <c r="A780" s="52" t="s">
        <v>916</v>
      </c>
      <c r="B780" s="86" t="s">
        <v>910</v>
      </c>
      <c r="C780" t="s">
        <v>3570</v>
      </c>
      <c r="D780" t="s">
        <v>2076</v>
      </c>
      <c r="E780" s="52" t="s">
        <v>3382</v>
      </c>
      <c r="F780" s="52" t="s">
        <v>916</v>
      </c>
      <c r="G780" t="s">
        <v>1082</v>
      </c>
      <c r="H780" s="91">
        <v>248392</v>
      </c>
      <c r="I780" s="91">
        <v>248392</v>
      </c>
      <c r="K780" s="92"/>
      <c r="L780" s="2"/>
      <c r="M780" s="93"/>
      <c r="P780" s="38"/>
      <c r="R780" s="101" t="s">
        <v>2094</v>
      </c>
      <c r="S780" s="101" t="s">
        <v>2094</v>
      </c>
      <c r="T780" s="45" t="s">
        <v>3577</v>
      </c>
      <c r="U780" t="s">
        <v>406</v>
      </c>
      <c r="V780" t="s">
        <v>406</v>
      </c>
      <c r="W780" t="s">
        <v>406</v>
      </c>
      <c r="X780" t="s">
        <v>406</v>
      </c>
      <c r="Y780" t="s">
        <v>406</v>
      </c>
      <c r="Z780" s="1"/>
    </row>
    <row r="781" spans="1:26" x14ac:dyDescent="0.25">
      <c r="A781" s="52" t="s">
        <v>2759</v>
      </c>
      <c r="B781" s="86" t="s">
        <v>910</v>
      </c>
      <c r="C781" t="s">
        <v>3571</v>
      </c>
      <c r="D781" t="s">
        <v>2091</v>
      </c>
      <c r="E781" s="52" t="s">
        <v>3383</v>
      </c>
      <c r="F781" s="52" t="s">
        <v>2759</v>
      </c>
      <c r="G781" t="s">
        <v>1908</v>
      </c>
      <c r="H781" s="87">
        <v>248087</v>
      </c>
      <c r="I781" s="87">
        <v>248087</v>
      </c>
      <c r="J781" s="1"/>
      <c r="K781" s="88"/>
      <c r="L781" s="89"/>
      <c r="M781" s="90"/>
      <c r="P781" s="38"/>
      <c r="R781" s="101" t="s">
        <v>4785</v>
      </c>
      <c r="S781" s="101" t="s">
        <v>4785</v>
      </c>
      <c r="T781" s="45" t="s">
        <v>4785</v>
      </c>
      <c r="U781" t="s">
        <v>407</v>
      </c>
      <c r="V781" t="s">
        <v>407</v>
      </c>
      <c r="W781" t="s">
        <v>407</v>
      </c>
      <c r="X781" t="s">
        <v>407</v>
      </c>
      <c r="Y781" t="s">
        <v>407</v>
      </c>
      <c r="Z781" s="1"/>
    </row>
    <row r="782" spans="1:26" x14ac:dyDescent="0.25">
      <c r="A782" s="52" t="s">
        <v>2112</v>
      </c>
      <c r="B782" s="86" t="s">
        <v>910</v>
      </c>
      <c r="C782" t="s">
        <v>3570</v>
      </c>
      <c r="D782" t="s">
        <v>2089</v>
      </c>
      <c r="E782" s="52" t="s">
        <v>3384</v>
      </c>
      <c r="F782" s="52" t="s">
        <v>2112</v>
      </c>
      <c r="G782" t="s">
        <v>1557</v>
      </c>
      <c r="H782" s="87">
        <v>249829</v>
      </c>
      <c r="I782" s="87">
        <v>249829</v>
      </c>
      <c r="J782" s="1"/>
      <c r="K782" s="88"/>
      <c r="L782" s="89"/>
      <c r="M782" s="90"/>
      <c r="P782" s="38" t="s">
        <v>456</v>
      </c>
      <c r="R782" s="101" t="s">
        <v>4784</v>
      </c>
      <c r="S782" s="101" t="s">
        <v>4784</v>
      </c>
      <c r="T782" s="45" t="s">
        <v>4784</v>
      </c>
      <c r="U782" t="s">
        <v>406</v>
      </c>
      <c r="V782" t="s">
        <v>406</v>
      </c>
      <c r="W782" t="s">
        <v>406</v>
      </c>
      <c r="X782" t="s">
        <v>406</v>
      </c>
      <c r="Y782" t="s">
        <v>406</v>
      </c>
      <c r="Z782" s="1"/>
    </row>
    <row r="783" spans="1:26" x14ac:dyDescent="0.25">
      <c r="A783" s="52" t="s">
        <v>2760</v>
      </c>
      <c r="B783" s="86" t="s">
        <v>910</v>
      </c>
      <c r="C783" t="s">
        <v>3571</v>
      </c>
      <c r="D783" t="s">
        <v>2091</v>
      </c>
      <c r="E783" s="52" t="s">
        <v>3385</v>
      </c>
      <c r="F783" s="52" t="s">
        <v>2760</v>
      </c>
      <c r="G783" t="s">
        <v>1909</v>
      </c>
      <c r="H783" s="87">
        <v>721723</v>
      </c>
      <c r="I783" s="87">
        <v>721723</v>
      </c>
      <c r="J783" s="1"/>
      <c r="K783" s="88"/>
      <c r="L783" s="89"/>
      <c r="M783" s="90"/>
      <c r="P783" s="38"/>
      <c r="R783" s="101" t="s">
        <v>2094</v>
      </c>
      <c r="S783" s="101" t="s">
        <v>2094</v>
      </c>
      <c r="T783" s="45" t="s">
        <v>3577</v>
      </c>
      <c r="U783" t="s">
        <v>406</v>
      </c>
      <c r="V783" t="s">
        <v>406</v>
      </c>
      <c r="W783" t="s">
        <v>406</v>
      </c>
      <c r="X783" t="s">
        <v>406</v>
      </c>
      <c r="Y783" t="s">
        <v>406</v>
      </c>
      <c r="Z783" s="1"/>
    </row>
    <row r="784" spans="1:26" x14ac:dyDescent="0.25">
      <c r="A784" s="52" t="s">
        <v>2761</v>
      </c>
      <c r="B784" s="86" t="s">
        <v>910</v>
      </c>
      <c r="C784" t="s">
        <v>3571</v>
      </c>
      <c r="D784" t="s">
        <v>2091</v>
      </c>
      <c r="E784" s="52" t="s">
        <v>3386</v>
      </c>
      <c r="F784" s="52" t="s">
        <v>2761</v>
      </c>
      <c r="G784" t="s">
        <v>1910</v>
      </c>
      <c r="H784" s="87">
        <v>247967</v>
      </c>
      <c r="I784" s="87">
        <v>247967</v>
      </c>
      <c r="J784" s="1"/>
      <c r="K784" s="88"/>
      <c r="L784" s="89"/>
      <c r="M784" s="90"/>
      <c r="P784" s="38"/>
      <c r="R784" s="101" t="s">
        <v>2094</v>
      </c>
      <c r="S784" s="101" t="s">
        <v>2094</v>
      </c>
      <c r="T784" s="45" t="s">
        <v>3577</v>
      </c>
      <c r="U784" t="s">
        <v>403</v>
      </c>
      <c r="V784" t="s">
        <v>403</v>
      </c>
      <c r="W784" t="s">
        <v>403</v>
      </c>
      <c r="X784" t="s">
        <v>403</v>
      </c>
      <c r="Y784" t="s">
        <v>403</v>
      </c>
      <c r="Z784" s="1"/>
    </row>
    <row r="785" spans="1:26" x14ac:dyDescent="0.25">
      <c r="A785" s="52" t="s">
        <v>2762</v>
      </c>
      <c r="B785" s="86" t="s">
        <v>910</v>
      </c>
      <c r="C785" t="s">
        <v>3571</v>
      </c>
      <c r="D785" t="s">
        <v>2091</v>
      </c>
      <c r="E785" s="52" t="s">
        <v>3387</v>
      </c>
      <c r="F785" s="52" t="s">
        <v>2762</v>
      </c>
      <c r="G785" t="s">
        <v>1911</v>
      </c>
      <c r="H785" s="87">
        <v>721725</v>
      </c>
      <c r="I785" s="87">
        <v>721725</v>
      </c>
      <c r="J785" s="1"/>
      <c r="K785" s="88"/>
      <c r="L785" s="89"/>
      <c r="M785" s="90"/>
      <c r="P785" s="38"/>
      <c r="R785" s="101" t="s">
        <v>2094</v>
      </c>
      <c r="S785" s="101" t="s">
        <v>2094</v>
      </c>
      <c r="T785" s="45" t="s">
        <v>3577</v>
      </c>
      <c r="U785" t="s">
        <v>403</v>
      </c>
      <c r="V785" t="s">
        <v>403</v>
      </c>
      <c r="W785" t="s">
        <v>403</v>
      </c>
      <c r="X785" t="s">
        <v>403</v>
      </c>
      <c r="Y785" t="s">
        <v>403</v>
      </c>
      <c r="Z785" s="1"/>
    </row>
    <row r="786" spans="1:26" x14ac:dyDescent="0.25">
      <c r="A786" s="52" t="s">
        <v>2763</v>
      </c>
      <c r="B786" s="86" t="s">
        <v>910</v>
      </c>
      <c r="C786" t="s">
        <v>3571</v>
      </c>
      <c r="D786" t="s">
        <v>2091</v>
      </c>
      <c r="E786" s="52" t="s">
        <v>3388</v>
      </c>
      <c r="F786" s="52" t="s">
        <v>2763</v>
      </c>
      <c r="G786" t="s">
        <v>1912</v>
      </c>
      <c r="H786" s="87">
        <v>247962</v>
      </c>
      <c r="I786" s="87">
        <v>247962</v>
      </c>
      <c r="J786" s="1"/>
      <c r="K786" s="88"/>
      <c r="L786" s="89"/>
      <c r="M786" s="90"/>
      <c r="P786" s="38"/>
      <c r="R786" s="101" t="s">
        <v>3566</v>
      </c>
      <c r="S786" s="101" t="s">
        <v>3566</v>
      </c>
      <c r="T786" s="45" t="s">
        <v>4788</v>
      </c>
      <c r="U786" t="s">
        <v>407</v>
      </c>
      <c r="V786" t="s">
        <v>407</v>
      </c>
      <c r="W786" t="s">
        <v>407</v>
      </c>
      <c r="X786" t="s">
        <v>407</v>
      </c>
      <c r="Y786" t="s">
        <v>407</v>
      </c>
      <c r="Z786" s="1"/>
    </row>
    <row r="787" spans="1:26" x14ac:dyDescent="0.25">
      <c r="A787" s="52" t="s">
        <v>2764</v>
      </c>
      <c r="B787" s="86" t="s">
        <v>910</v>
      </c>
      <c r="C787" t="s">
        <v>3571</v>
      </c>
      <c r="D787" t="s">
        <v>2091</v>
      </c>
      <c r="E787" s="52" t="s">
        <v>3389</v>
      </c>
      <c r="F787" s="52" t="s">
        <v>2764</v>
      </c>
      <c r="G787" t="s">
        <v>1913</v>
      </c>
      <c r="H787" s="87">
        <v>789479</v>
      </c>
      <c r="I787" s="87">
        <v>789479</v>
      </c>
      <c r="J787" s="1"/>
      <c r="K787" s="88"/>
      <c r="L787" s="89"/>
      <c r="M787" s="90"/>
      <c r="P787" s="38"/>
      <c r="R787" s="101" t="s">
        <v>2094</v>
      </c>
      <c r="S787" s="101" t="s">
        <v>2094</v>
      </c>
      <c r="T787" s="45" t="s">
        <v>3577</v>
      </c>
      <c r="U787" t="s">
        <v>403</v>
      </c>
      <c r="V787" t="s">
        <v>403</v>
      </c>
      <c r="W787" t="s">
        <v>403</v>
      </c>
      <c r="X787" t="s">
        <v>403</v>
      </c>
      <c r="Y787" t="s">
        <v>403</v>
      </c>
      <c r="Z787" s="1"/>
    </row>
    <row r="788" spans="1:26" x14ac:dyDescent="0.25">
      <c r="A788" s="52" t="s">
        <v>2765</v>
      </c>
      <c r="B788" s="86" t="s">
        <v>910</v>
      </c>
      <c r="C788" t="s">
        <v>3571</v>
      </c>
      <c r="D788" t="s">
        <v>2091</v>
      </c>
      <c r="E788" s="52" t="s">
        <v>3390</v>
      </c>
      <c r="F788" s="52" t="s">
        <v>2765</v>
      </c>
      <c r="G788" t="s">
        <v>1914</v>
      </c>
      <c r="H788" s="87">
        <v>813611</v>
      </c>
      <c r="I788" s="87">
        <v>813611</v>
      </c>
      <c r="J788" s="1"/>
      <c r="K788" s="88"/>
      <c r="L788" s="89"/>
      <c r="M788" s="90"/>
      <c r="P788" s="38"/>
      <c r="R788" s="101" t="s">
        <v>2094</v>
      </c>
      <c r="S788" s="101" t="s">
        <v>2094</v>
      </c>
      <c r="T788" s="45" t="s">
        <v>3577</v>
      </c>
      <c r="U788" t="s">
        <v>407</v>
      </c>
      <c r="V788" t="s">
        <v>407</v>
      </c>
      <c r="W788" t="s">
        <v>407</v>
      </c>
      <c r="X788" t="s">
        <v>407</v>
      </c>
      <c r="Y788" t="s">
        <v>407</v>
      </c>
      <c r="Z788" s="1"/>
    </row>
    <row r="789" spans="1:26" x14ac:dyDescent="0.25">
      <c r="A789" s="52" t="s">
        <v>2766</v>
      </c>
      <c r="B789" s="86" t="s">
        <v>910</v>
      </c>
      <c r="C789" t="s">
        <v>3571</v>
      </c>
      <c r="D789" t="s">
        <v>2091</v>
      </c>
      <c r="E789" s="52" t="s">
        <v>3391</v>
      </c>
      <c r="F789" s="52" t="s">
        <v>2766</v>
      </c>
      <c r="G789" t="s">
        <v>1915</v>
      </c>
      <c r="H789" s="87">
        <v>789478</v>
      </c>
      <c r="I789" s="87">
        <v>789478</v>
      </c>
      <c r="J789" s="1"/>
      <c r="K789" s="88"/>
      <c r="L789" s="89"/>
      <c r="M789" s="90"/>
      <c r="P789" s="38"/>
      <c r="R789" s="101" t="s">
        <v>2094</v>
      </c>
      <c r="S789" s="101" t="s">
        <v>2094</v>
      </c>
      <c r="T789" s="45" t="s">
        <v>3577</v>
      </c>
      <c r="U789" t="s">
        <v>406</v>
      </c>
      <c r="V789" t="s">
        <v>406</v>
      </c>
      <c r="W789" t="s">
        <v>406</v>
      </c>
      <c r="X789" t="s">
        <v>406</v>
      </c>
      <c r="Y789" t="s">
        <v>406</v>
      </c>
      <c r="Z789" s="1"/>
    </row>
    <row r="790" spans="1:26" x14ac:dyDescent="0.25">
      <c r="A790" s="52" t="s">
        <v>2113</v>
      </c>
      <c r="B790" s="86" t="s">
        <v>910</v>
      </c>
      <c r="C790" t="s">
        <v>3570</v>
      </c>
      <c r="D790" t="s">
        <v>2089</v>
      </c>
      <c r="E790" s="52" t="s">
        <v>3392</v>
      </c>
      <c r="F790" s="52" t="s">
        <v>2113</v>
      </c>
      <c r="G790" t="s">
        <v>1558</v>
      </c>
      <c r="H790" s="87">
        <v>249821</v>
      </c>
      <c r="I790" s="87">
        <v>249821</v>
      </c>
      <c r="J790" s="1"/>
      <c r="K790" s="88"/>
      <c r="L790" s="89"/>
      <c r="M790" s="90"/>
      <c r="P790" s="38"/>
      <c r="R790" s="101" t="s">
        <v>2094</v>
      </c>
      <c r="S790" s="101" t="s">
        <v>2094</v>
      </c>
      <c r="T790" s="45" t="s">
        <v>3577</v>
      </c>
      <c r="U790" t="s">
        <v>406</v>
      </c>
      <c r="V790" t="s">
        <v>406</v>
      </c>
      <c r="W790" t="s">
        <v>406</v>
      </c>
      <c r="X790" t="s">
        <v>406</v>
      </c>
      <c r="Y790" t="s">
        <v>406</v>
      </c>
      <c r="Z790" s="1"/>
    </row>
    <row r="791" spans="1:26" x14ac:dyDescent="0.25">
      <c r="A791" s="52" t="s">
        <v>2957</v>
      </c>
      <c r="B791" s="86" t="s">
        <v>910</v>
      </c>
      <c r="C791" t="s">
        <v>3570</v>
      </c>
      <c r="D791" t="s">
        <v>2089</v>
      </c>
      <c r="E791" s="52" t="s">
        <v>3393</v>
      </c>
      <c r="F791" s="52" t="s">
        <v>2114</v>
      </c>
      <c r="G791" t="s">
        <v>1559</v>
      </c>
      <c r="H791" s="87">
        <v>249827</v>
      </c>
      <c r="I791" s="87">
        <v>249827</v>
      </c>
      <c r="J791" s="1"/>
      <c r="K791" s="88"/>
      <c r="L791" s="89"/>
      <c r="M791" s="90"/>
      <c r="P791" s="38"/>
      <c r="R791" s="101" t="s">
        <v>4786</v>
      </c>
      <c r="S791" s="101" t="s">
        <v>4786</v>
      </c>
      <c r="T791" s="45" t="s">
        <v>4786</v>
      </c>
      <c r="U791" t="s">
        <v>403</v>
      </c>
      <c r="V791" t="s">
        <v>403</v>
      </c>
      <c r="W791" t="s">
        <v>403</v>
      </c>
      <c r="X791" t="s">
        <v>403</v>
      </c>
      <c r="Y791" t="s">
        <v>403</v>
      </c>
      <c r="Z791" s="1"/>
    </row>
    <row r="792" spans="1:26" x14ac:dyDescent="0.25">
      <c r="A792" s="52" t="s">
        <v>2115</v>
      </c>
      <c r="B792" s="86" t="s">
        <v>910</v>
      </c>
      <c r="C792" t="s">
        <v>3570</v>
      </c>
      <c r="D792" t="s">
        <v>2089</v>
      </c>
      <c r="E792" s="52" t="s">
        <v>3394</v>
      </c>
      <c r="F792" s="52" t="s">
        <v>2115</v>
      </c>
      <c r="G792" t="s">
        <v>1560</v>
      </c>
      <c r="H792" s="87">
        <v>249817</v>
      </c>
      <c r="I792" s="87">
        <v>249817</v>
      </c>
      <c r="J792" s="1"/>
      <c r="K792" s="88"/>
      <c r="L792" s="89"/>
      <c r="M792" s="90"/>
      <c r="P792" s="38"/>
      <c r="R792" s="101" t="s">
        <v>2093</v>
      </c>
      <c r="S792" s="101" t="s">
        <v>2093</v>
      </c>
      <c r="T792" s="45" t="s">
        <v>3577</v>
      </c>
      <c r="U792" t="s">
        <v>403</v>
      </c>
      <c r="V792" t="s">
        <v>403</v>
      </c>
      <c r="W792" t="s">
        <v>403</v>
      </c>
      <c r="X792" t="s">
        <v>403</v>
      </c>
      <c r="Y792" t="s">
        <v>403</v>
      </c>
      <c r="Z792" s="1"/>
    </row>
    <row r="793" spans="1:26" x14ac:dyDescent="0.25">
      <c r="A793" s="52" t="s">
        <v>2116</v>
      </c>
      <c r="B793" s="86" t="s">
        <v>910</v>
      </c>
      <c r="C793" t="s">
        <v>3570</v>
      </c>
      <c r="D793" t="s">
        <v>2089</v>
      </c>
      <c r="E793" s="52" t="s">
        <v>3395</v>
      </c>
      <c r="F793" s="52" t="s">
        <v>2116</v>
      </c>
      <c r="G793" t="s">
        <v>1561</v>
      </c>
      <c r="H793" s="87">
        <v>249826</v>
      </c>
      <c r="I793" s="87">
        <v>249826</v>
      </c>
      <c r="J793" s="1"/>
      <c r="K793" s="88"/>
      <c r="L793" s="89"/>
      <c r="M793" s="90"/>
      <c r="P793" s="38"/>
      <c r="R793" s="101" t="s">
        <v>2095</v>
      </c>
      <c r="S793" s="101" t="s">
        <v>2095</v>
      </c>
      <c r="T793" s="45" t="s">
        <v>4788</v>
      </c>
      <c r="U793" t="s">
        <v>406</v>
      </c>
      <c r="V793" t="s">
        <v>406</v>
      </c>
      <c r="W793" t="s">
        <v>406</v>
      </c>
      <c r="X793" t="s">
        <v>406</v>
      </c>
      <c r="Y793" t="s">
        <v>406</v>
      </c>
      <c r="Z793" s="1"/>
    </row>
    <row r="794" spans="1:26" x14ac:dyDescent="0.25">
      <c r="A794" s="52" t="s">
        <v>2117</v>
      </c>
      <c r="B794" s="86" t="s">
        <v>910</v>
      </c>
      <c r="C794" t="s">
        <v>3570</v>
      </c>
      <c r="D794" t="s">
        <v>2089</v>
      </c>
      <c r="E794" s="52" t="s">
        <v>3396</v>
      </c>
      <c r="F794" s="52" t="s">
        <v>2117</v>
      </c>
      <c r="G794" t="s">
        <v>1562</v>
      </c>
      <c r="H794" s="87">
        <v>249818</v>
      </c>
      <c r="I794" s="87">
        <v>249818</v>
      </c>
      <c r="J794" s="1"/>
      <c r="K794" s="88"/>
      <c r="L794" s="89"/>
      <c r="M794" s="90"/>
      <c r="P794" s="38"/>
      <c r="R794" s="101" t="s">
        <v>2093</v>
      </c>
      <c r="S794" s="101" t="s">
        <v>2093</v>
      </c>
      <c r="T794" s="45" t="s">
        <v>3577</v>
      </c>
      <c r="U794" t="s">
        <v>402</v>
      </c>
      <c r="V794" t="s">
        <v>402</v>
      </c>
      <c r="W794" t="s">
        <v>402</v>
      </c>
      <c r="X794" t="s">
        <v>402</v>
      </c>
      <c r="Y794" t="s">
        <v>402</v>
      </c>
      <c r="Z794" s="1"/>
    </row>
    <row r="795" spans="1:26" x14ac:dyDescent="0.25">
      <c r="A795" s="52" t="s">
        <v>2956</v>
      </c>
      <c r="B795" s="86" t="s">
        <v>910</v>
      </c>
      <c r="C795" t="s">
        <v>3570</v>
      </c>
      <c r="D795" t="s">
        <v>2089</v>
      </c>
      <c r="E795" s="52" t="s">
        <v>3393</v>
      </c>
      <c r="F795" s="52" t="s">
        <v>2118</v>
      </c>
      <c r="G795" t="s">
        <v>1563</v>
      </c>
      <c r="H795" s="87">
        <v>249827</v>
      </c>
      <c r="I795" s="87">
        <v>249827</v>
      </c>
      <c r="J795" s="1"/>
      <c r="K795" s="88"/>
      <c r="L795" s="89"/>
      <c r="M795" s="90"/>
      <c r="P795" s="38"/>
      <c r="R795" s="101" t="s">
        <v>4786</v>
      </c>
      <c r="S795" s="101" t="s">
        <v>4786</v>
      </c>
      <c r="T795" s="45" t="s">
        <v>4786</v>
      </c>
      <c r="U795" t="s">
        <v>403</v>
      </c>
      <c r="V795" t="s">
        <v>403</v>
      </c>
      <c r="W795" t="s">
        <v>403</v>
      </c>
      <c r="X795" t="s">
        <v>403</v>
      </c>
      <c r="Y795" t="s">
        <v>403</v>
      </c>
      <c r="Z795" s="1"/>
    </row>
    <row r="796" spans="1:26" x14ac:dyDescent="0.25">
      <c r="A796" s="52" t="s">
        <v>2119</v>
      </c>
      <c r="B796" s="86" t="s">
        <v>910</v>
      </c>
      <c r="C796" t="s">
        <v>3570</v>
      </c>
      <c r="D796" t="s">
        <v>2089</v>
      </c>
      <c r="E796" s="52" t="s">
        <v>3397</v>
      </c>
      <c r="F796" s="52" t="s">
        <v>2119</v>
      </c>
      <c r="G796" t="s">
        <v>1564</v>
      </c>
      <c r="H796" s="87">
        <v>249822</v>
      </c>
      <c r="I796" s="87">
        <v>249822</v>
      </c>
      <c r="J796" s="1"/>
      <c r="K796" s="88"/>
      <c r="L796" s="89"/>
      <c r="M796" s="90"/>
      <c r="P796" s="38"/>
      <c r="R796" s="101" t="s">
        <v>2093</v>
      </c>
      <c r="S796" s="101" t="s">
        <v>2093</v>
      </c>
      <c r="T796" s="45" t="s">
        <v>3577</v>
      </c>
      <c r="U796" t="s">
        <v>406</v>
      </c>
      <c r="V796" t="s">
        <v>406</v>
      </c>
      <c r="W796" t="s">
        <v>406</v>
      </c>
      <c r="X796" t="s">
        <v>406</v>
      </c>
      <c r="Y796" t="s">
        <v>406</v>
      </c>
      <c r="Z796" s="1"/>
    </row>
    <row r="797" spans="1:26" x14ac:dyDescent="0.25">
      <c r="A797" s="52" t="s">
        <v>2955</v>
      </c>
      <c r="B797" s="86" t="s">
        <v>910</v>
      </c>
      <c r="C797" t="s">
        <v>3570</v>
      </c>
      <c r="D797" t="s">
        <v>2089</v>
      </c>
      <c r="E797" s="52" t="s">
        <v>3398</v>
      </c>
      <c r="F797" s="52" t="s">
        <v>2120</v>
      </c>
      <c r="G797" t="s">
        <v>1565</v>
      </c>
      <c r="H797" s="87">
        <v>249823</v>
      </c>
      <c r="I797" s="87">
        <v>249823</v>
      </c>
      <c r="J797" s="1"/>
      <c r="K797" s="88"/>
      <c r="L797" s="89"/>
      <c r="M797" s="90"/>
      <c r="P797" s="38"/>
      <c r="R797" s="101" t="s">
        <v>4785</v>
      </c>
      <c r="S797" s="101" t="s">
        <v>4785</v>
      </c>
      <c r="T797" s="45" t="s">
        <v>4785</v>
      </c>
      <c r="U797" t="s">
        <v>405</v>
      </c>
      <c r="V797" t="s">
        <v>405</v>
      </c>
      <c r="W797" t="s">
        <v>405</v>
      </c>
      <c r="X797" t="s">
        <v>405</v>
      </c>
      <c r="Y797" t="s">
        <v>405</v>
      </c>
      <c r="Z797" s="1"/>
    </row>
    <row r="798" spans="1:26" x14ac:dyDescent="0.25">
      <c r="A798" s="52" t="s">
        <v>2121</v>
      </c>
      <c r="B798" s="86" t="s">
        <v>910</v>
      </c>
      <c r="C798" t="s">
        <v>3570</v>
      </c>
      <c r="D798" t="s">
        <v>2089</v>
      </c>
      <c r="E798" s="52" t="s">
        <v>3399</v>
      </c>
      <c r="F798" s="52" t="s">
        <v>2121</v>
      </c>
      <c r="G798" t="s">
        <v>1566</v>
      </c>
      <c r="H798" s="87">
        <v>249820</v>
      </c>
      <c r="I798" s="87">
        <v>249820</v>
      </c>
      <c r="J798" s="1"/>
      <c r="K798" s="88"/>
      <c r="L798" s="89"/>
      <c r="M798" s="90"/>
      <c r="P798" s="38"/>
      <c r="R798" s="101" t="s">
        <v>4785</v>
      </c>
      <c r="S798" s="101" t="s">
        <v>4785</v>
      </c>
      <c r="T798" s="45" t="s">
        <v>4785</v>
      </c>
      <c r="U798" t="s">
        <v>406</v>
      </c>
      <c r="V798" t="s">
        <v>406</v>
      </c>
      <c r="W798" t="s">
        <v>406</v>
      </c>
      <c r="X798" t="s">
        <v>406</v>
      </c>
      <c r="Y798" t="s">
        <v>406</v>
      </c>
      <c r="Z798" s="1"/>
    </row>
    <row r="799" spans="1:26" x14ac:dyDescent="0.25">
      <c r="A799" s="52" t="s">
        <v>2122</v>
      </c>
      <c r="B799" s="86" t="s">
        <v>910</v>
      </c>
      <c r="C799" t="s">
        <v>3570</v>
      </c>
      <c r="D799" t="s">
        <v>2089</v>
      </c>
      <c r="E799" s="52" t="s">
        <v>3400</v>
      </c>
      <c r="F799" s="52" t="s">
        <v>2122</v>
      </c>
      <c r="G799" t="s">
        <v>1567</v>
      </c>
      <c r="H799" s="87">
        <v>249828</v>
      </c>
      <c r="I799" s="87">
        <v>249828</v>
      </c>
      <c r="J799" s="1"/>
      <c r="K799" s="88"/>
      <c r="L799" s="89"/>
      <c r="M799" s="90"/>
      <c r="P799" s="38"/>
      <c r="R799" s="101" t="s">
        <v>4785</v>
      </c>
      <c r="S799" s="101" t="s">
        <v>4785</v>
      </c>
      <c r="T799" s="45" t="s">
        <v>4785</v>
      </c>
      <c r="U799" t="s">
        <v>405</v>
      </c>
      <c r="V799" t="s">
        <v>405</v>
      </c>
      <c r="W799" t="s">
        <v>405</v>
      </c>
      <c r="X799" t="s">
        <v>405</v>
      </c>
      <c r="Y799" t="s">
        <v>405</v>
      </c>
      <c r="Z799" s="1"/>
    </row>
    <row r="800" spans="1:26" x14ac:dyDescent="0.25">
      <c r="A800" s="52" t="s">
        <v>2123</v>
      </c>
      <c r="B800" s="86" t="s">
        <v>910</v>
      </c>
      <c r="C800" t="s">
        <v>3570</v>
      </c>
      <c r="D800" t="s">
        <v>2089</v>
      </c>
      <c r="E800" s="52" t="s">
        <v>3401</v>
      </c>
      <c r="F800" s="52" t="s">
        <v>2123</v>
      </c>
      <c r="G800" t="s">
        <v>1568</v>
      </c>
      <c r="H800" s="87">
        <v>249824</v>
      </c>
      <c r="I800" s="87">
        <v>249824</v>
      </c>
      <c r="J800" s="1"/>
      <c r="K800" s="88"/>
      <c r="L800" s="89"/>
      <c r="M800" s="90"/>
      <c r="P800" s="38"/>
      <c r="R800" s="101" t="s">
        <v>2095</v>
      </c>
      <c r="S800" s="101" t="s">
        <v>2095</v>
      </c>
      <c r="T800" s="45" t="s">
        <v>4788</v>
      </c>
      <c r="U800" t="s">
        <v>403</v>
      </c>
      <c r="V800" t="s">
        <v>403</v>
      </c>
      <c r="W800" t="s">
        <v>403</v>
      </c>
      <c r="X800" t="s">
        <v>403</v>
      </c>
      <c r="Y800" t="s">
        <v>403</v>
      </c>
      <c r="Z800" s="1"/>
    </row>
    <row r="801" spans="1:26" x14ac:dyDescent="0.25">
      <c r="A801" s="52" t="s">
        <v>2124</v>
      </c>
      <c r="B801" s="86" t="s">
        <v>910</v>
      </c>
      <c r="C801" t="s">
        <v>3570</v>
      </c>
      <c r="D801" t="s">
        <v>2089</v>
      </c>
      <c r="E801" s="52" t="s">
        <v>3402</v>
      </c>
      <c r="F801" s="52" t="s">
        <v>2124</v>
      </c>
      <c r="G801" t="s">
        <v>1569</v>
      </c>
      <c r="H801" s="87">
        <v>249819</v>
      </c>
      <c r="I801" s="87">
        <v>249819</v>
      </c>
      <c r="J801" s="1"/>
      <c r="K801" s="88"/>
      <c r="L801" s="89"/>
      <c r="M801" s="90"/>
      <c r="P801" s="38"/>
      <c r="R801" s="101" t="s">
        <v>4785</v>
      </c>
      <c r="S801" s="101" t="s">
        <v>4785</v>
      </c>
      <c r="T801" s="45" t="s">
        <v>4785</v>
      </c>
      <c r="U801" t="s">
        <v>403</v>
      </c>
      <c r="V801" t="s">
        <v>403</v>
      </c>
      <c r="W801" t="s">
        <v>403</v>
      </c>
      <c r="X801" t="s">
        <v>403</v>
      </c>
      <c r="Y801" t="s">
        <v>403</v>
      </c>
      <c r="Z801" s="1"/>
    </row>
    <row r="802" spans="1:26" x14ac:dyDescent="0.25">
      <c r="A802" s="52" t="s">
        <v>2558</v>
      </c>
      <c r="B802" s="86" t="s">
        <v>910</v>
      </c>
      <c r="C802" t="s">
        <v>3570</v>
      </c>
      <c r="D802" t="s">
        <v>2089</v>
      </c>
      <c r="E802" s="52" t="s">
        <v>3403</v>
      </c>
      <c r="F802" s="52" t="s">
        <v>2558</v>
      </c>
      <c r="G802" t="s">
        <v>1700</v>
      </c>
      <c r="H802" s="87">
        <v>249542</v>
      </c>
      <c r="I802" s="87">
        <v>249542</v>
      </c>
      <c r="J802" s="1"/>
      <c r="K802" s="88"/>
      <c r="L802" s="89"/>
      <c r="M802" s="90"/>
      <c r="P802" s="38"/>
      <c r="R802" s="101" t="s">
        <v>3566</v>
      </c>
      <c r="S802" s="101" t="s">
        <v>3566</v>
      </c>
      <c r="T802" s="45" t="s">
        <v>4788</v>
      </c>
      <c r="U802" t="s">
        <v>406</v>
      </c>
      <c r="V802" t="s">
        <v>406</v>
      </c>
      <c r="W802" t="s">
        <v>406</v>
      </c>
      <c r="X802" t="s">
        <v>406</v>
      </c>
      <c r="Y802" t="s">
        <v>406</v>
      </c>
      <c r="Z802" s="1"/>
    </row>
    <row r="803" spans="1:26" x14ac:dyDescent="0.25">
      <c r="A803" s="52" t="s">
        <v>2264</v>
      </c>
      <c r="B803" s="86" t="s">
        <v>910</v>
      </c>
      <c r="C803" t="s">
        <v>3570</v>
      </c>
      <c r="D803" t="s">
        <v>2088</v>
      </c>
      <c r="E803" s="52" t="s">
        <v>3404</v>
      </c>
      <c r="F803" s="52" t="s">
        <v>2264</v>
      </c>
      <c r="G803" t="s">
        <v>1251</v>
      </c>
      <c r="H803" s="87">
        <v>248866</v>
      </c>
      <c r="I803" s="87">
        <v>248866</v>
      </c>
      <c r="J803" s="1"/>
      <c r="K803" s="88"/>
      <c r="L803" s="89"/>
      <c r="M803" s="90"/>
      <c r="P803" s="38"/>
      <c r="R803" s="101" t="s">
        <v>2095</v>
      </c>
      <c r="S803" s="101" t="s">
        <v>2095</v>
      </c>
      <c r="T803" s="45" t="s">
        <v>4788</v>
      </c>
      <c r="U803" t="s">
        <v>406</v>
      </c>
      <c r="V803" t="s">
        <v>406</v>
      </c>
      <c r="W803" t="s">
        <v>406</v>
      </c>
      <c r="X803" t="s">
        <v>406</v>
      </c>
      <c r="Y803" t="s">
        <v>406</v>
      </c>
      <c r="Z803" s="1"/>
    </row>
    <row r="804" spans="1:26" x14ac:dyDescent="0.25">
      <c r="A804" s="52" t="s">
        <v>2125</v>
      </c>
      <c r="B804" s="86" t="s">
        <v>910</v>
      </c>
      <c r="C804" t="s">
        <v>3570</v>
      </c>
      <c r="D804" t="s">
        <v>2089</v>
      </c>
      <c r="E804" s="52" t="s">
        <v>3405</v>
      </c>
      <c r="F804" s="52" t="s">
        <v>2125</v>
      </c>
      <c r="G804" t="s">
        <v>1570</v>
      </c>
      <c r="H804" s="87">
        <v>249807</v>
      </c>
      <c r="I804" s="87">
        <v>249807</v>
      </c>
      <c r="J804" s="1"/>
      <c r="K804" s="88"/>
      <c r="L804" s="89"/>
      <c r="M804" s="90"/>
      <c r="P804" s="38" t="s">
        <v>456</v>
      </c>
      <c r="R804" s="101" t="s">
        <v>4785</v>
      </c>
      <c r="S804" s="101" t="s">
        <v>4785</v>
      </c>
      <c r="T804" s="45" t="s">
        <v>4785</v>
      </c>
      <c r="U804" t="s">
        <v>403</v>
      </c>
      <c r="V804" t="s">
        <v>403</v>
      </c>
      <c r="W804" t="s">
        <v>403</v>
      </c>
      <c r="X804" t="s">
        <v>403</v>
      </c>
      <c r="Y804" t="s">
        <v>403</v>
      </c>
      <c r="Z804" s="1"/>
    </row>
    <row r="805" spans="1:26" x14ac:dyDescent="0.25">
      <c r="A805" s="52" t="s">
        <v>3549</v>
      </c>
      <c r="B805" s="86" t="s">
        <v>910</v>
      </c>
      <c r="C805" t="s">
        <v>3570</v>
      </c>
      <c r="D805" t="s">
        <v>2089</v>
      </c>
      <c r="E805" s="52" t="s">
        <v>3948</v>
      </c>
      <c r="F805" s="52" t="s">
        <v>3549</v>
      </c>
      <c r="G805" t="s">
        <v>3550</v>
      </c>
      <c r="H805" s="87">
        <v>249808</v>
      </c>
      <c r="I805" s="87">
        <v>249808</v>
      </c>
      <c r="J805" s="1"/>
      <c r="K805" s="88"/>
      <c r="L805" s="89"/>
      <c r="M805" s="90"/>
      <c r="P805" s="38" t="s">
        <v>456</v>
      </c>
      <c r="R805" s="101" t="s">
        <v>3566</v>
      </c>
      <c r="S805" s="101" t="s">
        <v>3566</v>
      </c>
      <c r="T805" s="45" t="s">
        <v>4788</v>
      </c>
      <c r="U805" t="s">
        <v>403</v>
      </c>
      <c r="V805" t="s">
        <v>403</v>
      </c>
      <c r="W805" t="s">
        <v>403</v>
      </c>
      <c r="X805" t="s">
        <v>403</v>
      </c>
      <c r="Y805" t="s">
        <v>403</v>
      </c>
      <c r="Z805" s="1"/>
    </row>
    <row r="806" spans="1:26" x14ac:dyDescent="0.25">
      <c r="A806" s="52" t="s">
        <v>2265</v>
      </c>
      <c r="B806" s="86" t="s">
        <v>910</v>
      </c>
      <c r="C806" t="s">
        <v>3570</v>
      </c>
      <c r="D806" t="s">
        <v>2088</v>
      </c>
      <c r="E806" s="52" t="s">
        <v>3406</v>
      </c>
      <c r="F806" s="52" t="s">
        <v>2265</v>
      </c>
      <c r="G806" t="s">
        <v>1252</v>
      </c>
      <c r="H806" s="87">
        <v>248868</v>
      </c>
      <c r="I806" s="87">
        <v>248868</v>
      </c>
      <c r="J806" s="1"/>
      <c r="K806" s="88"/>
      <c r="L806" s="89"/>
      <c r="M806" s="90"/>
      <c r="P806" s="38"/>
      <c r="R806" s="101" t="s">
        <v>2093</v>
      </c>
      <c r="S806" s="101" t="s">
        <v>2093</v>
      </c>
      <c r="T806" s="45" t="s">
        <v>3577</v>
      </c>
      <c r="U806" t="s">
        <v>403</v>
      </c>
      <c r="V806" t="s">
        <v>403</v>
      </c>
      <c r="W806" t="s">
        <v>403</v>
      </c>
      <c r="X806" t="s">
        <v>403</v>
      </c>
      <c r="Y806" t="s">
        <v>403</v>
      </c>
      <c r="Z806" s="1"/>
    </row>
    <row r="807" spans="1:26" x14ac:dyDescent="0.25">
      <c r="A807" s="52" t="s">
        <v>1032</v>
      </c>
      <c r="B807" s="86" t="s">
        <v>910</v>
      </c>
      <c r="C807" t="s">
        <v>3570</v>
      </c>
      <c r="D807" t="s">
        <v>2084</v>
      </c>
      <c r="E807" s="52" t="s">
        <v>3407</v>
      </c>
      <c r="F807" s="52" t="s">
        <v>1032</v>
      </c>
      <c r="G807" t="s">
        <v>1199</v>
      </c>
      <c r="H807" s="87">
        <v>54724</v>
      </c>
      <c r="I807" s="87">
        <v>54724</v>
      </c>
      <c r="J807" s="1"/>
      <c r="K807" s="88"/>
      <c r="L807" s="89"/>
      <c r="M807" s="90"/>
      <c r="P807" s="38"/>
      <c r="R807" s="101" t="s">
        <v>4785</v>
      </c>
      <c r="S807" s="101" t="s">
        <v>4785</v>
      </c>
      <c r="T807" s="45" t="s">
        <v>4785</v>
      </c>
      <c r="U807" t="s">
        <v>406</v>
      </c>
      <c r="V807" t="s">
        <v>406</v>
      </c>
      <c r="W807" t="s">
        <v>406</v>
      </c>
      <c r="X807" t="s">
        <v>406</v>
      </c>
      <c r="Y807" t="s">
        <v>406</v>
      </c>
      <c r="Z807" s="1"/>
    </row>
    <row r="808" spans="1:26" x14ac:dyDescent="0.25">
      <c r="A808" s="52" t="s">
        <v>2767</v>
      </c>
      <c r="B808" s="86" t="s">
        <v>910</v>
      </c>
      <c r="C808" t="s">
        <v>3571</v>
      </c>
      <c r="D808" t="s">
        <v>2091</v>
      </c>
      <c r="E808" s="52" t="s">
        <v>3408</v>
      </c>
      <c r="F808" s="52" t="s">
        <v>2767</v>
      </c>
      <c r="G808" t="s">
        <v>1916</v>
      </c>
      <c r="H808" s="87">
        <v>248067</v>
      </c>
      <c r="I808" s="87">
        <v>248067</v>
      </c>
      <c r="J808" s="1"/>
      <c r="K808" s="88"/>
      <c r="L808" s="89"/>
      <c r="M808" s="90"/>
      <c r="P808" s="38"/>
      <c r="R808" s="101" t="s">
        <v>4785</v>
      </c>
      <c r="S808" s="101" t="s">
        <v>4785</v>
      </c>
      <c r="T808" s="45" t="s">
        <v>4785</v>
      </c>
      <c r="U808" t="s">
        <v>403</v>
      </c>
      <c r="V808" t="s">
        <v>403</v>
      </c>
      <c r="W808" t="s">
        <v>403</v>
      </c>
      <c r="X808" t="s">
        <v>403</v>
      </c>
      <c r="Y808" t="s">
        <v>403</v>
      </c>
      <c r="Z808" s="1"/>
    </row>
    <row r="809" spans="1:26" x14ac:dyDescent="0.25">
      <c r="A809" s="52" t="s">
        <v>2768</v>
      </c>
      <c r="B809" s="86" t="s">
        <v>910</v>
      </c>
      <c r="C809" t="s">
        <v>3571</v>
      </c>
      <c r="D809" t="s">
        <v>2091</v>
      </c>
      <c r="E809" s="52" t="s">
        <v>3409</v>
      </c>
      <c r="F809" s="52" t="s">
        <v>2768</v>
      </c>
      <c r="G809" t="s">
        <v>1917</v>
      </c>
      <c r="H809" s="87">
        <v>248068</v>
      </c>
      <c r="I809" s="87">
        <v>248068</v>
      </c>
      <c r="J809" s="1"/>
      <c r="K809" s="88"/>
      <c r="L809" s="89"/>
      <c r="M809" s="90"/>
      <c r="P809" s="38"/>
      <c r="R809" s="101" t="s">
        <v>4785</v>
      </c>
      <c r="S809" s="101" t="s">
        <v>4785</v>
      </c>
      <c r="T809" s="45" t="s">
        <v>4785</v>
      </c>
      <c r="U809" t="s">
        <v>403</v>
      </c>
      <c r="V809" t="s">
        <v>403</v>
      </c>
      <c r="W809" t="s">
        <v>403</v>
      </c>
      <c r="X809" t="s">
        <v>403</v>
      </c>
      <c r="Y809" t="s">
        <v>403</v>
      </c>
      <c r="Z809" s="1"/>
    </row>
    <row r="810" spans="1:26" x14ac:dyDescent="0.25">
      <c r="A810" s="52" t="s">
        <v>2266</v>
      </c>
      <c r="B810" s="86" t="s">
        <v>910</v>
      </c>
      <c r="C810" t="s">
        <v>3570</v>
      </c>
      <c r="D810" s="68" t="s">
        <v>2088</v>
      </c>
      <c r="E810" s="52" t="s">
        <v>3410</v>
      </c>
      <c r="F810" s="52" t="s">
        <v>2266</v>
      </c>
      <c r="G810" t="s">
        <v>1253</v>
      </c>
      <c r="H810" s="87">
        <v>248847</v>
      </c>
      <c r="I810" s="87">
        <v>248847</v>
      </c>
      <c r="J810" s="1"/>
      <c r="K810" s="88"/>
      <c r="L810" s="89"/>
      <c r="M810" s="90"/>
      <c r="P810" s="38"/>
      <c r="R810" s="101" t="s">
        <v>2094</v>
      </c>
      <c r="S810" s="101" t="s">
        <v>2094</v>
      </c>
      <c r="T810" s="45" t="s">
        <v>3577</v>
      </c>
      <c r="U810" t="s">
        <v>406</v>
      </c>
      <c r="V810" t="s">
        <v>406</v>
      </c>
      <c r="W810" t="s">
        <v>406</v>
      </c>
      <c r="X810" t="s">
        <v>406</v>
      </c>
      <c r="Y810" t="s">
        <v>406</v>
      </c>
      <c r="Z810" s="1"/>
    </row>
    <row r="811" spans="1:26" x14ac:dyDescent="0.25">
      <c r="A811" s="52" t="s">
        <v>2769</v>
      </c>
      <c r="B811" s="86" t="s">
        <v>910</v>
      </c>
      <c r="C811" t="s">
        <v>3571</v>
      </c>
      <c r="D811" t="s">
        <v>2092</v>
      </c>
      <c r="E811" s="52" t="s">
        <v>3411</v>
      </c>
      <c r="F811" s="52" t="s">
        <v>2769</v>
      </c>
      <c r="G811" t="s">
        <v>1918</v>
      </c>
      <c r="H811" s="87">
        <v>248301</v>
      </c>
      <c r="I811" s="87">
        <v>248301</v>
      </c>
      <c r="J811" s="1"/>
      <c r="K811" s="88"/>
      <c r="L811" s="89"/>
      <c r="M811" s="90"/>
      <c r="P811" s="38"/>
      <c r="R811" s="101" t="s">
        <v>3565</v>
      </c>
      <c r="S811" s="101" t="s">
        <v>3565</v>
      </c>
      <c r="T811" s="45" t="s">
        <v>4788</v>
      </c>
      <c r="U811" t="s">
        <v>406</v>
      </c>
      <c r="V811" t="s">
        <v>406</v>
      </c>
      <c r="W811" t="s">
        <v>406</v>
      </c>
      <c r="X811" t="s">
        <v>406</v>
      </c>
      <c r="Y811" t="s">
        <v>406</v>
      </c>
      <c r="Z811" s="1"/>
    </row>
    <row r="812" spans="1:26" x14ac:dyDescent="0.25">
      <c r="A812" s="52" t="s">
        <v>2770</v>
      </c>
      <c r="B812" s="86" t="s">
        <v>910</v>
      </c>
      <c r="C812" t="s">
        <v>3571</v>
      </c>
      <c r="D812" t="s">
        <v>2092</v>
      </c>
      <c r="E812" s="52" t="s">
        <v>3412</v>
      </c>
      <c r="F812" s="52" t="s">
        <v>2770</v>
      </c>
      <c r="G812" t="s">
        <v>1919</v>
      </c>
      <c r="H812" s="87">
        <v>248292</v>
      </c>
      <c r="I812" s="87">
        <v>248292</v>
      </c>
      <c r="J812" s="1"/>
      <c r="K812" s="88"/>
      <c r="L812" s="89"/>
      <c r="M812" s="90"/>
      <c r="P812" s="38"/>
      <c r="R812" s="101" t="s">
        <v>4783</v>
      </c>
      <c r="S812" s="101" t="s">
        <v>4783</v>
      </c>
      <c r="T812" s="45" t="s">
        <v>4783</v>
      </c>
      <c r="U812" t="s">
        <v>406</v>
      </c>
      <c r="V812" t="s">
        <v>406</v>
      </c>
      <c r="W812" t="s">
        <v>406</v>
      </c>
      <c r="X812" t="s">
        <v>406</v>
      </c>
      <c r="Y812" t="s">
        <v>406</v>
      </c>
      <c r="Z812" s="1"/>
    </row>
    <row r="813" spans="1:26" x14ac:dyDescent="0.25">
      <c r="A813" s="52" t="s">
        <v>2771</v>
      </c>
      <c r="B813" s="86" t="s">
        <v>910</v>
      </c>
      <c r="C813" t="s">
        <v>3571</v>
      </c>
      <c r="D813" t="s">
        <v>2092</v>
      </c>
      <c r="E813" s="52" t="s">
        <v>3413</v>
      </c>
      <c r="F813" s="52" t="s">
        <v>2771</v>
      </c>
      <c r="G813" t="s">
        <v>1920</v>
      </c>
      <c r="H813" s="87">
        <v>248295</v>
      </c>
      <c r="I813" s="87">
        <v>248295</v>
      </c>
      <c r="J813" s="1"/>
      <c r="K813" s="88"/>
      <c r="L813" s="89"/>
      <c r="M813" s="90"/>
      <c r="P813" s="38"/>
      <c r="R813" s="101" t="s">
        <v>4783</v>
      </c>
      <c r="S813" s="101" t="s">
        <v>4783</v>
      </c>
      <c r="T813" s="45" t="s">
        <v>4783</v>
      </c>
      <c r="U813" t="s">
        <v>407</v>
      </c>
      <c r="V813" t="s">
        <v>407</v>
      </c>
      <c r="W813" t="s">
        <v>407</v>
      </c>
      <c r="X813" t="s">
        <v>407</v>
      </c>
      <c r="Y813" t="s">
        <v>407</v>
      </c>
      <c r="Z813" s="1"/>
    </row>
    <row r="814" spans="1:26" x14ac:dyDescent="0.25">
      <c r="A814" s="52" t="s">
        <v>2772</v>
      </c>
      <c r="B814" s="86" t="s">
        <v>910</v>
      </c>
      <c r="C814" t="s">
        <v>3571</v>
      </c>
      <c r="D814" t="s">
        <v>2092</v>
      </c>
      <c r="E814" s="52" t="s">
        <v>3414</v>
      </c>
      <c r="F814" s="52" t="s">
        <v>2772</v>
      </c>
      <c r="G814" t="s">
        <v>1921</v>
      </c>
      <c r="H814" s="87">
        <v>248296</v>
      </c>
      <c r="I814" s="87">
        <v>248296</v>
      </c>
      <c r="J814" s="1"/>
      <c r="K814" s="88"/>
      <c r="L814" s="89"/>
      <c r="M814" s="90"/>
      <c r="P814" s="38"/>
      <c r="R814" s="101" t="s">
        <v>4786</v>
      </c>
      <c r="S814" s="101" t="s">
        <v>4786</v>
      </c>
      <c r="T814" s="45" t="s">
        <v>4786</v>
      </c>
      <c r="U814" t="s">
        <v>407</v>
      </c>
      <c r="V814" t="s">
        <v>407</v>
      </c>
      <c r="W814" t="s">
        <v>407</v>
      </c>
      <c r="X814" t="s">
        <v>407</v>
      </c>
      <c r="Y814" t="s">
        <v>407</v>
      </c>
      <c r="Z814" s="1"/>
    </row>
    <row r="815" spans="1:26" x14ac:dyDescent="0.25">
      <c r="A815" s="52" t="s">
        <v>2773</v>
      </c>
      <c r="B815" s="86" t="s">
        <v>910</v>
      </c>
      <c r="C815" t="s">
        <v>3571</v>
      </c>
      <c r="D815" t="s">
        <v>2092</v>
      </c>
      <c r="E815" s="52" t="s">
        <v>3415</v>
      </c>
      <c r="F815" s="52" t="s">
        <v>2773</v>
      </c>
      <c r="G815" t="s">
        <v>1922</v>
      </c>
      <c r="H815" s="87">
        <v>248297</v>
      </c>
      <c r="I815" s="87">
        <v>248297</v>
      </c>
      <c r="J815" s="1"/>
      <c r="K815" s="88"/>
      <c r="L815" s="89"/>
      <c r="M815" s="90"/>
      <c r="P815" s="38"/>
      <c r="R815" s="101" t="s">
        <v>4783</v>
      </c>
      <c r="S815" s="101" t="s">
        <v>4783</v>
      </c>
      <c r="T815" s="45" t="s">
        <v>4783</v>
      </c>
      <c r="U815" t="s">
        <v>405</v>
      </c>
      <c r="V815" t="s">
        <v>405</v>
      </c>
      <c r="W815" t="s">
        <v>405</v>
      </c>
      <c r="X815" t="s">
        <v>405</v>
      </c>
      <c r="Y815" t="s">
        <v>405</v>
      </c>
      <c r="Z815" s="1"/>
    </row>
    <row r="816" spans="1:26" x14ac:dyDescent="0.25">
      <c r="A816" s="52" t="s">
        <v>2774</v>
      </c>
      <c r="B816" s="86" t="s">
        <v>910</v>
      </c>
      <c r="C816" t="s">
        <v>3571</v>
      </c>
      <c r="D816" t="s">
        <v>2092</v>
      </c>
      <c r="E816" s="52" t="s">
        <v>3416</v>
      </c>
      <c r="F816" s="52" t="s">
        <v>2774</v>
      </c>
      <c r="G816" t="s">
        <v>1923</v>
      </c>
      <c r="H816" s="87">
        <v>248290</v>
      </c>
      <c r="I816" s="87">
        <v>248290</v>
      </c>
      <c r="J816" s="1"/>
      <c r="K816" s="88"/>
      <c r="L816" s="89"/>
      <c r="M816" s="90"/>
      <c r="P816" s="38"/>
      <c r="R816" s="101" t="s">
        <v>4783</v>
      </c>
      <c r="S816" s="101" t="s">
        <v>4783</v>
      </c>
      <c r="T816" s="45" t="s">
        <v>4783</v>
      </c>
      <c r="U816" t="s">
        <v>405</v>
      </c>
      <c r="V816" t="s">
        <v>405</v>
      </c>
      <c r="W816" t="s">
        <v>405</v>
      </c>
      <c r="X816" t="s">
        <v>405</v>
      </c>
      <c r="Y816" t="s">
        <v>405</v>
      </c>
      <c r="Z816" s="1"/>
    </row>
    <row r="817" spans="1:26" x14ac:dyDescent="0.25">
      <c r="A817" s="52" t="s">
        <v>1060</v>
      </c>
      <c r="B817" s="86" t="s">
        <v>910</v>
      </c>
      <c r="C817" t="s">
        <v>3570</v>
      </c>
      <c r="D817" t="s">
        <v>2086</v>
      </c>
      <c r="E817" s="52" t="s">
        <v>3417</v>
      </c>
      <c r="F817" s="52" t="s">
        <v>1060</v>
      </c>
      <c r="G817" t="s">
        <v>1227</v>
      </c>
      <c r="H817" s="87">
        <v>54795</v>
      </c>
      <c r="I817" s="87">
        <v>54795</v>
      </c>
      <c r="J817" s="1"/>
      <c r="K817" s="88"/>
      <c r="L817" s="89"/>
      <c r="M817" s="90"/>
      <c r="P817" s="38" t="s">
        <v>456</v>
      </c>
      <c r="R817" s="101" t="s">
        <v>4784</v>
      </c>
      <c r="S817" s="101" t="s">
        <v>4784</v>
      </c>
      <c r="T817" s="45" t="s">
        <v>4784</v>
      </c>
      <c r="U817" t="s">
        <v>406</v>
      </c>
      <c r="V817" t="s">
        <v>406</v>
      </c>
      <c r="W817" t="s">
        <v>406</v>
      </c>
      <c r="X817" t="s">
        <v>406</v>
      </c>
      <c r="Y817" t="s">
        <v>406</v>
      </c>
      <c r="Z817" s="1"/>
    </row>
    <row r="818" spans="1:26" x14ac:dyDescent="0.25">
      <c r="A818" s="52" t="s">
        <v>2559</v>
      </c>
      <c r="B818" s="86" t="s">
        <v>910</v>
      </c>
      <c r="C818" t="s">
        <v>3570</v>
      </c>
      <c r="D818" t="s">
        <v>2089</v>
      </c>
      <c r="E818" s="52" t="s">
        <v>3418</v>
      </c>
      <c r="F818" s="52" t="s">
        <v>2559</v>
      </c>
      <c r="G818" t="s">
        <v>1701</v>
      </c>
      <c r="H818" s="87">
        <v>249649</v>
      </c>
      <c r="I818" s="87">
        <v>249649</v>
      </c>
      <c r="J818" s="1"/>
      <c r="K818" s="88"/>
      <c r="L818" s="89"/>
      <c r="M818" s="90"/>
      <c r="P818" s="38"/>
      <c r="R818" s="101" t="s">
        <v>2094</v>
      </c>
      <c r="S818" s="101" t="s">
        <v>2094</v>
      </c>
      <c r="T818" s="45" t="s">
        <v>3577</v>
      </c>
      <c r="U818" t="s">
        <v>406</v>
      </c>
      <c r="V818" t="s">
        <v>406</v>
      </c>
      <c r="W818" t="s">
        <v>406</v>
      </c>
      <c r="X818" t="s">
        <v>406</v>
      </c>
      <c r="Y818" t="s">
        <v>406</v>
      </c>
      <c r="Z818" s="1"/>
    </row>
    <row r="819" spans="1:26" x14ac:dyDescent="0.25">
      <c r="A819" s="52" t="s">
        <v>2775</v>
      </c>
      <c r="B819" s="86" t="s">
        <v>910</v>
      </c>
      <c r="C819" t="s">
        <v>3571</v>
      </c>
      <c r="D819" t="s">
        <v>2092</v>
      </c>
      <c r="E819" s="52" t="s">
        <v>3419</v>
      </c>
      <c r="F819" s="52" t="s">
        <v>2775</v>
      </c>
      <c r="G819" t="s">
        <v>1924</v>
      </c>
      <c r="H819" s="87">
        <v>248109</v>
      </c>
      <c r="I819" s="87">
        <v>248109</v>
      </c>
      <c r="J819" s="1"/>
      <c r="K819" s="88"/>
      <c r="L819" s="89"/>
      <c r="M819" s="90"/>
      <c r="P819" s="38"/>
      <c r="R819" s="101" t="s">
        <v>2094</v>
      </c>
      <c r="S819" s="101" t="s">
        <v>2094</v>
      </c>
      <c r="T819" s="45" t="s">
        <v>3577</v>
      </c>
      <c r="U819" t="s">
        <v>403</v>
      </c>
      <c r="V819" t="s">
        <v>403</v>
      </c>
      <c r="W819" t="s">
        <v>403</v>
      </c>
      <c r="X819" t="s">
        <v>403</v>
      </c>
      <c r="Y819" t="s">
        <v>403</v>
      </c>
      <c r="Z819" s="1"/>
    </row>
    <row r="820" spans="1:26" x14ac:dyDescent="0.25">
      <c r="A820" s="52" t="s">
        <v>2560</v>
      </c>
      <c r="B820" s="86" t="s">
        <v>910</v>
      </c>
      <c r="C820" t="s">
        <v>3570</v>
      </c>
      <c r="D820" t="s">
        <v>2089</v>
      </c>
      <c r="E820" s="52" t="s">
        <v>3420</v>
      </c>
      <c r="F820" s="52" t="s">
        <v>2560</v>
      </c>
      <c r="G820" t="s">
        <v>1702</v>
      </c>
      <c r="H820" s="87">
        <v>249195</v>
      </c>
      <c r="I820" s="87">
        <v>249195</v>
      </c>
      <c r="J820" s="1"/>
      <c r="K820" s="88"/>
      <c r="L820" s="89"/>
      <c r="M820" s="90"/>
      <c r="P820" s="38"/>
      <c r="R820" s="101" t="s">
        <v>3566</v>
      </c>
      <c r="S820" s="101" t="s">
        <v>3566</v>
      </c>
      <c r="T820" s="45" t="s">
        <v>4788</v>
      </c>
      <c r="U820" t="s">
        <v>406</v>
      </c>
      <c r="V820" t="s">
        <v>406</v>
      </c>
      <c r="W820" t="s">
        <v>406</v>
      </c>
      <c r="X820" t="s">
        <v>406</v>
      </c>
      <c r="Y820" t="s">
        <v>406</v>
      </c>
      <c r="Z820" s="1"/>
    </row>
    <row r="821" spans="1:26" x14ac:dyDescent="0.25">
      <c r="A821" s="52" t="s">
        <v>2561</v>
      </c>
      <c r="B821" s="86" t="s">
        <v>910</v>
      </c>
      <c r="C821" t="s">
        <v>3570</v>
      </c>
      <c r="D821" t="s">
        <v>2089</v>
      </c>
      <c r="E821" s="52" t="s">
        <v>3421</v>
      </c>
      <c r="F821" s="52" t="s">
        <v>2561</v>
      </c>
      <c r="G821" t="s">
        <v>1703</v>
      </c>
      <c r="H821" s="87">
        <v>249210</v>
      </c>
      <c r="I821" s="87">
        <v>249210</v>
      </c>
      <c r="J821" s="1"/>
      <c r="K821" s="88"/>
      <c r="L821" s="89"/>
      <c r="M821" s="90"/>
      <c r="P821" s="38"/>
      <c r="R821" s="101" t="s">
        <v>3566</v>
      </c>
      <c r="S821" s="101" t="s">
        <v>3566</v>
      </c>
      <c r="T821" s="45" t="s">
        <v>4788</v>
      </c>
      <c r="U821" t="s">
        <v>403</v>
      </c>
      <c r="V821" t="s">
        <v>403</v>
      </c>
      <c r="W821" t="s">
        <v>403</v>
      </c>
      <c r="X821" t="s">
        <v>403</v>
      </c>
      <c r="Y821" t="s">
        <v>403</v>
      </c>
      <c r="Z821" s="1"/>
    </row>
    <row r="822" spans="1:26" x14ac:dyDescent="0.25">
      <c r="A822" s="52" t="s">
        <v>2562</v>
      </c>
      <c r="B822" s="86" t="s">
        <v>910</v>
      </c>
      <c r="C822" t="s">
        <v>3570</v>
      </c>
      <c r="D822" t="s">
        <v>2089</v>
      </c>
      <c r="E822" s="52" t="s">
        <v>3422</v>
      </c>
      <c r="F822" s="52" t="s">
        <v>2562</v>
      </c>
      <c r="G822" t="s">
        <v>1704</v>
      </c>
      <c r="H822" s="87">
        <v>249203</v>
      </c>
      <c r="I822" s="87">
        <v>249203</v>
      </c>
      <c r="J822" s="1"/>
      <c r="K822" s="88"/>
      <c r="L822" s="89"/>
      <c r="M822" s="90"/>
      <c r="P822" s="38"/>
      <c r="R822" s="101" t="s">
        <v>4784</v>
      </c>
      <c r="S822" s="101" t="s">
        <v>4784</v>
      </c>
      <c r="T822" s="45" t="s">
        <v>4784</v>
      </c>
      <c r="U822" t="s">
        <v>406</v>
      </c>
      <c r="V822" t="s">
        <v>406</v>
      </c>
      <c r="W822" t="s">
        <v>406</v>
      </c>
      <c r="X822" t="s">
        <v>406</v>
      </c>
      <c r="Y822" t="s">
        <v>406</v>
      </c>
      <c r="Z822" s="1"/>
    </row>
    <row r="823" spans="1:26" x14ac:dyDescent="0.25">
      <c r="A823" s="52" t="s">
        <v>2563</v>
      </c>
      <c r="B823" s="86" t="s">
        <v>910</v>
      </c>
      <c r="C823" t="s">
        <v>3570</v>
      </c>
      <c r="D823" t="s">
        <v>2089</v>
      </c>
      <c r="E823" s="52" t="s">
        <v>3423</v>
      </c>
      <c r="F823" s="52" t="s">
        <v>2563</v>
      </c>
      <c r="G823" t="s">
        <v>1705</v>
      </c>
      <c r="H823" s="87">
        <v>249202</v>
      </c>
      <c r="I823" s="87">
        <v>249202</v>
      </c>
      <c r="J823" s="1"/>
      <c r="K823" s="88"/>
      <c r="L823" s="89"/>
      <c r="M823" s="90"/>
      <c r="P823" s="38"/>
      <c r="R823" s="101" t="s">
        <v>4784</v>
      </c>
      <c r="S823" s="101" t="s">
        <v>4784</v>
      </c>
      <c r="T823" s="45" t="s">
        <v>4784</v>
      </c>
      <c r="U823" t="s">
        <v>405</v>
      </c>
      <c r="V823" t="s">
        <v>405</v>
      </c>
      <c r="W823" t="s">
        <v>405</v>
      </c>
      <c r="X823" t="s">
        <v>405</v>
      </c>
      <c r="Y823" t="s">
        <v>405</v>
      </c>
      <c r="Z823" s="1"/>
    </row>
    <row r="824" spans="1:26" x14ac:dyDescent="0.25">
      <c r="A824" s="52" t="s">
        <v>2126</v>
      </c>
      <c r="B824" s="86" t="s">
        <v>910</v>
      </c>
      <c r="C824" t="s">
        <v>3570</v>
      </c>
      <c r="D824" t="s">
        <v>2089</v>
      </c>
      <c r="E824" s="94" t="s">
        <v>3551</v>
      </c>
      <c r="F824" s="52" t="s">
        <v>2126</v>
      </c>
      <c r="G824" t="s">
        <v>1571</v>
      </c>
      <c r="H824" s="87" t="e">
        <v>#N/A</v>
      </c>
      <c r="I824" s="87">
        <v>249207</v>
      </c>
      <c r="J824" s="1"/>
      <c r="K824" s="88"/>
      <c r="L824" s="89"/>
      <c r="M824" s="90"/>
      <c r="P824" s="38" t="s">
        <v>456</v>
      </c>
      <c r="R824" s="101" t="s">
        <v>3566</v>
      </c>
      <c r="S824" s="101" t="s">
        <v>3566</v>
      </c>
      <c r="T824" s="45" t="s">
        <v>4788</v>
      </c>
      <c r="U824" t="s">
        <v>408</v>
      </c>
      <c r="V824" t="s">
        <v>408</v>
      </c>
      <c r="W824" t="s">
        <v>408</v>
      </c>
      <c r="X824" t="s">
        <v>408</v>
      </c>
      <c r="Y824" t="s">
        <v>408</v>
      </c>
      <c r="Z824" s="1"/>
    </row>
    <row r="825" spans="1:26" x14ac:dyDescent="0.25">
      <c r="A825" s="52" t="s">
        <v>2564</v>
      </c>
      <c r="B825" s="86" t="s">
        <v>910</v>
      </c>
      <c r="C825" t="s">
        <v>3570</v>
      </c>
      <c r="D825" t="s">
        <v>2089</v>
      </c>
      <c r="E825" s="52" t="s">
        <v>3424</v>
      </c>
      <c r="F825" s="52" t="s">
        <v>2564</v>
      </c>
      <c r="G825" t="s">
        <v>1706</v>
      </c>
      <c r="H825" s="87">
        <v>249200</v>
      </c>
      <c r="I825" s="87">
        <v>249200</v>
      </c>
      <c r="J825" s="1"/>
      <c r="K825" s="88"/>
      <c r="L825" s="89"/>
      <c r="M825" s="90"/>
      <c r="P825" s="38"/>
      <c r="R825" s="101" t="s">
        <v>2094</v>
      </c>
      <c r="S825" s="101" t="s">
        <v>2094</v>
      </c>
      <c r="T825" s="45" t="s">
        <v>3577</v>
      </c>
      <c r="U825" t="s">
        <v>405</v>
      </c>
      <c r="V825" t="s">
        <v>405</v>
      </c>
      <c r="W825" t="s">
        <v>405</v>
      </c>
      <c r="X825" t="s">
        <v>405</v>
      </c>
      <c r="Y825" t="s">
        <v>405</v>
      </c>
      <c r="Z825" s="1"/>
    </row>
    <row r="826" spans="1:26" x14ac:dyDescent="0.25">
      <c r="A826" s="52" t="s">
        <v>2565</v>
      </c>
      <c r="B826" s="86" t="s">
        <v>910</v>
      </c>
      <c r="C826" t="s">
        <v>3570</v>
      </c>
      <c r="D826" t="s">
        <v>2089</v>
      </c>
      <c r="E826" s="52" t="s">
        <v>3425</v>
      </c>
      <c r="F826" s="52" t="s">
        <v>2565</v>
      </c>
      <c r="G826" t="s">
        <v>1707</v>
      </c>
      <c r="H826" s="87">
        <v>249198</v>
      </c>
      <c r="I826" s="87">
        <v>249198</v>
      </c>
      <c r="J826" s="1"/>
      <c r="K826" s="88"/>
      <c r="L826" s="89"/>
      <c r="M826" s="90"/>
      <c r="P826" s="38"/>
      <c r="R826" s="101" t="s">
        <v>4785</v>
      </c>
      <c r="S826" s="101" t="s">
        <v>4785</v>
      </c>
      <c r="T826" s="45" t="s">
        <v>4785</v>
      </c>
      <c r="U826" t="s">
        <v>405</v>
      </c>
      <c r="V826" t="s">
        <v>405</v>
      </c>
      <c r="W826" t="s">
        <v>405</v>
      </c>
      <c r="X826" t="s">
        <v>405</v>
      </c>
      <c r="Y826" t="s">
        <v>405</v>
      </c>
      <c r="Z826" s="1"/>
    </row>
    <row r="827" spans="1:26" x14ac:dyDescent="0.25">
      <c r="A827" s="52" t="s">
        <v>2566</v>
      </c>
      <c r="B827" s="86" t="s">
        <v>910</v>
      </c>
      <c r="C827" t="s">
        <v>3570</v>
      </c>
      <c r="D827" t="s">
        <v>2089</v>
      </c>
      <c r="E827" s="52" t="s">
        <v>3426</v>
      </c>
      <c r="F827" s="52" t="s">
        <v>2566</v>
      </c>
      <c r="G827" t="s">
        <v>1708</v>
      </c>
      <c r="H827" s="87">
        <v>249196</v>
      </c>
      <c r="I827" s="87">
        <v>249196</v>
      </c>
      <c r="J827" s="1"/>
      <c r="K827" s="88"/>
      <c r="L827" s="89"/>
      <c r="M827" s="90"/>
      <c r="P827" s="38" t="s">
        <v>456</v>
      </c>
      <c r="R827" s="101" t="s">
        <v>3566</v>
      </c>
      <c r="S827" s="101" t="s">
        <v>3566</v>
      </c>
      <c r="T827" s="45" t="s">
        <v>4788</v>
      </c>
      <c r="U827" t="s">
        <v>402</v>
      </c>
      <c r="V827" t="s">
        <v>402</v>
      </c>
      <c r="W827" t="s">
        <v>402</v>
      </c>
      <c r="X827" t="s">
        <v>402</v>
      </c>
      <c r="Y827" t="s">
        <v>402</v>
      </c>
      <c r="Z827" s="1"/>
    </row>
    <row r="828" spans="1:26" x14ac:dyDescent="0.25">
      <c r="A828" s="52" t="s">
        <v>2567</v>
      </c>
      <c r="B828" s="86" t="s">
        <v>910</v>
      </c>
      <c r="C828" t="s">
        <v>3570</v>
      </c>
      <c r="D828" t="s">
        <v>2089</v>
      </c>
      <c r="E828" s="52" t="s">
        <v>3427</v>
      </c>
      <c r="F828" s="52" t="s">
        <v>2567</v>
      </c>
      <c r="G828" t="s">
        <v>1709</v>
      </c>
      <c r="H828" s="87">
        <v>249204</v>
      </c>
      <c r="I828" s="87">
        <v>249204</v>
      </c>
      <c r="J828" s="1"/>
      <c r="K828" s="88"/>
      <c r="L828" s="89"/>
      <c r="M828" s="90"/>
      <c r="P828" s="38"/>
      <c r="R828" s="101" t="s">
        <v>4785</v>
      </c>
      <c r="S828" s="101" t="s">
        <v>4785</v>
      </c>
      <c r="T828" s="45" t="s">
        <v>4785</v>
      </c>
      <c r="U828" t="s">
        <v>405</v>
      </c>
      <c r="V828" t="s">
        <v>405</v>
      </c>
      <c r="W828" t="s">
        <v>405</v>
      </c>
      <c r="X828" t="s">
        <v>405</v>
      </c>
      <c r="Y828" t="s">
        <v>405</v>
      </c>
      <c r="Z828" s="1"/>
    </row>
    <row r="829" spans="1:26" x14ac:dyDescent="0.25">
      <c r="A829" s="52" t="s">
        <v>2568</v>
      </c>
      <c r="B829" s="86" t="s">
        <v>910</v>
      </c>
      <c r="C829" t="s">
        <v>3570</v>
      </c>
      <c r="D829" t="s">
        <v>2089</v>
      </c>
      <c r="E829" s="52" t="s">
        <v>3428</v>
      </c>
      <c r="F829" s="52" t="s">
        <v>2568</v>
      </c>
      <c r="G829" t="s">
        <v>1710</v>
      </c>
      <c r="H829" s="87">
        <v>249201</v>
      </c>
      <c r="I829" s="87">
        <v>249201</v>
      </c>
      <c r="J829" s="1"/>
      <c r="K829" s="88"/>
      <c r="L829" s="89"/>
      <c r="M829" s="90"/>
      <c r="P829" s="38"/>
      <c r="R829" s="101" t="s">
        <v>4784</v>
      </c>
      <c r="S829" s="101" t="s">
        <v>4784</v>
      </c>
      <c r="T829" s="45" t="s">
        <v>4784</v>
      </c>
      <c r="U829" t="s">
        <v>406</v>
      </c>
      <c r="V829" t="s">
        <v>406</v>
      </c>
      <c r="W829" t="s">
        <v>406</v>
      </c>
      <c r="X829" t="s">
        <v>406</v>
      </c>
      <c r="Y829" t="s">
        <v>406</v>
      </c>
      <c r="Z829" s="1"/>
    </row>
    <row r="830" spans="1:26" x14ac:dyDescent="0.25">
      <c r="A830" s="52" t="s">
        <v>2569</v>
      </c>
      <c r="B830" s="86" t="s">
        <v>910</v>
      </c>
      <c r="C830" t="s">
        <v>3570</v>
      </c>
      <c r="D830" t="s">
        <v>2089</v>
      </c>
      <c r="E830" s="52" t="s">
        <v>3429</v>
      </c>
      <c r="F830" s="52" t="s">
        <v>2569</v>
      </c>
      <c r="G830" t="s">
        <v>1711</v>
      </c>
      <c r="H830" s="87">
        <v>249206</v>
      </c>
      <c r="I830" s="87">
        <v>249206</v>
      </c>
      <c r="J830" s="1"/>
      <c r="K830" s="88"/>
      <c r="L830" s="89"/>
      <c r="M830" s="90"/>
      <c r="P830" s="38" t="s">
        <v>456</v>
      </c>
      <c r="R830" s="101" t="s">
        <v>3566</v>
      </c>
      <c r="S830" s="101" t="s">
        <v>3566</v>
      </c>
      <c r="T830" s="45" t="s">
        <v>4788</v>
      </c>
      <c r="U830" t="s">
        <v>407</v>
      </c>
      <c r="V830" t="s">
        <v>407</v>
      </c>
      <c r="W830" t="s">
        <v>407</v>
      </c>
      <c r="X830" t="s">
        <v>407</v>
      </c>
      <c r="Y830" t="s">
        <v>407</v>
      </c>
      <c r="Z830" s="1"/>
    </row>
    <row r="831" spans="1:26" x14ac:dyDescent="0.25">
      <c r="A831" s="52" t="s">
        <v>2267</v>
      </c>
      <c r="B831" s="86" t="s">
        <v>910</v>
      </c>
      <c r="C831" t="s">
        <v>3570</v>
      </c>
      <c r="D831" t="s">
        <v>2088</v>
      </c>
      <c r="E831" s="52" t="s">
        <v>3430</v>
      </c>
      <c r="F831" s="52" t="s">
        <v>2267</v>
      </c>
      <c r="G831" t="s">
        <v>1254</v>
      </c>
      <c r="H831" s="87">
        <v>248880</v>
      </c>
      <c r="I831" s="87">
        <v>248880</v>
      </c>
      <c r="J831" s="1"/>
      <c r="K831" s="88"/>
      <c r="L831" s="89"/>
      <c r="M831" s="90"/>
      <c r="P831" s="38"/>
      <c r="R831" s="101" t="s">
        <v>4785</v>
      </c>
      <c r="S831" s="101" t="s">
        <v>4785</v>
      </c>
      <c r="T831" s="45" t="s">
        <v>4785</v>
      </c>
      <c r="U831" t="s">
        <v>405</v>
      </c>
      <c r="V831" t="s">
        <v>405</v>
      </c>
      <c r="W831" t="s">
        <v>405</v>
      </c>
      <c r="X831" t="s">
        <v>405</v>
      </c>
      <c r="Y831" t="s">
        <v>405</v>
      </c>
      <c r="Z831" s="1"/>
    </row>
    <row r="832" spans="1:26" x14ac:dyDescent="0.25">
      <c r="A832" s="52" t="s">
        <v>2268</v>
      </c>
      <c r="B832" s="86" t="s">
        <v>910</v>
      </c>
      <c r="C832" t="s">
        <v>3570</v>
      </c>
      <c r="D832" t="s">
        <v>2088</v>
      </c>
      <c r="E832" s="52" t="s">
        <v>3431</v>
      </c>
      <c r="F832" s="52" t="s">
        <v>2268</v>
      </c>
      <c r="G832" t="s">
        <v>1255</v>
      </c>
      <c r="H832" s="87">
        <v>248843</v>
      </c>
      <c r="I832" s="87">
        <v>248843</v>
      </c>
      <c r="J832" s="1"/>
      <c r="K832" s="88"/>
      <c r="L832" s="89"/>
      <c r="M832" s="90"/>
      <c r="P832" s="38"/>
      <c r="R832" s="101" t="s">
        <v>2094</v>
      </c>
      <c r="S832" s="101" t="s">
        <v>2094</v>
      </c>
      <c r="T832" s="45" t="s">
        <v>3577</v>
      </c>
      <c r="U832" t="s">
        <v>406</v>
      </c>
      <c r="V832" t="s">
        <v>406</v>
      </c>
      <c r="W832" t="s">
        <v>406</v>
      </c>
      <c r="X832" t="s">
        <v>406</v>
      </c>
      <c r="Y832" t="s">
        <v>406</v>
      </c>
      <c r="Z832" s="1"/>
    </row>
    <row r="833" spans="1:26" x14ac:dyDescent="0.25">
      <c r="A833" s="52" t="s">
        <v>2127</v>
      </c>
      <c r="B833" s="86" t="s">
        <v>910</v>
      </c>
      <c r="C833" t="s">
        <v>3570</v>
      </c>
      <c r="D833" t="s">
        <v>2089</v>
      </c>
      <c r="E833" s="52" t="s">
        <v>3432</v>
      </c>
      <c r="F833" s="52" t="s">
        <v>2127</v>
      </c>
      <c r="G833" t="s">
        <v>1572</v>
      </c>
      <c r="H833" s="87">
        <v>249746</v>
      </c>
      <c r="I833" s="87">
        <v>249746</v>
      </c>
      <c r="J833" s="1"/>
      <c r="K833" s="88"/>
      <c r="L833" s="89"/>
      <c r="M833" s="90"/>
      <c r="P833" s="38"/>
      <c r="R833" s="101" t="s">
        <v>2094</v>
      </c>
      <c r="S833" s="101" t="s">
        <v>2094</v>
      </c>
      <c r="T833" s="45" t="s">
        <v>3577</v>
      </c>
      <c r="U833" t="s">
        <v>405</v>
      </c>
      <c r="V833" t="s">
        <v>405</v>
      </c>
      <c r="W833" t="s">
        <v>405</v>
      </c>
      <c r="X833" t="s">
        <v>405</v>
      </c>
      <c r="Y833" t="s">
        <v>405</v>
      </c>
      <c r="Z833" s="1"/>
    </row>
    <row r="834" spans="1:26" x14ac:dyDescent="0.25">
      <c r="A834" s="52" t="s">
        <v>2269</v>
      </c>
      <c r="B834" s="86" t="s">
        <v>910</v>
      </c>
      <c r="C834" t="s">
        <v>3570</v>
      </c>
      <c r="D834" t="s">
        <v>2088</v>
      </c>
      <c r="E834" s="52" t="s">
        <v>3433</v>
      </c>
      <c r="F834" s="52" t="s">
        <v>2269</v>
      </c>
      <c r="G834" t="s">
        <v>1256</v>
      </c>
      <c r="H834" s="87">
        <v>249018</v>
      </c>
      <c r="I834" s="87">
        <v>249018</v>
      </c>
      <c r="J834" s="1"/>
      <c r="K834" s="88"/>
      <c r="L834" s="89"/>
      <c r="M834" s="90"/>
      <c r="P834" s="38"/>
      <c r="R834" s="101" t="s">
        <v>2093</v>
      </c>
      <c r="S834" s="101" t="s">
        <v>2093</v>
      </c>
      <c r="T834" s="45" t="s">
        <v>3577</v>
      </c>
      <c r="U834" t="s">
        <v>407</v>
      </c>
      <c r="V834" t="s">
        <v>407</v>
      </c>
      <c r="W834" t="s">
        <v>407</v>
      </c>
      <c r="X834" t="s">
        <v>407</v>
      </c>
      <c r="Y834" t="s">
        <v>407</v>
      </c>
      <c r="Z834" s="1"/>
    </row>
    <row r="835" spans="1:26" x14ac:dyDescent="0.25">
      <c r="A835" s="52" t="s">
        <v>2270</v>
      </c>
      <c r="B835" s="86" t="s">
        <v>910</v>
      </c>
      <c r="C835" t="s">
        <v>3570</v>
      </c>
      <c r="D835" t="s">
        <v>2088</v>
      </c>
      <c r="E835" s="52" t="s">
        <v>3434</v>
      </c>
      <c r="F835" s="52" t="s">
        <v>2270</v>
      </c>
      <c r="G835" t="s">
        <v>1257</v>
      </c>
      <c r="H835" s="87">
        <v>249017</v>
      </c>
      <c r="I835" s="87">
        <v>249017</v>
      </c>
      <c r="J835" s="1"/>
      <c r="K835" s="88"/>
      <c r="L835" s="89"/>
      <c r="M835" s="90"/>
      <c r="P835" s="38"/>
      <c r="R835" s="101" t="s">
        <v>2094</v>
      </c>
      <c r="S835" s="101" t="s">
        <v>2094</v>
      </c>
      <c r="T835" s="45" t="s">
        <v>3577</v>
      </c>
      <c r="U835" t="s">
        <v>405</v>
      </c>
      <c r="V835" t="s">
        <v>405</v>
      </c>
      <c r="W835" t="s">
        <v>405</v>
      </c>
      <c r="X835" t="s">
        <v>405</v>
      </c>
      <c r="Y835" t="s">
        <v>405</v>
      </c>
      <c r="Z835" s="1"/>
    </row>
    <row r="836" spans="1:26" x14ac:dyDescent="0.25">
      <c r="A836" s="52" t="s">
        <v>2954</v>
      </c>
      <c r="B836" s="86" t="s">
        <v>910</v>
      </c>
      <c r="C836" t="s">
        <v>3570</v>
      </c>
      <c r="D836" t="s">
        <v>2089</v>
      </c>
      <c r="E836" s="52" t="s">
        <v>3435</v>
      </c>
      <c r="F836" s="52" t="s">
        <v>2570</v>
      </c>
      <c r="G836" t="s">
        <v>1712</v>
      </c>
      <c r="H836" s="87">
        <v>249408</v>
      </c>
      <c r="I836" s="87">
        <v>249408</v>
      </c>
      <c r="J836" s="1"/>
      <c r="K836" s="88"/>
      <c r="L836" s="89"/>
      <c r="M836" s="90"/>
      <c r="P836" s="38" t="s">
        <v>456</v>
      </c>
      <c r="R836" s="101" t="s">
        <v>3566</v>
      </c>
      <c r="S836" s="101" t="s">
        <v>3566</v>
      </c>
      <c r="T836" s="45" t="s">
        <v>4788</v>
      </c>
      <c r="U836" t="s">
        <v>408</v>
      </c>
      <c r="V836" t="s">
        <v>408</v>
      </c>
      <c r="W836" t="s">
        <v>408</v>
      </c>
      <c r="X836" t="s">
        <v>408</v>
      </c>
      <c r="Y836" t="s">
        <v>408</v>
      </c>
      <c r="Z836" s="1"/>
    </row>
    <row r="837" spans="1:26" x14ac:dyDescent="0.25">
      <c r="A837" s="52" t="s">
        <v>2571</v>
      </c>
      <c r="B837" s="86" t="s">
        <v>910</v>
      </c>
      <c r="C837" t="s">
        <v>3570</v>
      </c>
      <c r="D837" t="s">
        <v>2089</v>
      </c>
      <c r="E837" s="52" t="s">
        <v>3436</v>
      </c>
      <c r="F837" s="52" t="s">
        <v>2571</v>
      </c>
      <c r="G837" t="s">
        <v>1713</v>
      </c>
      <c r="H837" s="87">
        <v>249407</v>
      </c>
      <c r="I837" s="87">
        <v>249407</v>
      </c>
      <c r="J837" s="1"/>
      <c r="K837" s="88"/>
      <c r="L837" s="89"/>
      <c r="M837" s="90"/>
      <c r="P837" s="38"/>
      <c r="R837" s="101" t="s">
        <v>4787</v>
      </c>
      <c r="S837" s="101" t="s">
        <v>4787</v>
      </c>
      <c r="T837" s="45" t="s">
        <v>4787</v>
      </c>
      <c r="U837" t="s">
        <v>407</v>
      </c>
      <c r="V837" t="s">
        <v>407</v>
      </c>
      <c r="W837" t="s">
        <v>407</v>
      </c>
      <c r="X837" t="s">
        <v>407</v>
      </c>
      <c r="Y837" t="s">
        <v>407</v>
      </c>
      <c r="Z837" s="1"/>
    </row>
    <row r="838" spans="1:26" x14ac:dyDescent="0.25">
      <c r="A838" s="52" t="s">
        <v>2128</v>
      </c>
      <c r="B838" s="86" t="s">
        <v>910</v>
      </c>
      <c r="C838" t="s">
        <v>3570</v>
      </c>
      <c r="D838" t="s">
        <v>2089</v>
      </c>
      <c r="E838" s="52" t="s">
        <v>3437</v>
      </c>
      <c r="F838" s="52" t="s">
        <v>2128</v>
      </c>
      <c r="G838" t="s">
        <v>1573</v>
      </c>
      <c r="H838" s="87">
        <v>249802</v>
      </c>
      <c r="I838" s="87">
        <v>249802</v>
      </c>
      <c r="J838" s="1"/>
      <c r="K838" s="88"/>
      <c r="L838" s="89"/>
      <c r="M838" s="90"/>
      <c r="P838" s="38"/>
      <c r="R838" s="101" t="s">
        <v>2095</v>
      </c>
      <c r="S838" s="101" t="s">
        <v>2095</v>
      </c>
      <c r="T838" s="45" t="s">
        <v>4788</v>
      </c>
      <c r="U838" t="s">
        <v>403</v>
      </c>
      <c r="V838" t="s">
        <v>403</v>
      </c>
      <c r="W838" t="s">
        <v>403</v>
      </c>
      <c r="X838" t="s">
        <v>403</v>
      </c>
      <c r="Y838" t="s">
        <v>403</v>
      </c>
      <c r="Z838" s="1"/>
    </row>
    <row r="839" spans="1:26" x14ac:dyDescent="0.25">
      <c r="A839" s="52" t="s">
        <v>2129</v>
      </c>
      <c r="B839" s="86" t="s">
        <v>910</v>
      </c>
      <c r="C839" t="s">
        <v>3570</v>
      </c>
      <c r="D839" t="s">
        <v>2089</v>
      </c>
      <c r="E839" s="52" t="s">
        <v>3438</v>
      </c>
      <c r="F839" s="52" t="s">
        <v>2129</v>
      </c>
      <c r="G839" t="s">
        <v>1574</v>
      </c>
      <c r="H839" s="87">
        <v>249801</v>
      </c>
      <c r="I839" s="87">
        <v>249801</v>
      </c>
      <c r="J839" s="1"/>
      <c r="K839" s="88"/>
      <c r="L839" s="89"/>
      <c r="M839" s="90"/>
      <c r="P839" s="38"/>
      <c r="R839" s="101" t="s">
        <v>4785</v>
      </c>
      <c r="S839" s="101" t="s">
        <v>4785</v>
      </c>
      <c r="T839" s="45" t="s">
        <v>4785</v>
      </c>
      <c r="U839" t="s">
        <v>405</v>
      </c>
      <c r="V839" t="s">
        <v>405</v>
      </c>
      <c r="W839" t="s">
        <v>405</v>
      </c>
      <c r="X839" t="s">
        <v>405</v>
      </c>
      <c r="Y839" t="s">
        <v>405</v>
      </c>
      <c r="Z839" s="1"/>
    </row>
    <row r="840" spans="1:26" x14ac:dyDescent="0.25">
      <c r="A840" s="52" t="s">
        <v>2130</v>
      </c>
      <c r="B840" s="86" t="s">
        <v>910</v>
      </c>
      <c r="C840" t="s">
        <v>3570</v>
      </c>
      <c r="D840" t="s">
        <v>2089</v>
      </c>
      <c r="E840" s="52" t="s">
        <v>3439</v>
      </c>
      <c r="F840" s="52" t="s">
        <v>2130</v>
      </c>
      <c r="G840" t="s">
        <v>1575</v>
      </c>
      <c r="H840" s="87">
        <v>249805</v>
      </c>
      <c r="I840" s="87">
        <v>249805</v>
      </c>
      <c r="J840" s="1"/>
      <c r="K840" s="88"/>
      <c r="L840" s="89"/>
      <c r="M840" s="90"/>
      <c r="P840" s="38"/>
      <c r="R840" s="101" t="s">
        <v>4785</v>
      </c>
      <c r="S840" s="101" t="s">
        <v>4785</v>
      </c>
      <c r="T840" s="45" t="s">
        <v>4785</v>
      </c>
      <c r="U840" t="s">
        <v>406</v>
      </c>
      <c r="V840" t="s">
        <v>406</v>
      </c>
      <c r="W840" t="s">
        <v>406</v>
      </c>
      <c r="X840" t="s">
        <v>406</v>
      </c>
      <c r="Y840" t="s">
        <v>406</v>
      </c>
      <c r="Z840" s="1"/>
    </row>
    <row r="841" spans="1:26" x14ac:dyDescent="0.25">
      <c r="A841" s="52" t="s">
        <v>2776</v>
      </c>
      <c r="B841" s="86" t="s">
        <v>910</v>
      </c>
      <c r="C841" t="s">
        <v>3571</v>
      </c>
      <c r="D841" t="s">
        <v>2092</v>
      </c>
      <c r="E841" s="52" t="s">
        <v>3440</v>
      </c>
      <c r="F841" s="52" t="s">
        <v>2776</v>
      </c>
      <c r="G841" t="s">
        <v>1925</v>
      </c>
      <c r="H841" s="87">
        <v>785321</v>
      </c>
      <c r="I841" s="87">
        <v>785321</v>
      </c>
      <c r="J841" s="1"/>
      <c r="K841" s="88"/>
      <c r="L841" s="89"/>
      <c r="M841" s="90"/>
      <c r="P841" s="38"/>
      <c r="R841" s="101" t="s">
        <v>2094</v>
      </c>
      <c r="S841" s="101" t="s">
        <v>2094</v>
      </c>
      <c r="T841" s="45" t="s">
        <v>3577</v>
      </c>
      <c r="U841" t="s">
        <v>406</v>
      </c>
      <c r="V841" t="s">
        <v>406</v>
      </c>
      <c r="W841" t="s">
        <v>406</v>
      </c>
      <c r="X841" t="s">
        <v>406</v>
      </c>
      <c r="Y841" t="s">
        <v>406</v>
      </c>
      <c r="Z841" s="1"/>
    </row>
    <row r="842" spans="1:26" x14ac:dyDescent="0.25">
      <c r="A842" s="52" t="s">
        <v>2777</v>
      </c>
      <c r="B842" s="86" t="s">
        <v>910</v>
      </c>
      <c r="C842" t="s">
        <v>3571</v>
      </c>
      <c r="D842" t="s">
        <v>2092</v>
      </c>
      <c r="E842" s="52" t="s">
        <v>3441</v>
      </c>
      <c r="F842" s="52" t="s">
        <v>2777</v>
      </c>
      <c r="G842" t="s">
        <v>1926</v>
      </c>
      <c r="H842" s="87">
        <v>791636</v>
      </c>
      <c r="I842" s="87">
        <v>791636</v>
      </c>
      <c r="J842" s="1"/>
      <c r="K842" s="88"/>
      <c r="L842" s="89"/>
      <c r="M842" s="90"/>
      <c r="P842" s="38"/>
      <c r="R842" s="101" t="s">
        <v>4786</v>
      </c>
      <c r="S842" s="101" t="s">
        <v>4786</v>
      </c>
      <c r="T842" s="45" t="s">
        <v>4786</v>
      </c>
      <c r="U842" t="s">
        <v>407</v>
      </c>
      <c r="V842" t="s">
        <v>407</v>
      </c>
      <c r="W842" t="s">
        <v>407</v>
      </c>
      <c r="X842" t="s">
        <v>407</v>
      </c>
      <c r="Y842" t="s">
        <v>407</v>
      </c>
      <c r="Z842" s="1"/>
    </row>
    <row r="843" spans="1:26" x14ac:dyDescent="0.25">
      <c r="A843" s="52" t="s">
        <v>2778</v>
      </c>
      <c r="B843" s="86" t="s">
        <v>910</v>
      </c>
      <c r="C843" t="s">
        <v>3571</v>
      </c>
      <c r="D843" t="s">
        <v>2092</v>
      </c>
      <c r="E843" s="52" t="s">
        <v>3442</v>
      </c>
      <c r="F843" s="52" t="s">
        <v>2778</v>
      </c>
      <c r="G843" t="s">
        <v>1927</v>
      </c>
      <c r="H843" s="87">
        <v>248124</v>
      </c>
      <c r="I843" s="87">
        <v>248124</v>
      </c>
      <c r="J843" s="1"/>
      <c r="K843" s="88"/>
      <c r="L843" s="89"/>
      <c r="M843" s="90"/>
      <c r="P843" s="38"/>
      <c r="R843" s="101" t="s">
        <v>2095</v>
      </c>
      <c r="S843" s="101" t="s">
        <v>2095</v>
      </c>
      <c r="T843" s="45" t="s">
        <v>4788</v>
      </c>
      <c r="U843" t="s">
        <v>407</v>
      </c>
      <c r="V843" t="s">
        <v>407</v>
      </c>
      <c r="W843" t="s">
        <v>407</v>
      </c>
      <c r="X843" t="s">
        <v>407</v>
      </c>
      <c r="Y843" t="s">
        <v>407</v>
      </c>
      <c r="Z843" s="1"/>
    </row>
    <row r="844" spans="1:26" x14ac:dyDescent="0.25">
      <c r="A844" s="52" t="s">
        <v>2779</v>
      </c>
      <c r="B844" s="86" t="s">
        <v>910</v>
      </c>
      <c r="C844" t="s">
        <v>3571</v>
      </c>
      <c r="D844" t="s">
        <v>2092</v>
      </c>
      <c r="E844" s="52" t="s">
        <v>3443</v>
      </c>
      <c r="F844" s="52" t="s">
        <v>2779</v>
      </c>
      <c r="G844" t="s">
        <v>1928</v>
      </c>
      <c r="H844" s="87">
        <v>791640</v>
      </c>
      <c r="I844" s="87">
        <v>791640</v>
      </c>
      <c r="J844" s="1"/>
      <c r="K844" s="88"/>
      <c r="L844" s="89"/>
      <c r="M844" s="90"/>
      <c r="P844" s="38"/>
      <c r="R844" s="101" t="s">
        <v>3565</v>
      </c>
      <c r="S844" s="101" t="s">
        <v>3565</v>
      </c>
      <c r="T844" s="45" t="s">
        <v>4788</v>
      </c>
      <c r="U844" t="s">
        <v>407</v>
      </c>
      <c r="V844" t="s">
        <v>407</v>
      </c>
      <c r="W844" t="s">
        <v>407</v>
      </c>
      <c r="X844" t="s">
        <v>407</v>
      </c>
      <c r="Y844" t="s">
        <v>407</v>
      </c>
      <c r="Z844" s="1"/>
    </row>
    <row r="845" spans="1:26" x14ac:dyDescent="0.25">
      <c r="A845" s="52" t="s">
        <v>2780</v>
      </c>
      <c r="B845" s="86" t="s">
        <v>910</v>
      </c>
      <c r="C845" t="s">
        <v>3571</v>
      </c>
      <c r="D845" t="s">
        <v>2092</v>
      </c>
      <c r="E845" s="52" t="s">
        <v>3444</v>
      </c>
      <c r="F845" s="52" t="s">
        <v>2780</v>
      </c>
      <c r="G845" t="s">
        <v>1929</v>
      </c>
      <c r="H845" s="87">
        <v>791639</v>
      </c>
      <c r="I845" s="87">
        <v>791639</v>
      </c>
      <c r="J845" s="1"/>
      <c r="K845" s="88"/>
      <c r="L845" s="89"/>
      <c r="M845" s="90"/>
      <c r="P845" s="38"/>
      <c r="R845" s="101" t="s">
        <v>4785</v>
      </c>
      <c r="S845" s="101" t="s">
        <v>4785</v>
      </c>
      <c r="T845" s="45" t="s">
        <v>4785</v>
      </c>
      <c r="U845" t="s">
        <v>405</v>
      </c>
      <c r="V845" t="s">
        <v>405</v>
      </c>
      <c r="W845" t="s">
        <v>405</v>
      </c>
      <c r="X845" t="s">
        <v>405</v>
      </c>
      <c r="Y845" t="s">
        <v>405</v>
      </c>
      <c r="Z845" s="1"/>
    </row>
    <row r="846" spans="1:26" x14ac:dyDescent="0.25">
      <c r="A846" s="52" t="s">
        <v>2781</v>
      </c>
      <c r="B846" s="86" t="s">
        <v>910</v>
      </c>
      <c r="C846" t="s">
        <v>3571</v>
      </c>
      <c r="D846" t="s">
        <v>2092</v>
      </c>
      <c r="E846" s="52" t="s">
        <v>3445</v>
      </c>
      <c r="F846" s="52" t="s">
        <v>2781</v>
      </c>
      <c r="G846" t="s">
        <v>1930</v>
      </c>
      <c r="H846" s="87">
        <v>791641</v>
      </c>
      <c r="I846" s="87">
        <v>791641</v>
      </c>
      <c r="J846" s="1"/>
      <c r="K846" s="88"/>
      <c r="L846" s="89"/>
      <c r="M846" s="90"/>
      <c r="P846" s="38"/>
      <c r="R846" s="101" t="s">
        <v>3565</v>
      </c>
      <c r="S846" s="101" t="s">
        <v>3565</v>
      </c>
      <c r="T846" s="45" t="s">
        <v>4788</v>
      </c>
      <c r="U846" t="s">
        <v>403</v>
      </c>
      <c r="V846" t="s">
        <v>403</v>
      </c>
      <c r="W846" t="s">
        <v>403</v>
      </c>
      <c r="X846" t="s">
        <v>403</v>
      </c>
      <c r="Y846" t="s">
        <v>403</v>
      </c>
      <c r="Z846" s="1"/>
    </row>
    <row r="847" spans="1:26" x14ac:dyDescent="0.25">
      <c r="A847" s="52" t="s">
        <v>2782</v>
      </c>
      <c r="B847" s="86" t="s">
        <v>910</v>
      </c>
      <c r="C847" t="s">
        <v>3571</v>
      </c>
      <c r="D847" t="s">
        <v>2092</v>
      </c>
      <c r="E847" s="52" t="s">
        <v>3446</v>
      </c>
      <c r="F847" s="52" t="s">
        <v>2782</v>
      </c>
      <c r="G847" t="s">
        <v>1931</v>
      </c>
      <c r="H847" s="87">
        <v>791643</v>
      </c>
      <c r="I847" s="87">
        <v>791643</v>
      </c>
      <c r="J847" s="1"/>
      <c r="K847" s="88"/>
      <c r="L847" s="89"/>
      <c r="M847" s="90"/>
      <c r="P847" s="38"/>
      <c r="R847" s="101" t="s">
        <v>4786</v>
      </c>
      <c r="S847" s="101" t="s">
        <v>4786</v>
      </c>
      <c r="T847" s="45" t="s">
        <v>4786</v>
      </c>
      <c r="U847" t="s">
        <v>408</v>
      </c>
      <c r="V847" t="s">
        <v>408</v>
      </c>
      <c r="W847" t="s">
        <v>408</v>
      </c>
      <c r="X847" t="s">
        <v>408</v>
      </c>
      <c r="Y847" t="s">
        <v>408</v>
      </c>
      <c r="Z847" s="1"/>
    </row>
    <row r="848" spans="1:26" x14ac:dyDescent="0.25">
      <c r="A848" s="52" t="s">
        <v>2783</v>
      </c>
      <c r="B848" s="86" t="s">
        <v>910</v>
      </c>
      <c r="C848" t="s">
        <v>3571</v>
      </c>
      <c r="D848" t="s">
        <v>2092</v>
      </c>
      <c r="E848" s="52" t="s">
        <v>3447</v>
      </c>
      <c r="F848" s="52" t="s">
        <v>2783</v>
      </c>
      <c r="G848" t="s">
        <v>1932</v>
      </c>
      <c r="H848" s="87">
        <v>721729</v>
      </c>
      <c r="I848" s="87">
        <v>721729</v>
      </c>
      <c r="J848" s="1"/>
      <c r="K848" s="88"/>
      <c r="L848" s="89"/>
      <c r="M848" s="90"/>
      <c r="P848" s="38"/>
      <c r="R848" s="101" t="s">
        <v>2094</v>
      </c>
      <c r="S848" s="101" t="s">
        <v>2094</v>
      </c>
      <c r="T848" s="45" t="s">
        <v>3577</v>
      </c>
      <c r="U848" t="s">
        <v>407</v>
      </c>
      <c r="V848" t="s">
        <v>407</v>
      </c>
      <c r="W848" t="s">
        <v>407</v>
      </c>
      <c r="X848" t="s">
        <v>407</v>
      </c>
      <c r="Y848" t="s">
        <v>407</v>
      </c>
      <c r="Z848" s="1"/>
    </row>
    <row r="849" spans="1:26" x14ac:dyDescent="0.25">
      <c r="A849" s="52" t="s">
        <v>2784</v>
      </c>
      <c r="B849" s="86" t="s">
        <v>910</v>
      </c>
      <c r="C849" t="s">
        <v>3571</v>
      </c>
      <c r="D849" t="s">
        <v>2092</v>
      </c>
      <c r="E849" s="52" t="s">
        <v>3448</v>
      </c>
      <c r="F849" s="52" t="s">
        <v>2784</v>
      </c>
      <c r="G849" t="s">
        <v>1933</v>
      </c>
      <c r="H849" s="87">
        <v>699705</v>
      </c>
      <c r="I849" s="87">
        <v>699705</v>
      </c>
      <c r="J849" s="1"/>
      <c r="K849" s="88"/>
      <c r="L849" s="89"/>
      <c r="M849" s="90"/>
      <c r="P849" s="38"/>
      <c r="R849" s="101" t="s">
        <v>3565</v>
      </c>
      <c r="S849" s="101" t="s">
        <v>3565</v>
      </c>
      <c r="T849" s="45" t="s">
        <v>4788</v>
      </c>
      <c r="U849" t="s">
        <v>407</v>
      </c>
      <c r="V849" t="s">
        <v>407</v>
      </c>
      <c r="W849" t="s">
        <v>407</v>
      </c>
      <c r="X849" t="s">
        <v>407</v>
      </c>
      <c r="Y849" t="s">
        <v>407</v>
      </c>
      <c r="Z849" s="1"/>
    </row>
    <row r="850" spans="1:26" x14ac:dyDescent="0.25">
      <c r="A850" s="52" t="s">
        <v>2785</v>
      </c>
      <c r="B850" s="86" t="s">
        <v>910</v>
      </c>
      <c r="C850" t="s">
        <v>3571</v>
      </c>
      <c r="D850" t="s">
        <v>2092</v>
      </c>
      <c r="E850" s="52" t="s">
        <v>3449</v>
      </c>
      <c r="F850" s="52" t="s">
        <v>2785</v>
      </c>
      <c r="G850" t="s">
        <v>1934</v>
      </c>
      <c r="H850" s="87">
        <v>248123</v>
      </c>
      <c r="I850" s="87">
        <v>248123</v>
      </c>
      <c r="J850" s="1"/>
      <c r="K850" s="88"/>
      <c r="L850" s="89"/>
      <c r="M850" s="90"/>
      <c r="P850" s="38"/>
      <c r="R850" s="101" t="s">
        <v>3565</v>
      </c>
      <c r="S850" s="101" t="s">
        <v>3565</v>
      </c>
      <c r="T850" s="45" t="s">
        <v>4788</v>
      </c>
      <c r="U850" t="s">
        <v>406</v>
      </c>
      <c r="V850" t="s">
        <v>406</v>
      </c>
      <c r="W850" t="s">
        <v>406</v>
      </c>
      <c r="X850" t="s">
        <v>406</v>
      </c>
      <c r="Y850" t="s">
        <v>406</v>
      </c>
      <c r="Z850" s="1"/>
    </row>
    <row r="851" spans="1:26" x14ac:dyDescent="0.25">
      <c r="A851" s="52" t="s">
        <v>2572</v>
      </c>
      <c r="B851" s="86" t="s">
        <v>910</v>
      </c>
      <c r="C851" t="s">
        <v>3570</v>
      </c>
      <c r="D851" t="s">
        <v>2089</v>
      </c>
      <c r="E851" s="52" t="s">
        <v>3949</v>
      </c>
      <c r="F851" s="52" t="s">
        <v>2572</v>
      </c>
      <c r="G851" t="s">
        <v>1714</v>
      </c>
      <c r="H851" s="87" t="e">
        <v>#N/A</v>
      </c>
      <c r="I851" s="87">
        <v>989733</v>
      </c>
      <c r="J851" s="1"/>
      <c r="K851" s="88"/>
      <c r="L851" s="89"/>
      <c r="M851" s="90"/>
      <c r="P851" s="38"/>
      <c r="R851" s="101" t="s">
        <v>2093</v>
      </c>
      <c r="S851" s="101" t="s">
        <v>2093</v>
      </c>
      <c r="T851" s="45" t="s">
        <v>3577</v>
      </c>
      <c r="U851" t="s">
        <v>403</v>
      </c>
      <c r="V851" t="s">
        <v>403</v>
      </c>
      <c r="W851" t="s">
        <v>403</v>
      </c>
      <c r="X851" t="s">
        <v>403</v>
      </c>
      <c r="Y851" t="s">
        <v>403</v>
      </c>
      <c r="Z851" s="1"/>
    </row>
    <row r="852" spans="1:26" x14ac:dyDescent="0.25">
      <c r="A852" s="52" t="s">
        <v>2573</v>
      </c>
      <c r="B852" s="86" t="s">
        <v>910</v>
      </c>
      <c r="C852" t="s">
        <v>3570</v>
      </c>
      <c r="D852" t="s">
        <v>2089</v>
      </c>
      <c r="E852" s="52" t="s">
        <v>3950</v>
      </c>
      <c r="F852" s="52" t="s">
        <v>2573</v>
      </c>
      <c r="G852" t="s">
        <v>1715</v>
      </c>
      <c r="H852" s="87">
        <v>249501</v>
      </c>
      <c r="I852" s="87">
        <v>249501</v>
      </c>
      <c r="J852" s="1"/>
      <c r="K852" s="88"/>
      <c r="L852" s="89"/>
      <c r="M852" s="90"/>
      <c r="P852" s="38"/>
      <c r="R852" s="101" t="s">
        <v>4787</v>
      </c>
      <c r="S852" s="101" t="s">
        <v>4787</v>
      </c>
      <c r="T852" s="45" t="s">
        <v>4787</v>
      </c>
      <c r="U852" t="s">
        <v>403</v>
      </c>
      <c r="V852" t="s">
        <v>403</v>
      </c>
      <c r="W852" t="s">
        <v>403</v>
      </c>
      <c r="X852" t="s">
        <v>403</v>
      </c>
      <c r="Y852" t="s">
        <v>403</v>
      </c>
      <c r="Z852" s="1"/>
    </row>
    <row r="853" spans="1:26" x14ac:dyDescent="0.25">
      <c r="A853" s="52" t="s">
        <v>2131</v>
      </c>
      <c r="B853" s="86" t="s">
        <v>910</v>
      </c>
      <c r="C853" t="s">
        <v>3570</v>
      </c>
      <c r="D853" t="s">
        <v>2089</v>
      </c>
      <c r="E853" s="52" t="s">
        <v>3951</v>
      </c>
      <c r="F853" s="52" t="s">
        <v>2131</v>
      </c>
      <c r="G853" t="s">
        <v>1576</v>
      </c>
      <c r="H853" s="87">
        <v>778119</v>
      </c>
      <c r="I853" s="87">
        <v>778119</v>
      </c>
      <c r="J853" s="1"/>
      <c r="K853" s="88"/>
      <c r="L853" s="89"/>
      <c r="M853" s="90"/>
      <c r="P853" s="38" t="s">
        <v>456</v>
      </c>
      <c r="R853" s="101" t="s">
        <v>3566</v>
      </c>
      <c r="S853" s="101" t="s">
        <v>3566</v>
      </c>
      <c r="T853" s="45" t="s">
        <v>4788</v>
      </c>
      <c r="U853" t="s">
        <v>407</v>
      </c>
      <c r="V853" t="s">
        <v>407</v>
      </c>
      <c r="W853" t="s">
        <v>407</v>
      </c>
      <c r="X853" t="s">
        <v>407</v>
      </c>
      <c r="Y853" t="s">
        <v>407</v>
      </c>
      <c r="Z853" s="1"/>
    </row>
    <row r="854" spans="1:26" x14ac:dyDescent="0.25">
      <c r="A854" s="52" t="s">
        <v>2574</v>
      </c>
      <c r="B854" s="86" t="s">
        <v>910</v>
      </c>
      <c r="C854" t="s">
        <v>3570</v>
      </c>
      <c r="D854" t="s">
        <v>2089</v>
      </c>
      <c r="E854" s="52" t="s">
        <v>3952</v>
      </c>
      <c r="F854" s="52" t="s">
        <v>2574</v>
      </c>
      <c r="G854" t="s">
        <v>1716</v>
      </c>
      <c r="H854" s="87">
        <v>249473</v>
      </c>
      <c r="I854" s="87">
        <v>721730</v>
      </c>
      <c r="J854" s="1"/>
      <c r="K854" s="88"/>
      <c r="L854" s="89"/>
      <c r="M854" s="90"/>
      <c r="P854" s="38"/>
      <c r="R854" s="101" t="s">
        <v>3565</v>
      </c>
      <c r="S854" s="101" t="s">
        <v>3565</v>
      </c>
      <c r="T854" s="45" t="s">
        <v>4788</v>
      </c>
      <c r="U854" t="s">
        <v>403</v>
      </c>
      <c r="V854" t="s">
        <v>403</v>
      </c>
      <c r="W854" t="s">
        <v>403</v>
      </c>
      <c r="X854" t="s">
        <v>403</v>
      </c>
      <c r="Y854" t="s">
        <v>403</v>
      </c>
      <c r="Z854" s="1"/>
    </row>
    <row r="855" spans="1:26" x14ac:dyDescent="0.25">
      <c r="A855" s="52" t="s">
        <v>2132</v>
      </c>
      <c r="B855" s="86" t="s">
        <v>910</v>
      </c>
      <c r="C855" t="s">
        <v>3570</v>
      </c>
      <c r="D855" t="s">
        <v>2089</v>
      </c>
      <c r="E855" s="52" t="s">
        <v>3953</v>
      </c>
      <c r="F855" s="52" t="s">
        <v>2132</v>
      </c>
      <c r="G855" t="s">
        <v>1577</v>
      </c>
      <c r="H855" s="87" t="e">
        <v>#N/A</v>
      </c>
      <c r="I855" s="87">
        <v>887331</v>
      </c>
      <c r="J855" s="1"/>
      <c r="K855" s="88"/>
      <c r="L855" s="89"/>
      <c r="M855" s="90"/>
      <c r="P855" s="38" t="s">
        <v>456</v>
      </c>
      <c r="R855" s="101" t="s">
        <v>4787</v>
      </c>
      <c r="S855" s="101" t="s">
        <v>4787</v>
      </c>
      <c r="T855" s="45" t="s">
        <v>4787</v>
      </c>
      <c r="U855" t="s">
        <v>407</v>
      </c>
      <c r="V855" t="s">
        <v>407</v>
      </c>
      <c r="W855" t="s">
        <v>407</v>
      </c>
      <c r="X855" t="s">
        <v>407</v>
      </c>
      <c r="Y855" t="s">
        <v>407</v>
      </c>
      <c r="Z855" s="1"/>
    </row>
    <row r="856" spans="1:26" x14ac:dyDescent="0.25">
      <c r="A856" s="52" t="s">
        <v>2575</v>
      </c>
      <c r="B856" s="86" t="s">
        <v>910</v>
      </c>
      <c r="C856" t="s">
        <v>3570</v>
      </c>
      <c r="D856" t="s">
        <v>2089</v>
      </c>
      <c r="E856" s="52" t="s">
        <v>3954</v>
      </c>
      <c r="F856" s="52" t="s">
        <v>2575</v>
      </c>
      <c r="G856" t="s">
        <v>1717</v>
      </c>
      <c r="H856" s="87" t="e">
        <v>#N/A</v>
      </c>
      <c r="I856" s="87">
        <v>887329</v>
      </c>
      <c r="J856" s="1"/>
      <c r="K856" s="88"/>
      <c r="L856" s="89"/>
      <c r="M856" s="90"/>
      <c r="P856" s="38"/>
      <c r="R856" s="101" t="s">
        <v>2094</v>
      </c>
      <c r="S856" s="101" t="s">
        <v>2094</v>
      </c>
      <c r="T856" s="45" t="s">
        <v>3577</v>
      </c>
      <c r="U856" t="s">
        <v>406</v>
      </c>
      <c r="V856" t="s">
        <v>406</v>
      </c>
      <c r="W856" t="s">
        <v>406</v>
      </c>
      <c r="X856" t="s">
        <v>406</v>
      </c>
      <c r="Y856" t="s">
        <v>406</v>
      </c>
      <c r="Z856" s="1"/>
    </row>
    <row r="857" spans="1:26" x14ac:dyDescent="0.25">
      <c r="A857" s="52" t="s">
        <v>2576</v>
      </c>
      <c r="B857" s="86" t="s">
        <v>910</v>
      </c>
      <c r="C857" t="s">
        <v>3570</v>
      </c>
      <c r="D857" t="s">
        <v>2089</v>
      </c>
      <c r="E857" s="52" t="s">
        <v>3955</v>
      </c>
      <c r="F857" s="52" t="s">
        <v>2576</v>
      </c>
      <c r="G857" t="s">
        <v>1718</v>
      </c>
      <c r="H857" s="87">
        <v>781895</v>
      </c>
      <c r="I857" s="87">
        <v>783819</v>
      </c>
      <c r="J857" s="1"/>
      <c r="K857" s="88"/>
      <c r="L857" s="89"/>
      <c r="M857" s="90"/>
      <c r="P857" s="38"/>
      <c r="R857" s="101" t="s">
        <v>4785</v>
      </c>
      <c r="S857" s="101" t="s">
        <v>4785</v>
      </c>
      <c r="T857" s="45" t="s">
        <v>4785</v>
      </c>
      <c r="U857" t="s">
        <v>406</v>
      </c>
      <c r="V857" t="s">
        <v>406</v>
      </c>
      <c r="W857" t="s">
        <v>406</v>
      </c>
      <c r="X857" t="s">
        <v>406</v>
      </c>
      <c r="Y857" t="s">
        <v>406</v>
      </c>
      <c r="Z857" s="1"/>
    </row>
    <row r="858" spans="1:26" x14ac:dyDescent="0.25">
      <c r="A858" s="52" t="s">
        <v>2786</v>
      </c>
      <c r="B858" s="86" t="s">
        <v>910</v>
      </c>
      <c r="C858" t="s">
        <v>3571</v>
      </c>
      <c r="D858" t="s">
        <v>2092</v>
      </c>
      <c r="E858" s="52" t="s">
        <v>3956</v>
      </c>
      <c r="F858" s="52" t="s">
        <v>2786</v>
      </c>
      <c r="G858" t="s">
        <v>1935</v>
      </c>
      <c r="H858" s="87">
        <v>248246</v>
      </c>
      <c r="I858" s="87">
        <v>248246</v>
      </c>
      <c r="J858" s="1"/>
      <c r="K858" s="88"/>
      <c r="L858" s="89"/>
      <c r="M858" s="90"/>
      <c r="P858" s="38"/>
      <c r="R858" s="101" t="s">
        <v>4783</v>
      </c>
      <c r="S858" s="101" t="s">
        <v>4783</v>
      </c>
      <c r="T858" s="45" t="s">
        <v>4783</v>
      </c>
      <c r="U858" t="s">
        <v>406</v>
      </c>
      <c r="V858" t="s">
        <v>406</v>
      </c>
      <c r="W858" t="s">
        <v>406</v>
      </c>
      <c r="X858" t="s">
        <v>406</v>
      </c>
      <c r="Y858" t="s">
        <v>406</v>
      </c>
      <c r="Z858" s="1"/>
    </row>
    <row r="859" spans="1:26" x14ac:dyDescent="0.25">
      <c r="A859" s="52" t="s">
        <v>2787</v>
      </c>
      <c r="B859" s="86" t="s">
        <v>910</v>
      </c>
      <c r="C859" t="s">
        <v>3571</v>
      </c>
      <c r="D859" t="s">
        <v>2091</v>
      </c>
      <c r="E859" s="52" t="s">
        <v>3957</v>
      </c>
      <c r="F859" s="52" t="s">
        <v>2787</v>
      </c>
      <c r="G859" t="s">
        <v>1936</v>
      </c>
      <c r="H859" s="87">
        <v>247907</v>
      </c>
      <c r="I859" s="87">
        <v>247907</v>
      </c>
      <c r="J859" s="1"/>
      <c r="K859" s="88"/>
      <c r="L859" s="89"/>
      <c r="M859" s="90"/>
      <c r="P859" s="38"/>
      <c r="R859" s="101" t="s">
        <v>3566</v>
      </c>
      <c r="S859" s="101" t="s">
        <v>3566</v>
      </c>
      <c r="T859" s="45" t="s">
        <v>4788</v>
      </c>
      <c r="U859" t="s">
        <v>403</v>
      </c>
      <c r="V859" t="s">
        <v>403</v>
      </c>
      <c r="W859" t="s">
        <v>403</v>
      </c>
      <c r="X859" t="s">
        <v>403</v>
      </c>
      <c r="Y859" t="s">
        <v>403</v>
      </c>
      <c r="Z859" s="1"/>
    </row>
    <row r="860" spans="1:26" x14ac:dyDescent="0.25">
      <c r="A860" s="52" t="s">
        <v>2788</v>
      </c>
      <c r="B860" s="86" t="s">
        <v>910</v>
      </c>
      <c r="C860" t="s">
        <v>3571</v>
      </c>
      <c r="D860" t="s">
        <v>2091</v>
      </c>
      <c r="E860" s="52" t="s">
        <v>3958</v>
      </c>
      <c r="F860" s="52" t="s">
        <v>2788</v>
      </c>
      <c r="G860" t="s">
        <v>1937</v>
      </c>
      <c r="H860" s="87">
        <v>247911</v>
      </c>
      <c r="I860" s="87">
        <v>247911</v>
      </c>
      <c r="J860" s="1"/>
      <c r="K860" s="88"/>
      <c r="L860" s="89"/>
      <c r="M860" s="90"/>
      <c r="P860" s="38"/>
      <c r="R860" s="101" t="s">
        <v>4784</v>
      </c>
      <c r="S860" s="101" t="s">
        <v>4784</v>
      </c>
      <c r="T860" s="45" t="s">
        <v>4784</v>
      </c>
      <c r="U860" t="s">
        <v>402</v>
      </c>
      <c r="V860" t="s">
        <v>402</v>
      </c>
      <c r="W860" t="s">
        <v>402</v>
      </c>
      <c r="X860" t="s">
        <v>402</v>
      </c>
      <c r="Y860" t="s">
        <v>402</v>
      </c>
      <c r="Z860" s="1"/>
    </row>
    <row r="861" spans="1:26" x14ac:dyDescent="0.25">
      <c r="A861" s="52" t="s">
        <v>2789</v>
      </c>
      <c r="B861" s="86" t="s">
        <v>910</v>
      </c>
      <c r="C861" t="s">
        <v>3571</v>
      </c>
      <c r="D861" t="s">
        <v>2091</v>
      </c>
      <c r="E861" s="52" t="s">
        <v>3959</v>
      </c>
      <c r="F861" s="52" t="s">
        <v>2789</v>
      </c>
      <c r="G861" t="s">
        <v>1938</v>
      </c>
      <c r="H861" s="87">
        <v>248052</v>
      </c>
      <c r="I861" s="87">
        <v>248052</v>
      </c>
      <c r="J861" s="1"/>
      <c r="K861" s="88"/>
      <c r="L861" s="89"/>
      <c r="M861" s="90"/>
      <c r="P861" s="38"/>
      <c r="R861" s="101" t="s">
        <v>3566</v>
      </c>
      <c r="S861" s="101" t="s">
        <v>3566</v>
      </c>
      <c r="T861" s="45" t="s">
        <v>4788</v>
      </c>
      <c r="U861" t="s">
        <v>402</v>
      </c>
      <c r="V861" t="s">
        <v>402</v>
      </c>
      <c r="W861" t="s">
        <v>402</v>
      </c>
      <c r="X861" t="s">
        <v>402</v>
      </c>
      <c r="Y861" t="s">
        <v>402</v>
      </c>
      <c r="Z861" s="1"/>
    </row>
    <row r="862" spans="1:26" x14ac:dyDescent="0.25">
      <c r="A862" s="52" t="s">
        <v>2271</v>
      </c>
      <c r="B862" s="86" t="s">
        <v>910</v>
      </c>
      <c r="C862" t="s">
        <v>3570</v>
      </c>
      <c r="D862" t="s">
        <v>2088</v>
      </c>
      <c r="E862" s="52" t="s">
        <v>3960</v>
      </c>
      <c r="F862" s="52" t="s">
        <v>2271</v>
      </c>
      <c r="G862" t="s">
        <v>1258</v>
      </c>
      <c r="H862" s="87">
        <v>248833</v>
      </c>
      <c r="I862" s="87">
        <v>248833</v>
      </c>
      <c r="J862" s="1"/>
      <c r="K862" s="88"/>
      <c r="L862" s="89"/>
      <c r="M862" s="90"/>
      <c r="P862" s="38"/>
      <c r="R862" s="101" t="s">
        <v>2094</v>
      </c>
      <c r="S862" s="101" t="s">
        <v>2094</v>
      </c>
      <c r="T862" s="45" t="s">
        <v>3577</v>
      </c>
      <c r="U862" t="s">
        <v>405</v>
      </c>
      <c r="V862" t="s">
        <v>405</v>
      </c>
      <c r="W862" t="s">
        <v>405</v>
      </c>
      <c r="X862" t="s">
        <v>405</v>
      </c>
      <c r="Y862" t="s">
        <v>405</v>
      </c>
      <c r="Z862" s="1"/>
    </row>
    <row r="863" spans="1:26" x14ac:dyDescent="0.25">
      <c r="A863" s="52" t="s">
        <v>2577</v>
      </c>
      <c r="B863" s="86" t="s">
        <v>910</v>
      </c>
      <c r="C863" t="s">
        <v>3570</v>
      </c>
      <c r="D863" t="s">
        <v>2089</v>
      </c>
      <c r="E863" s="52" t="s">
        <v>3961</v>
      </c>
      <c r="F863" s="52" t="s">
        <v>2577</v>
      </c>
      <c r="G863" t="s">
        <v>1719</v>
      </c>
      <c r="H863" s="87">
        <v>520881</v>
      </c>
      <c r="I863" s="87">
        <v>520881</v>
      </c>
      <c r="J863" s="1"/>
      <c r="K863" s="88"/>
      <c r="L863" s="89"/>
      <c r="M863" s="90"/>
      <c r="P863" s="38"/>
      <c r="R863" s="101" t="s">
        <v>2094</v>
      </c>
      <c r="S863" s="101" t="s">
        <v>2094</v>
      </c>
      <c r="T863" s="45" t="s">
        <v>3577</v>
      </c>
      <c r="U863" t="s">
        <v>406</v>
      </c>
      <c r="V863" t="s">
        <v>406</v>
      </c>
      <c r="W863" t="s">
        <v>406</v>
      </c>
      <c r="X863" t="s">
        <v>406</v>
      </c>
      <c r="Y863" t="s">
        <v>406</v>
      </c>
      <c r="Z863" s="1"/>
    </row>
    <row r="864" spans="1:26" x14ac:dyDescent="0.25">
      <c r="A864" s="52" t="s">
        <v>2272</v>
      </c>
      <c r="B864" s="86" t="s">
        <v>910</v>
      </c>
      <c r="C864" t="s">
        <v>3570</v>
      </c>
      <c r="D864" t="s">
        <v>2088</v>
      </c>
      <c r="E864" s="52" t="s">
        <v>3962</v>
      </c>
      <c r="F864" s="52" t="s">
        <v>2272</v>
      </c>
      <c r="G864" t="s">
        <v>1259</v>
      </c>
      <c r="H864" s="87">
        <v>248695</v>
      </c>
      <c r="I864" s="87">
        <v>248695</v>
      </c>
      <c r="J864" s="1"/>
      <c r="K864" s="88"/>
      <c r="L864" s="89"/>
      <c r="M864" s="90"/>
      <c r="P864" s="38"/>
      <c r="R864" s="101" t="s">
        <v>2094</v>
      </c>
      <c r="S864" s="101" t="s">
        <v>2094</v>
      </c>
      <c r="T864" s="45" t="s">
        <v>3577</v>
      </c>
      <c r="U864" t="s">
        <v>406</v>
      </c>
      <c r="V864" t="s">
        <v>406</v>
      </c>
      <c r="W864" t="s">
        <v>406</v>
      </c>
      <c r="X864" t="s">
        <v>406</v>
      </c>
      <c r="Y864" t="s">
        <v>406</v>
      </c>
      <c r="Z864" s="1"/>
    </row>
    <row r="865" spans="1:26" x14ac:dyDescent="0.25">
      <c r="A865" s="52" t="s">
        <v>2273</v>
      </c>
      <c r="B865" s="86" t="s">
        <v>910</v>
      </c>
      <c r="C865" t="s">
        <v>3570</v>
      </c>
      <c r="D865" t="s">
        <v>2088</v>
      </c>
      <c r="E865" s="52" t="s">
        <v>3963</v>
      </c>
      <c r="F865" s="52" t="s">
        <v>2273</v>
      </c>
      <c r="G865" t="s">
        <v>1260</v>
      </c>
      <c r="H865" s="87">
        <v>248709</v>
      </c>
      <c r="I865" s="87">
        <v>248709</v>
      </c>
      <c r="J865" s="1"/>
      <c r="K865" s="88"/>
      <c r="L865" s="89"/>
      <c r="M865" s="90"/>
      <c r="P865" s="38"/>
      <c r="R865" s="101" t="s">
        <v>4786</v>
      </c>
      <c r="S865" s="101" t="s">
        <v>4786</v>
      </c>
      <c r="T865" s="45" t="s">
        <v>4786</v>
      </c>
      <c r="U865" t="s">
        <v>407</v>
      </c>
      <c r="V865" t="s">
        <v>407</v>
      </c>
      <c r="W865" t="s">
        <v>407</v>
      </c>
      <c r="X865" t="s">
        <v>407</v>
      </c>
      <c r="Y865" t="s">
        <v>407</v>
      </c>
      <c r="Z865" s="1"/>
    </row>
    <row r="866" spans="1:26" x14ac:dyDescent="0.25">
      <c r="A866" s="52" t="s">
        <v>2578</v>
      </c>
      <c r="B866" s="86" t="s">
        <v>910</v>
      </c>
      <c r="C866" t="s">
        <v>3570</v>
      </c>
      <c r="D866" t="s">
        <v>2089</v>
      </c>
      <c r="E866" s="52" t="s">
        <v>3964</v>
      </c>
      <c r="F866" s="52" t="s">
        <v>2578</v>
      </c>
      <c r="G866" t="s">
        <v>1720</v>
      </c>
      <c r="H866" s="87">
        <v>249644</v>
      </c>
      <c r="I866" s="87">
        <v>249644</v>
      </c>
      <c r="J866" s="1"/>
      <c r="K866" s="88"/>
      <c r="L866" s="89"/>
      <c r="M866" s="90"/>
      <c r="P866" s="38"/>
      <c r="R866" s="101" t="s">
        <v>2094</v>
      </c>
      <c r="S866" s="101" t="s">
        <v>2094</v>
      </c>
      <c r="T866" s="45" t="s">
        <v>3577</v>
      </c>
      <c r="U866" t="s">
        <v>407</v>
      </c>
      <c r="V866" t="s">
        <v>407</v>
      </c>
      <c r="W866" t="s">
        <v>407</v>
      </c>
      <c r="X866" t="s">
        <v>407</v>
      </c>
      <c r="Y866" t="s">
        <v>407</v>
      </c>
      <c r="Z866" s="1"/>
    </row>
    <row r="867" spans="1:26" x14ac:dyDescent="0.25">
      <c r="A867" s="52" t="s">
        <v>2579</v>
      </c>
      <c r="B867" s="86" t="s">
        <v>910</v>
      </c>
      <c r="C867" t="s">
        <v>3570</v>
      </c>
      <c r="D867" t="s">
        <v>2089</v>
      </c>
      <c r="E867" s="52" t="s">
        <v>3965</v>
      </c>
      <c r="F867" s="52" t="s">
        <v>2579</v>
      </c>
      <c r="G867" t="s">
        <v>1721</v>
      </c>
      <c r="H867" s="87">
        <v>249402</v>
      </c>
      <c r="I867" s="87">
        <v>249402</v>
      </c>
      <c r="J867" s="1"/>
      <c r="K867" s="88"/>
      <c r="L867" s="89"/>
      <c r="M867" s="90"/>
      <c r="P867" s="38"/>
      <c r="R867" s="101" t="s">
        <v>2094</v>
      </c>
      <c r="S867" s="101" t="s">
        <v>2094</v>
      </c>
      <c r="T867" s="45" t="s">
        <v>3577</v>
      </c>
      <c r="U867" t="s">
        <v>407</v>
      </c>
      <c r="V867" t="s">
        <v>407</v>
      </c>
      <c r="W867" t="s">
        <v>407</v>
      </c>
      <c r="X867" t="s">
        <v>407</v>
      </c>
      <c r="Y867" t="s">
        <v>407</v>
      </c>
      <c r="Z867" s="1"/>
    </row>
    <row r="868" spans="1:26" x14ac:dyDescent="0.25">
      <c r="A868" s="52" t="s">
        <v>2580</v>
      </c>
      <c r="B868" s="86" t="s">
        <v>910</v>
      </c>
      <c r="C868" t="s">
        <v>3570</v>
      </c>
      <c r="D868" t="s">
        <v>2089</v>
      </c>
      <c r="E868" s="52" t="s">
        <v>3966</v>
      </c>
      <c r="F868" s="52" t="s">
        <v>2580</v>
      </c>
      <c r="G868" t="s">
        <v>1722</v>
      </c>
      <c r="H868" s="87">
        <v>249389</v>
      </c>
      <c r="I868" s="87">
        <v>249389</v>
      </c>
      <c r="J868" s="1"/>
      <c r="K868" s="88"/>
      <c r="L868" s="89"/>
      <c r="M868" s="90"/>
      <c r="P868" s="38"/>
      <c r="R868" s="101" t="s">
        <v>4786</v>
      </c>
      <c r="S868" s="101" t="s">
        <v>4786</v>
      </c>
      <c r="T868" s="45" t="s">
        <v>4786</v>
      </c>
      <c r="U868" t="s">
        <v>403</v>
      </c>
      <c r="V868" t="s">
        <v>403</v>
      </c>
      <c r="W868" t="s">
        <v>403</v>
      </c>
      <c r="X868" t="s">
        <v>403</v>
      </c>
      <c r="Y868" t="s">
        <v>403</v>
      </c>
      <c r="Z868" s="1"/>
    </row>
    <row r="869" spans="1:26" x14ac:dyDescent="0.25">
      <c r="A869" s="52" t="s">
        <v>2581</v>
      </c>
      <c r="B869" s="86" t="s">
        <v>910</v>
      </c>
      <c r="C869" t="s">
        <v>3570</v>
      </c>
      <c r="D869" t="s">
        <v>2089</v>
      </c>
      <c r="E869" s="52" t="s">
        <v>3967</v>
      </c>
      <c r="F869" s="52" t="s">
        <v>2581</v>
      </c>
      <c r="G869" t="s">
        <v>1723</v>
      </c>
      <c r="H869" s="87">
        <v>249390</v>
      </c>
      <c r="I869" s="87">
        <v>249390</v>
      </c>
      <c r="J869" s="1"/>
      <c r="K869" s="88"/>
      <c r="L869" s="89"/>
      <c r="M869" s="90"/>
      <c r="P869" s="38"/>
      <c r="R869" s="101" t="s">
        <v>4786</v>
      </c>
      <c r="S869" s="101" t="s">
        <v>4786</v>
      </c>
      <c r="T869" s="45" t="s">
        <v>4786</v>
      </c>
      <c r="U869" t="s">
        <v>403</v>
      </c>
      <c r="V869" t="s">
        <v>403</v>
      </c>
      <c r="W869" t="s">
        <v>403</v>
      </c>
      <c r="X869" t="s">
        <v>403</v>
      </c>
      <c r="Y869" t="s">
        <v>403</v>
      </c>
      <c r="Z869" s="1"/>
    </row>
    <row r="870" spans="1:26" x14ac:dyDescent="0.25">
      <c r="A870" s="52" t="s">
        <v>2582</v>
      </c>
      <c r="B870" s="86" t="s">
        <v>910</v>
      </c>
      <c r="C870" t="s">
        <v>3570</v>
      </c>
      <c r="D870" t="s">
        <v>2089</v>
      </c>
      <c r="E870" s="52" t="s">
        <v>3968</v>
      </c>
      <c r="F870" s="52" t="s">
        <v>2582</v>
      </c>
      <c r="G870" t="s">
        <v>1724</v>
      </c>
      <c r="H870" s="87">
        <v>249387</v>
      </c>
      <c r="I870" s="87">
        <v>249387</v>
      </c>
      <c r="J870" s="1"/>
      <c r="K870" s="88"/>
      <c r="L870" s="89"/>
      <c r="M870" s="90"/>
      <c r="P870" s="38"/>
      <c r="R870" s="101" t="s">
        <v>4783</v>
      </c>
      <c r="S870" s="101" t="s">
        <v>4783</v>
      </c>
      <c r="T870" s="45" t="s">
        <v>4783</v>
      </c>
      <c r="U870" t="s">
        <v>406</v>
      </c>
      <c r="V870" t="s">
        <v>406</v>
      </c>
      <c r="W870" t="s">
        <v>406</v>
      </c>
      <c r="X870" t="s">
        <v>406</v>
      </c>
      <c r="Y870" t="s">
        <v>406</v>
      </c>
      <c r="Z870" s="1"/>
    </row>
    <row r="871" spans="1:26" x14ac:dyDescent="0.25">
      <c r="A871" s="52" t="s">
        <v>2583</v>
      </c>
      <c r="B871" s="86" t="s">
        <v>910</v>
      </c>
      <c r="C871" t="s">
        <v>3570</v>
      </c>
      <c r="D871" t="s">
        <v>2089</v>
      </c>
      <c r="E871" s="52" t="s">
        <v>3969</v>
      </c>
      <c r="F871" s="52" t="s">
        <v>2583</v>
      </c>
      <c r="G871" t="s">
        <v>1725</v>
      </c>
      <c r="H871" s="87">
        <v>249385</v>
      </c>
      <c r="I871" s="87">
        <v>249385</v>
      </c>
      <c r="J871" s="1"/>
      <c r="K871" s="88"/>
      <c r="L871" s="89"/>
      <c r="M871" s="90"/>
      <c r="P871" s="38"/>
      <c r="R871" s="101" t="s">
        <v>4783</v>
      </c>
      <c r="S871" s="101" t="s">
        <v>4783</v>
      </c>
      <c r="T871" s="45" t="s">
        <v>4783</v>
      </c>
      <c r="U871" t="s">
        <v>405</v>
      </c>
      <c r="V871" t="s">
        <v>405</v>
      </c>
      <c r="W871" t="s">
        <v>405</v>
      </c>
      <c r="X871" t="s">
        <v>405</v>
      </c>
      <c r="Y871" t="s">
        <v>405</v>
      </c>
      <c r="Z871" s="1"/>
    </row>
    <row r="872" spans="1:26" x14ac:dyDescent="0.25">
      <c r="A872" s="52" t="s">
        <v>2584</v>
      </c>
      <c r="B872" s="86" t="s">
        <v>910</v>
      </c>
      <c r="C872" t="s">
        <v>3570</v>
      </c>
      <c r="D872" t="s">
        <v>2089</v>
      </c>
      <c r="E872" s="52" t="s">
        <v>3970</v>
      </c>
      <c r="F872" s="52" t="s">
        <v>2584</v>
      </c>
      <c r="G872" t="s">
        <v>1726</v>
      </c>
      <c r="H872" s="87">
        <v>249398</v>
      </c>
      <c r="I872" s="87">
        <v>249398</v>
      </c>
      <c r="J872" s="1"/>
      <c r="K872" s="88"/>
      <c r="L872" s="89"/>
      <c r="M872" s="90"/>
      <c r="P872" s="38"/>
      <c r="R872" s="101" t="s">
        <v>4786</v>
      </c>
      <c r="S872" s="101" t="s">
        <v>4786</v>
      </c>
      <c r="T872" s="45" t="s">
        <v>4786</v>
      </c>
      <c r="U872" t="s">
        <v>402</v>
      </c>
      <c r="V872" t="s">
        <v>402</v>
      </c>
      <c r="W872" t="s">
        <v>402</v>
      </c>
      <c r="X872" t="s">
        <v>402</v>
      </c>
      <c r="Y872" t="s">
        <v>402</v>
      </c>
      <c r="Z872" s="1"/>
    </row>
    <row r="873" spans="1:26" x14ac:dyDescent="0.25">
      <c r="A873" s="52" t="s">
        <v>2585</v>
      </c>
      <c r="B873" s="86" t="s">
        <v>910</v>
      </c>
      <c r="C873" t="s">
        <v>3570</v>
      </c>
      <c r="D873" t="s">
        <v>2089</v>
      </c>
      <c r="E873" s="52" t="s">
        <v>3971</v>
      </c>
      <c r="F873" s="52" t="s">
        <v>2585</v>
      </c>
      <c r="G873" t="s">
        <v>1727</v>
      </c>
      <c r="H873" s="87">
        <v>249399</v>
      </c>
      <c r="I873" s="87">
        <v>249399</v>
      </c>
      <c r="J873" s="1"/>
      <c r="K873" s="88"/>
      <c r="L873" s="89"/>
      <c r="M873" s="90"/>
      <c r="P873" s="38"/>
      <c r="R873" s="101" t="s">
        <v>4786</v>
      </c>
      <c r="S873" s="101" t="s">
        <v>4786</v>
      </c>
      <c r="T873" s="45" t="s">
        <v>4786</v>
      </c>
      <c r="U873" t="s">
        <v>407</v>
      </c>
      <c r="V873" t="s">
        <v>407</v>
      </c>
      <c r="W873" t="s">
        <v>407</v>
      </c>
      <c r="X873" t="s">
        <v>407</v>
      </c>
      <c r="Y873" t="s">
        <v>407</v>
      </c>
      <c r="Z873" s="1"/>
    </row>
    <row r="874" spans="1:26" x14ac:dyDescent="0.25">
      <c r="A874" s="52" t="s">
        <v>2586</v>
      </c>
      <c r="B874" s="86" t="s">
        <v>910</v>
      </c>
      <c r="C874" t="s">
        <v>3570</v>
      </c>
      <c r="D874" t="s">
        <v>2089</v>
      </c>
      <c r="E874" s="52" t="s">
        <v>3972</v>
      </c>
      <c r="F874" s="52" t="s">
        <v>2586</v>
      </c>
      <c r="G874" t="s">
        <v>1728</v>
      </c>
      <c r="H874" s="87">
        <v>249405</v>
      </c>
      <c r="I874" s="87">
        <v>249405</v>
      </c>
      <c r="J874" s="1"/>
      <c r="K874" s="88"/>
      <c r="L874" s="89"/>
      <c r="M874" s="90"/>
      <c r="P874" s="38"/>
      <c r="R874" s="101" t="s">
        <v>4786</v>
      </c>
      <c r="S874" s="101" t="s">
        <v>4786</v>
      </c>
      <c r="T874" s="45" t="s">
        <v>4786</v>
      </c>
      <c r="U874" t="s">
        <v>406</v>
      </c>
      <c r="V874" t="s">
        <v>406</v>
      </c>
      <c r="W874" t="s">
        <v>406</v>
      </c>
      <c r="X874" t="s">
        <v>406</v>
      </c>
      <c r="Y874" t="s">
        <v>406</v>
      </c>
      <c r="Z874" s="1"/>
    </row>
    <row r="875" spans="1:26" x14ac:dyDescent="0.25">
      <c r="A875" s="52" t="s">
        <v>2587</v>
      </c>
      <c r="B875" s="86" t="s">
        <v>910</v>
      </c>
      <c r="C875" t="s">
        <v>3570</v>
      </c>
      <c r="D875" t="s">
        <v>2089</v>
      </c>
      <c r="E875" s="52" t="s">
        <v>3973</v>
      </c>
      <c r="F875" s="52" t="s">
        <v>2587</v>
      </c>
      <c r="G875" t="s">
        <v>1729</v>
      </c>
      <c r="H875" s="87">
        <v>249403</v>
      </c>
      <c r="I875" s="87">
        <v>249403</v>
      </c>
      <c r="J875" s="1"/>
      <c r="K875" s="88"/>
      <c r="L875" s="89"/>
      <c r="M875" s="90"/>
      <c r="P875" s="38"/>
      <c r="R875" s="101" t="s">
        <v>4785</v>
      </c>
      <c r="S875" s="101" t="s">
        <v>4785</v>
      </c>
      <c r="T875" s="45" t="s">
        <v>4785</v>
      </c>
      <c r="U875" t="s">
        <v>406</v>
      </c>
      <c r="V875" t="s">
        <v>406</v>
      </c>
      <c r="W875" t="s">
        <v>406</v>
      </c>
      <c r="X875" t="s">
        <v>406</v>
      </c>
      <c r="Y875" t="s">
        <v>406</v>
      </c>
      <c r="Z875" s="1"/>
    </row>
    <row r="876" spans="1:26" x14ac:dyDescent="0.25">
      <c r="A876" s="52" t="s">
        <v>2588</v>
      </c>
      <c r="B876" s="86" t="s">
        <v>910</v>
      </c>
      <c r="C876" t="s">
        <v>3570</v>
      </c>
      <c r="D876" t="s">
        <v>2089</v>
      </c>
      <c r="E876" s="52" t="s">
        <v>3974</v>
      </c>
      <c r="F876" s="52" t="s">
        <v>2588</v>
      </c>
      <c r="G876" t="s">
        <v>1730</v>
      </c>
      <c r="H876" s="87">
        <v>249388</v>
      </c>
      <c r="I876" s="87">
        <v>249388</v>
      </c>
      <c r="J876" s="1"/>
      <c r="K876" s="88"/>
      <c r="L876" s="89"/>
      <c r="M876" s="90"/>
      <c r="P876" s="38"/>
      <c r="R876" s="101" t="s">
        <v>4786</v>
      </c>
      <c r="S876" s="101" t="s">
        <v>4786</v>
      </c>
      <c r="T876" s="45" t="s">
        <v>4786</v>
      </c>
      <c r="U876" t="s">
        <v>403</v>
      </c>
      <c r="V876" t="s">
        <v>403</v>
      </c>
      <c r="W876" t="s">
        <v>403</v>
      </c>
      <c r="X876" t="s">
        <v>403</v>
      </c>
      <c r="Y876" t="s">
        <v>403</v>
      </c>
      <c r="Z876" s="1"/>
    </row>
    <row r="877" spans="1:26" x14ac:dyDescent="0.25">
      <c r="A877" s="52" t="s">
        <v>2589</v>
      </c>
      <c r="B877" s="86" t="s">
        <v>910</v>
      </c>
      <c r="C877" t="s">
        <v>3570</v>
      </c>
      <c r="D877" t="s">
        <v>2089</v>
      </c>
      <c r="E877" s="52" t="s">
        <v>3975</v>
      </c>
      <c r="F877" s="52" t="s">
        <v>2589</v>
      </c>
      <c r="G877" t="s">
        <v>1731</v>
      </c>
      <c r="H877" s="87">
        <v>249400</v>
      </c>
      <c r="I877" s="87">
        <v>249400</v>
      </c>
      <c r="J877" s="1"/>
      <c r="K877" s="88"/>
      <c r="L877" s="89"/>
      <c r="M877" s="90"/>
      <c r="P877" s="38"/>
      <c r="R877" s="101" t="s">
        <v>4786</v>
      </c>
      <c r="S877" s="101" t="s">
        <v>4786</v>
      </c>
      <c r="T877" s="45" t="s">
        <v>4786</v>
      </c>
      <c r="U877" t="s">
        <v>407</v>
      </c>
      <c r="V877" t="s">
        <v>407</v>
      </c>
      <c r="W877" t="s">
        <v>407</v>
      </c>
      <c r="X877" t="s">
        <v>407</v>
      </c>
      <c r="Y877" t="s">
        <v>407</v>
      </c>
      <c r="Z877" s="1"/>
    </row>
    <row r="878" spans="1:26" x14ac:dyDescent="0.25">
      <c r="A878" s="52" t="s">
        <v>2274</v>
      </c>
      <c r="B878" s="86" t="s">
        <v>910</v>
      </c>
      <c r="C878" t="s">
        <v>3570</v>
      </c>
      <c r="D878" t="s">
        <v>2088</v>
      </c>
      <c r="E878" s="52" t="s">
        <v>3976</v>
      </c>
      <c r="F878" s="52" t="s">
        <v>2274</v>
      </c>
      <c r="G878" t="s">
        <v>1261</v>
      </c>
      <c r="H878" s="87">
        <v>248933</v>
      </c>
      <c r="I878" s="87">
        <v>248933</v>
      </c>
      <c r="J878" s="1"/>
      <c r="K878" s="88"/>
      <c r="L878" s="89"/>
      <c r="M878" s="90"/>
      <c r="P878" s="38"/>
      <c r="R878" s="101" t="s">
        <v>2093</v>
      </c>
      <c r="S878" s="101" t="s">
        <v>2093</v>
      </c>
      <c r="T878" s="45" t="s">
        <v>3577</v>
      </c>
      <c r="U878" t="s">
        <v>406</v>
      </c>
      <c r="V878" t="s">
        <v>406</v>
      </c>
      <c r="W878" t="s">
        <v>406</v>
      </c>
      <c r="X878" t="s">
        <v>406</v>
      </c>
      <c r="Y878" t="s">
        <v>406</v>
      </c>
      <c r="Z878" s="1"/>
    </row>
    <row r="879" spans="1:26" x14ac:dyDescent="0.25">
      <c r="A879" s="52" t="s">
        <v>2790</v>
      </c>
      <c r="B879" s="86" t="s">
        <v>910</v>
      </c>
      <c r="C879" t="s">
        <v>3571</v>
      </c>
      <c r="D879" t="s">
        <v>2091</v>
      </c>
      <c r="E879" s="52" t="s">
        <v>3977</v>
      </c>
      <c r="F879" s="52" t="s">
        <v>2790</v>
      </c>
      <c r="G879" t="s">
        <v>1939</v>
      </c>
      <c r="H879" s="87">
        <v>248083</v>
      </c>
      <c r="I879" s="87">
        <v>248083</v>
      </c>
      <c r="J879" s="1"/>
      <c r="K879" s="88"/>
      <c r="L879" s="89"/>
      <c r="M879" s="90"/>
      <c r="P879" s="38"/>
      <c r="R879" s="101" t="s">
        <v>4785</v>
      </c>
      <c r="S879" s="101" t="s">
        <v>4785</v>
      </c>
      <c r="T879" s="45" t="s">
        <v>4785</v>
      </c>
      <c r="U879" t="s">
        <v>406</v>
      </c>
      <c r="V879" t="s">
        <v>406</v>
      </c>
      <c r="W879" t="s">
        <v>406</v>
      </c>
      <c r="X879" t="s">
        <v>406</v>
      </c>
      <c r="Y879" t="s">
        <v>406</v>
      </c>
      <c r="Z879" s="1"/>
    </row>
    <row r="880" spans="1:26" x14ac:dyDescent="0.25">
      <c r="A880" s="52" t="s">
        <v>2275</v>
      </c>
      <c r="B880" s="86" t="s">
        <v>910</v>
      </c>
      <c r="C880" t="s">
        <v>3570</v>
      </c>
      <c r="D880" t="s">
        <v>2088</v>
      </c>
      <c r="E880" s="52" t="s">
        <v>3978</v>
      </c>
      <c r="F880" s="52" t="s">
        <v>2275</v>
      </c>
      <c r="G880" t="s">
        <v>1262</v>
      </c>
      <c r="H880" s="87">
        <v>248827</v>
      </c>
      <c r="I880" s="87">
        <v>248827</v>
      </c>
      <c r="J880" s="1"/>
      <c r="K880" s="88"/>
      <c r="L880" s="89"/>
      <c r="M880" s="90"/>
      <c r="P880" s="38"/>
      <c r="R880" s="101" t="s">
        <v>3566</v>
      </c>
      <c r="S880" s="101" t="s">
        <v>3566</v>
      </c>
      <c r="T880" s="45" t="s">
        <v>4788</v>
      </c>
      <c r="U880" t="s">
        <v>403</v>
      </c>
      <c r="V880" t="s">
        <v>403</v>
      </c>
      <c r="W880" t="s">
        <v>403</v>
      </c>
      <c r="X880" t="s">
        <v>403</v>
      </c>
      <c r="Y880" t="s">
        <v>403</v>
      </c>
      <c r="Z880" s="1"/>
    </row>
    <row r="881" spans="1:26" x14ac:dyDescent="0.25">
      <c r="A881" s="52" t="s">
        <v>2276</v>
      </c>
      <c r="B881" s="86" t="s">
        <v>910</v>
      </c>
      <c r="C881" t="s">
        <v>3570</v>
      </c>
      <c r="D881" t="s">
        <v>2088</v>
      </c>
      <c r="E881" s="52" t="s">
        <v>3979</v>
      </c>
      <c r="F881" s="52" t="s">
        <v>2276</v>
      </c>
      <c r="G881" t="s">
        <v>1263</v>
      </c>
      <c r="H881" s="87">
        <v>248535</v>
      </c>
      <c r="I881" s="87">
        <v>248535</v>
      </c>
      <c r="J881" s="1"/>
      <c r="K881" s="88"/>
      <c r="L881" s="89"/>
      <c r="M881" s="90"/>
      <c r="P881" s="38"/>
      <c r="R881" s="101" t="s">
        <v>3566</v>
      </c>
      <c r="S881" s="101" t="s">
        <v>3566</v>
      </c>
      <c r="T881" s="45" t="s">
        <v>4788</v>
      </c>
      <c r="U881" t="s">
        <v>403</v>
      </c>
      <c r="V881" t="s">
        <v>403</v>
      </c>
      <c r="W881" t="s">
        <v>403</v>
      </c>
      <c r="X881" t="s">
        <v>403</v>
      </c>
      <c r="Y881" t="s">
        <v>403</v>
      </c>
      <c r="Z881" s="1"/>
    </row>
    <row r="882" spans="1:26" x14ac:dyDescent="0.25">
      <c r="A882" s="52" t="s">
        <v>2277</v>
      </c>
      <c r="B882" s="86" t="s">
        <v>910</v>
      </c>
      <c r="C882" t="s">
        <v>3570</v>
      </c>
      <c r="D882" t="s">
        <v>2088</v>
      </c>
      <c r="E882" s="52" t="s">
        <v>3980</v>
      </c>
      <c r="F882" s="52" t="s">
        <v>2277</v>
      </c>
      <c r="G882" t="s">
        <v>1264</v>
      </c>
      <c r="H882" s="87">
        <v>248534</v>
      </c>
      <c r="I882" s="87">
        <v>248534</v>
      </c>
      <c r="J882" s="1"/>
      <c r="K882" s="88"/>
      <c r="L882" s="89"/>
      <c r="M882" s="90"/>
      <c r="P882" s="38"/>
      <c r="R882" s="101" t="s">
        <v>3566</v>
      </c>
      <c r="S882" s="101" t="s">
        <v>3566</v>
      </c>
      <c r="T882" s="45" t="s">
        <v>4788</v>
      </c>
      <c r="U882" t="s">
        <v>406</v>
      </c>
      <c r="V882" t="s">
        <v>406</v>
      </c>
      <c r="W882" t="s">
        <v>406</v>
      </c>
      <c r="X882" t="s">
        <v>406</v>
      </c>
      <c r="Y882" t="s">
        <v>406</v>
      </c>
      <c r="Z882" s="1"/>
    </row>
    <row r="883" spans="1:26" x14ac:dyDescent="0.25">
      <c r="A883" s="52" t="s">
        <v>2278</v>
      </c>
      <c r="B883" s="86" t="s">
        <v>910</v>
      </c>
      <c r="C883" t="s">
        <v>3570</v>
      </c>
      <c r="D883" s="67" t="s">
        <v>2088</v>
      </c>
      <c r="E883" s="52" t="s">
        <v>3981</v>
      </c>
      <c r="F883" s="52" t="s">
        <v>2278</v>
      </c>
      <c r="G883" t="s">
        <v>1265</v>
      </c>
      <c r="H883" s="87">
        <v>248860</v>
      </c>
      <c r="I883" s="87">
        <v>248860</v>
      </c>
      <c r="J883" s="1"/>
      <c r="K883" s="88"/>
      <c r="L883" s="89"/>
      <c r="M883" s="90"/>
      <c r="P883" s="38"/>
      <c r="R883" s="101" t="s">
        <v>2094</v>
      </c>
      <c r="S883" s="101" t="s">
        <v>2094</v>
      </c>
      <c r="T883" s="45" t="s">
        <v>3577</v>
      </c>
      <c r="U883" t="s">
        <v>406</v>
      </c>
      <c r="V883" t="s">
        <v>406</v>
      </c>
      <c r="W883" t="s">
        <v>406</v>
      </c>
      <c r="X883" t="s">
        <v>406</v>
      </c>
      <c r="Y883" t="s">
        <v>406</v>
      </c>
      <c r="Z883" s="1"/>
    </row>
    <row r="884" spans="1:26" x14ac:dyDescent="0.25">
      <c r="A884" s="52" t="s">
        <v>997</v>
      </c>
      <c r="B884" s="86" t="s">
        <v>910</v>
      </c>
      <c r="C884" t="s">
        <v>3570</v>
      </c>
      <c r="D884" t="s">
        <v>2082</v>
      </c>
      <c r="E884" s="52" t="s">
        <v>3982</v>
      </c>
      <c r="F884" s="52" t="s">
        <v>997</v>
      </c>
      <c r="G884" t="s">
        <v>1165</v>
      </c>
      <c r="H884" s="87">
        <v>247030</v>
      </c>
      <c r="I884" s="87">
        <v>247030</v>
      </c>
      <c r="J884" s="1"/>
      <c r="K884" s="88"/>
      <c r="L884" s="89"/>
      <c r="M884" s="90"/>
      <c r="P884" s="38"/>
      <c r="R884" s="101" t="s">
        <v>2094</v>
      </c>
      <c r="S884" s="101" t="s">
        <v>2094</v>
      </c>
      <c r="T884" s="45" t="s">
        <v>3577</v>
      </c>
      <c r="U884" t="s">
        <v>405</v>
      </c>
      <c r="V884" t="s">
        <v>405</v>
      </c>
      <c r="W884" t="s">
        <v>405</v>
      </c>
      <c r="X884" t="s">
        <v>405</v>
      </c>
      <c r="Y884" t="s">
        <v>405</v>
      </c>
      <c r="Z884" s="1"/>
    </row>
    <row r="885" spans="1:26" x14ac:dyDescent="0.25">
      <c r="A885" s="52" t="s">
        <v>2133</v>
      </c>
      <c r="B885" s="86" t="s">
        <v>910</v>
      </c>
      <c r="C885" t="s">
        <v>3570</v>
      </c>
      <c r="D885" t="s">
        <v>2089</v>
      </c>
      <c r="E885" s="52" t="s">
        <v>3983</v>
      </c>
      <c r="F885" s="52" t="s">
        <v>2133</v>
      </c>
      <c r="G885" t="s">
        <v>1578</v>
      </c>
      <c r="H885" s="87">
        <v>249640</v>
      </c>
      <c r="I885" s="87">
        <v>249640</v>
      </c>
      <c r="J885" s="1"/>
      <c r="K885" s="88"/>
      <c r="L885" s="89"/>
      <c r="M885" s="90"/>
      <c r="P885" s="38" t="s">
        <v>456</v>
      </c>
      <c r="R885" s="101" t="s">
        <v>3566</v>
      </c>
      <c r="S885" s="101" t="s">
        <v>3566</v>
      </c>
      <c r="T885" s="45" t="s">
        <v>4788</v>
      </c>
      <c r="U885" t="s">
        <v>403</v>
      </c>
      <c r="V885" t="s">
        <v>403</v>
      </c>
      <c r="W885" t="s">
        <v>403</v>
      </c>
      <c r="X885" t="s">
        <v>403</v>
      </c>
      <c r="Y885" t="s">
        <v>403</v>
      </c>
      <c r="Z885" s="1"/>
    </row>
    <row r="886" spans="1:26" x14ac:dyDescent="0.25">
      <c r="A886" s="52" t="s">
        <v>2134</v>
      </c>
      <c r="B886" s="86" t="s">
        <v>910</v>
      </c>
      <c r="C886" t="s">
        <v>3570</v>
      </c>
      <c r="D886" t="s">
        <v>2089</v>
      </c>
      <c r="E886" s="52" t="s">
        <v>3984</v>
      </c>
      <c r="F886" s="52" t="s">
        <v>2134</v>
      </c>
      <c r="G886" t="s">
        <v>1579</v>
      </c>
      <c r="H886" s="87">
        <v>249641</v>
      </c>
      <c r="I886" s="87">
        <v>249641</v>
      </c>
      <c r="J886" s="1"/>
      <c r="K886" s="88"/>
      <c r="L886" s="89"/>
      <c r="M886" s="90"/>
      <c r="P886" s="38"/>
      <c r="R886" s="101" t="s">
        <v>3565</v>
      </c>
      <c r="S886" s="101" t="s">
        <v>3565</v>
      </c>
      <c r="T886" s="45" t="s">
        <v>4788</v>
      </c>
      <c r="U886" t="s">
        <v>406</v>
      </c>
      <c r="V886" t="s">
        <v>406</v>
      </c>
      <c r="W886" t="s">
        <v>406</v>
      </c>
      <c r="X886" t="s">
        <v>406</v>
      </c>
      <c r="Y886" t="s">
        <v>406</v>
      </c>
      <c r="Z886" s="1"/>
    </row>
    <row r="887" spans="1:26" x14ac:dyDescent="0.25">
      <c r="A887" s="52" t="s">
        <v>2590</v>
      </c>
      <c r="B887" s="86" t="s">
        <v>910</v>
      </c>
      <c r="C887" t="s">
        <v>3570</v>
      </c>
      <c r="D887" t="s">
        <v>2089</v>
      </c>
      <c r="E887" s="52" t="s">
        <v>3985</v>
      </c>
      <c r="F887" s="52" t="s">
        <v>2590</v>
      </c>
      <c r="G887" t="s">
        <v>1732</v>
      </c>
      <c r="H887" s="87">
        <v>249642</v>
      </c>
      <c r="I887" s="87">
        <v>249642</v>
      </c>
      <c r="J887" s="1"/>
      <c r="K887" s="88"/>
      <c r="L887" s="89"/>
      <c r="M887" s="90"/>
      <c r="P887" s="38"/>
      <c r="R887" s="101" t="s">
        <v>3565</v>
      </c>
      <c r="S887" s="101" t="s">
        <v>3565</v>
      </c>
      <c r="T887" s="45" t="s">
        <v>4788</v>
      </c>
      <c r="U887" t="s">
        <v>406</v>
      </c>
      <c r="V887" t="s">
        <v>406</v>
      </c>
      <c r="W887" t="s">
        <v>406</v>
      </c>
      <c r="X887" t="s">
        <v>406</v>
      </c>
      <c r="Y887" t="s">
        <v>406</v>
      </c>
      <c r="Z887" s="1"/>
    </row>
    <row r="888" spans="1:26" x14ac:dyDescent="0.25">
      <c r="A888" s="52" t="s">
        <v>2591</v>
      </c>
      <c r="B888" s="86" t="s">
        <v>910</v>
      </c>
      <c r="C888" t="s">
        <v>3570</v>
      </c>
      <c r="D888" t="s">
        <v>2089</v>
      </c>
      <c r="E888" s="52" t="s">
        <v>3986</v>
      </c>
      <c r="F888" s="52" t="s">
        <v>2591</v>
      </c>
      <c r="G888" t="s">
        <v>1733</v>
      </c>
      <c r="H888" s="87">
        <v>249382</v>
      </c>
      <c r="I888" s="87">
        <v>249382</v>
      </c>
      <c r="J888" s="1"/>
      <c r="K888" s="88"/>
      <c r="L888" s="89"/>
      <c r="M888" s="90"/>
      <c r="P888" s="38"/>
      <c r="R888" s="101" t="s">
        <v>4786</v>
      </c>
      <c r="S888" s="101" t="s">
        <v>4786</v>
      </c>
      <c r="T888" s="45" t="s">
        <v>4786</v>
      </c>
      <c r="U888" t="s">
        <v>407</v>
      </c>
      <c r="V888" t="s">
        <v>407</v>
      </c>
      <c r="W888" t="s">
        <v>407</v>
      </c>
      <c r="X888" t="s">
        <v>407</v>
      </c>
      <c r="Y888" t="s">
        <v>407</v>
      </c>
      <c r="Z888" s="1"/>
    </row>
    <row r="889" spans="1:26" x14ac:dyDescent="0.25">
      <c r="A889" s="52" t="s">
        <v>2279</v>
      </c>
      <c r="B889" s="86" t="s">
        <v>910</v>
      </c>
      <c r="C889" t="s">
        <v>3570</v>
      </c>
      <c r="D889" t="s">
        <v>2088</v>
      </c>
      <c r="E889" s="52" t="s">
        <v>3987</v>
      </c>
      <c r="F889" s="52" t="s">
        <v>2279</v>
      </c>
      <c r="G889" t="s">
        <v>1266</v>
      </c>
      <c r="H889" s="87">
        <v>249014</v>
      </c>
      <c r="I889" s="87">
        <v>249014</v>
      </c>
      <c r="J889" s="1"/>
      <c r="K889" s="88"/>
      <c r="L889" s="89"/>
      <c r="M889" s="90"/>
      <c r="P889" s="38"/>
      <c r="R889" s="101" t="s">
        <v>2094</v>
      </c>
      <c r="S889" s="101" t="s">
        <v>2094</v>
      </c>
      <c r="T889" s="45" t="s">
        <v>3577</v>
      </c>
      <c r="U889" t="s">
        <v>403</v>
      </c>
      <c r="V889" t="s">
        <v>403</v>
      </c>
      <c r="W889" t="s">
        <v>403</v>
      </c>
      <c r="X889" t="s">
        <v>403</v>
      </c>
      <c r="Y889" t="s">
        <v>403</v>
      </c>
      <c r="Z889" s="1"/>
    </row>
    <row r="890" spans="1:26" x14ac:dyDescent="0.25">
      <c r="A890" s="52" t="s">
        <v>933</v>
      </c>
      <c r="B890" s="86" t="s">
        <v>910</v>
      </c>
      <c r="C890" t="s">
        <v>3570</v>
      </c>
      <c r="D890" t="s">
        <v>2078</v>
      </c>
      <c r="E890" s="52" t="s">
        <v>3988</v>
      </c>
      <c r="F890" s="52" t="s">
        <v>933</v>
      </c>
      <c r="G890" t="s">
        <v>1099</v>
      </c>
      <c r="H890" s="91">
        <v>249053</v>
      </c>
      <c r="I890" s="91">
        <v>249053</v>
      </c>
      <c r="K890" s="92"/>
      <c r="L890" s="2"/>
      <c r="M890" s="93"/>
      <c r="P890" s="38"/>
      <c r="R890" s="101" t="s">
        <v>4785</v>
      </c>
      <c r="S890" s="101" t="s">
        <v>4785</v>
      </c>
      <c r="T890" s="45" t="s">
        <v>4785</v>
      </c>
      <c r="U890" t="s">
        <v>405</v>
      </c>
      <c r="V890" t="s">
        <v>405</v>
      </c>
      <c r="W890" t="s">
        <v>405</v>
      </c>
      <c r="X890" t="s">
        <v>405</v>
      </c>
      <c r="Y890" t="s">
        <v>405</v>
      </c>
      <c r="Z890" s="1"/>
    </row>
    <row r="891" spans="1:26" x14ac:dyDescent="0.25">
      <c r="A891" s="52" t="s">
        <v>2952</v>
      </c>
      <c r="B891" s="86" t="s">
        <v>910</v>
      </c>
      <c r="C891" t="s">
        <v>3570</v>
      </c>
      <c r="D891" t="s">
        <v>2078</v>
      </c>
      <c r="E891" s="52" t="s">
        <v>3989</v>
      </c>
      <c r="F891" s="52" t="s">
        <v>934</v>
      </c>
      <c r="G891" t="s">
        <v>1100</v>
      </c>
      <c r="H891" s="91" t="e">
        <v>#N/A</v>
      </c>
      <c r="I891" s="91">
        <v>840947</v>
      </c>
      <c r="K891" s="92"/>
      <c r="L891" s="2"/>
      <c r="M891" s="93"/>
      <c r="P891" s="38"/>
      <c r="R891" s="101" t="s">
        <v>2093</v>
      </c>
      <c r="S891" s="101" t="s">
        <v>2093</v>
      </c>
      <c r="T891" s="45" t="s">
        <v>3577</v>
      </c>
      <c r="U891" t="s">
        <v>403</v>
      </c>
      <c r="V891" t="s">
        <v>403</v>
      </c>
      <c r="W891" t="s">
        <v>403</v>
      </c>
      <c r="X891" t="s">
        <v>403</v>
      </c>
      <c r="Y891" t="s">
        <v>403</v>
      </c>
      <c r="Z891" s="1"/>
    </row>
    <row r="892" spans="1:26" x14ac:dyDescent="0.25">
      <c r="A892" s="52" t="s">
        <v>2953</v>
      </c>
      <c r="B892" s="86" t="s">
        <v>910</v>
      </c>
      <c r="C892" t="s">
        <v>3570</v>
      </c>
      <c r="D892" t="s">
        <v>2078</v>
      </c>
      <c r="E892" s="52" t="s">
        <v>3990</v>
      </c>
      <c r="F892" s="52" t="s">
        <v>935</v>
      </c>
      <c r="G892" t="s">
        <v>1101</v>
      </c>
      <c r="H892" s="87" t="e">
        <v>#N/A</v>
      </c>
      <c r="I892" s="87">
        <v>939795</v>
      </c>
      <c r="J892" s="3"/>
      <c r="K892" s="95"/>
      <c r="L892" s="2"/>
      <c r="M892" s="96"/>
      <c r="N892" s="3"/>
      <c r="O892" s="3"/>
      <c r="P892" s="38" t="s">
        <v>456</v>
      </c>
      <c r="R892" s="101" t="s">
        <v>3566</v>
      </c>
      <c r="S892" s="101" t="s">
        <v>3566</v>
      </c>
      <c r="T892" s="45" t="s">
        <v>4788</v>
      </c>
      <c r="U892" t="s">
        <v>403</v>
      </c>
      <c r="V892" t="s">
        <v>403</v>
      </c>
      <c r="W892" t="s">
        <v>403</v>
      </c>
      <c r="X892" t="s">
        <v>403</v>
      </c>
      <c r="Y892" t="s">
        <v>403</v>
      </c>
      <c r="Z892" s="1"/>
    </row>
    <row r="893" spans="1:26" x14ac:dyDescent="0.25">
      <c r="A893" s="52" t="s">
        <v>936</v>
      </c>
      <c r="B893" s="86" t="s">
        <v>910</v>
      </c>
      <c r="C893" t="s">
        <v>3570</v>
      </c>
      <c r="D893" t="s">
        <v>2078</v>
      </c>
      <c r="E893" s="52" t="s">
        <v>3991</v>
      </c>
      <c r="F893" s="52" t="s">
        <v>936</v>
      </c>
      <c r="G893" t="s">
        <v>1102</v>
      </c>
      <c r="H893" s="87">
        <v>249055</v>
      </c>
      <c r="I893" s="87">
        <v>249055</v>
      </c>
      <c r="J893" s="3"/>
      <c r="K893" s="95"/>
      <c r="L893" s="2"/>
      <c r="M893" s="96"/>
      <c r="N893" s="3"/>
      <c r="O893" s="3"/>
      <c r="P893" s="38"/>
      <c r="R893" s="101" t="s">
        <v>3565</v>
      </c>
      <c r="S893" s="101" t="s">
        <v>3565</v>
      </c>
      <c r="T893" s="45" t="s">
        <v>4788</v>
      </c>
      <c r="U893" t="s">
        <v>405</v>
      </c>
      <c r="V893" t="s">
        <v>405</v>
      </c>
      <c r="W893" t="s">
        <v>405</v>
      </c>
      <c r="X893" t="s">
        <v>405</v>
      </c>
      <c r="Y893" t="s">
        <v>405</v>
      </c>
      <c r="Z893" s="1"/>
    </row>
    <row r="894" spans="1:26" x14ac:dyDescent="0.25">
      <c r="A894" s="52" t="s">
        <v>937</v>
      </c>
      <c r="B894" s="86" t="s">
        <v>910</v>
      </c>
      <c r="C894" t="s">
        <v>3570</v>
      </c>
      <c r="D894" t="s">
        <v>2078</v>
      </c>
      <c r="E894" s="52" t="s">
        <v>3992</v>
      </c>
      <c r="F894" s="52" t="s">
        <v>937</v>
      </c>
      <c r="G894" t="s">
        <v>1103</v>
      </c>
      <c r="H894" s="87">
        <v>249036</v>
      </c>
      <c r="I894" s="87">
        <v>249036</v>
      </c>
      <c r="J894" s="3"/>
      <c r="K894" s="95"/>
      <c r="L894" s="2"/>
      <c r="M894" s="96"/>
      <c r="N894" s="3"/>
      <c r="O894" s="3"/>
      <c r="P894" s="38"/>
      <c r="R894" s="101" t="s">
        <v>2094</v>
      </c>
      <c r="S894" s="101" t="s">
        <v>2094</v>
      </c>
      <c r="T894" s="45" t="s">
        <v>3577</v>
      </c>
      <c r="U894" t="s">
        <v>406</v>
      </c>
      <c r="V894" t="s">
        <v>406</v>
      </c>
      <c r="W894" t="s">
        <v>406</v>
      </c>
      <c r="X894" t="s">
        <v>406</v>
      </c>
      <c r="Y894" t="s">
        <v>406</v>
      </c>
      <c r="Z894" s="1"/>
    </row>
    <row r="895" spans="1:26" x14ac:dyDescent="0.25">
      <c r="A895" s="52" t="s">
        <v>2951</v>
      </c>
      <c r="B895" s="86" t="s">
        <v>910</v>
      </c>
      <c r="C895" t="s">
        <v>3570</v>
      </c>
      <c r="D895" t="s">
        <v>2089</v>
      </c>
      <c r="E895" s="52" t="s">
        <v>3993</v>
      </c>
      <c r="F895" s="52" t="s">
        <v>2592</v>
      </c>
      <c r="G895" t="s">
        <v>1734</v>
      </c>
      <c r="H895" s="87">
        <v>249379</v>
      </c>
      <c r="I895" s="87">
        <v>249379</v>
      </c>
      <c r="J895" s="1"/>
      <c r="K895" s="88"/>
      <c r="L895" s="89"/>
      <c r="M895" s="90"/>
      <c r="P895" s="38"/>
      <c r="R895" s="101" t="s">
        <v>4786</v>
      </c>
      <c r="S895" s="101" t="s">
        <v>4786</v>
      </c>
      <c r="T895" s="45" t="s">
        <v>4786</v>
      </c>
      <c r="U895" t="s">
        <v>407</v>
      </c>
      <c r="V895" t="s">
        <v>407</v>
      </c>
      <c r="W895" t="s">
        <v>407</v>
      </c>
      <c r="X895" t="s">
        <v>407</v>
      </c>
      <c r="Y895" t="s">
        <v>407</v>
      </c>
      <c r="Z895" s="1"/>
    </row>
    <row r="896" spans="1:26" x14ac:dyDescent="0.25">
      <c r="A896" s="52" t="s">
        <v>2280</v>
      </c>
      <c r="B896" s="86" t="s">
        <v>910</v>
      </c>
      <c r="C896" t="s">
        <v>3570</v>
      </c>
      <c r="D896" t="s">
        <v>2088</v>
      </c>
      <c r="E896" s="52" t="s">
        <v>3994</v>
      </c>
      <c r="F896" s="52" t="s">
        <v>2280</v>
      </c>
      <c r="G896" t="s">
        <v>1267</v>
      </c>
      <c r="H896" s="87">
        <v>248840</v>
      </c>
      <c r="I896" s="87">
        <v>248840</v>
      </c>
      <c r="J896" s="1"/>
      <c r="K896" s="88"/>
      <c r="L896" s="89"/>
      <c r="M896" s="90"/>
      <c r="P896" s="38" t="s">
        <v>456</v>
      </c>
      <c r="R896" s="101" t="s">
        <v>3566</v>
      </c>
      <c r="S896" s="101" t="s">
        <v>3566</v>
      </c>
      <c r="T896" s="45" t="s">
        <v>4788</v>
      </c>
      <c r="U896" t="s">
        <v>406</v>
      </c>
      <c r="V896" t="s">
        <v>406</v>
      </c>
      <c r="W896" t="s">
        <v>406</v>
      </c>
      <c r="X896" t="s">
        <v>406</v>
      </c>
      <c r="Y896" t="s">
        <v>406</v>
      </c>
      <c r="Z896" s="1"/>
    </row>
    <row r="897" spans="1:26" x14ac:dyDescent="0.25">
      <c r="A897" s="52" t="s">
        <v>2281</v>
      </c>
      <c r="B897" s="86" t="s">
        <v>910</v>
      </c>
      <c r="C897" t="s">
        <v>3570</v>
      </c>
      <c r="D897" t="s">
        <v>2088</v>
      </c>
      <c r="E897" s="52" t="s">
        <v>3995</v>
      </c>
      <c r="F897" s="52" t="s">
        <v>2281</v>
      </c>
      <c r="G897" t="s">
        <v>1268</v>
      </c>
      <c r="H897" s="87">
        <v>248841</v>
      </c>
      <c r="I897" s="87">
        <v>248841</v>
      </c>
      <c r="J897" s="1"/>
      <c r="K897" s="88"/>
      <c r="L897" s="89"/>
      <c r="M897" s="90"/>
      <c r="P897" s="38" t="s">
        <v>456</v>
      </c>
      <c r="R897" s="101" t="s">
        <v>3566</v>
      </c>
      <c r="S897" s="101" t="s">
        <v>3566</v>
      </c>
      <c r="T897" s="45" t="s">
        <v>4788</v>
      </c>
      <c r="U897" t="s">
        <v>406</v>
      </c>
      <c r="V897" t="s">
        <v>406</v>
      </c>
      <c r="W897" t="s">
        <v>406</v>
      </c>
      <c r="X897" t="s">
        <v>406</v>
      </c>
      <c r="Y897" t="s">
        <v>406</v>
      </c>
      <c r="Z897" s="1"/>
    </row>
    <row r="898" spans="1:26" x14ac:dyDescent="0.25">
      <c r="A898" s="52" t="s">
        <v>2791</v>
      </c>
      <c r="B898" s="86" t="s">
        <v>910</v>
      </c>
      <c r="C898" t="s">
        <v>3571</v>
      </c>
      <c r="D898" t="s">
        <v>2091</v>
      </c>
      <c r="E898" s="52" t="s">
        <v>3996</v>
      </c>
      <c r="F898" s="52" t="s">
        <v>2791</v>
      </c>
      <c r="G898" t="s">
        <v>1940</v>
      </c>
      <c r="H898" s="87">
        <v>247925</v>
      </c>
      <c r="I898" s="87">
        <v>247925</v>
      </c>
      <c r="J898" s="1"/>
      <c r="K898" s="88"/>
      <c r="L898" s="89"/>
      <c r="M898" s="90"/>
      <c r="P898" s="38"/>
      <c r="R898" s="101" t="s">
        <v>2094</v>
      </c>
      <c r="S898" s="101" t="s">
        <v>2094</v>
      </c>
      <c r="T898" s="45" t="s">
        <v>3577</v>
      </c>
      <c r="U898" t="s">
        <v>408</v>
      </c>
      <c r="V898" t="s">
        <v>408</v>
      </c>
      <c r="W898" t="s">
        <v>408</v>
      </c>
      <c r="X898" t="s">
        <v>408</v>
      </c>
      <c r="Y898" t="s">
        <v>408</v>
      </c>
      <c r="Z898" s="1"/>
    </row>
    <row r="899" spans="1:26" x14ac:dyDescent="0.25">
      <c r="A899" s="52" t="s">
        <v>2950</v>
      </c>
      <c r="B899" s="86" t="s">
        <v>910</v>
      </c>
      <c r="C899" t="s">
        <v>3570</v>
      </c>
      <c r="D899" t="s">
        <v>2089</v>
      </c>
      <c r="E899" s="52" t="s">
        <v>3997</v>
      </c>
      <c r="F899" s="52" t="s">
        <v>2135</v>
      </c>
      <c r="G899" t="s">
        <v>1580</v>
      </c>
      <c r="H899" s="87">
        <v>249745</v>
      </c>
      <c r="I899" s="87">
        <v>249745</v>
      </c>
      <c r="J899" s="1"/>
      <c r="K899" s="88"/>
      <c r="L899" s="89"/>
      <c r="M899" s="90"/>
      <c r="P899" s="38"/>
      <c r="R899" s="101" t="s">
        <v>4785</v>
      </c>
      <c r="S899" s="101" t="s">
        <v>4785</v>
      </c>
      <c r="T899" s="45" t="s">
        <v>4785</v>
      </c>
      <c r="U899" t="s">
        <v>406</v>
      </c>
      <c r="V899" t="s">
        <v>406</v>
      </c>
      <c r="W899" t="s">
        <v>406</v>
      </c>
      <c r="X899" t="s">
        <v>406</v>
      </c>
      <c r="Y899" t="s">
        <v>406</v>
      </c>
      <c r="Z899" s="1"/>
    </row>
    <row r="900" spans="1:26" x14ac:dyDescent="0.25">
      <c r="A900" s="52" t="s">
        <v>2282</v>
      </c>
      <c r="B900" s="86" t="s">
        <v>910</v>
      </c>
      <c r="C900" t="s">
        <v>3570</v>
      </c>
      <c r="D900" t="s">
        <v>2088</v>
      </c>
      <c r="E900" s="52" t="s">
        <v>3998</v>
      </c>
      <c r="F900" s="52" t="s">
        <v>2282</v>
      </c>
      <c r="G900" t="s">
        <v>1269</v>
      </c>
      <c r="H900" s="87">
        <v>248520</v>
      </c>
      <c r="I900" s="87">
        <v>248520</v>
      </c>
      <c r="J900" s="1"/>
      <c r="K900" s="88"/>
      <c r="L900" s="89"/>
      <c r="M900" s="90"/>
      <c r="P900" s="38"/>
      <c r="R900" s="101" t="s">
        <v>2094</v>
      </c>
      <c r="S900" s="101" t="s">
        <v>2094</v>
      </c>
      <c r="T900" s="45" t="s">
        <v>3577</v>
      </c>
      <c r="U900" t="s">
        <v>406</v>
      </c>
      <c r="V900" t="s">
        <v>406</v>
      </c>
      <c r="W900" t="s">
        <v>406</v>
      </c>
      <c r="X900" t="s">
        <v>406</v>
      </c>
      <c r="Y900" t="s">
        <v>406</v>
      </c>
      <c r="Z900" s="1"/>
    </row>
    <row r="901" spans="1:26" x14ac:dyDescent="0.25">
      <c r="A901" s="52" t="s">
        <v>2283</v>
      </c>
      <c r="B901" s="86" t="s">
        <v>910</v>
      </c>
      <c r="C901" t="s">
        <v>3570</v>
      </c>
      <c r="D901" t="s">
        <v>2088</v>
      </c>
      <c r="E901" s="52" t="s">
        <v>3999</v>
      </c>
      <c r="F901" s="52" t="s">
        <v>2283</v>
      </c>
      <c r="G901" t="s">
        <v>1270</v>
      </c>
      <c r="H901" s="87">
        <v>248521</v>
      </c>
      <c r="I901" s="87">
        <v>248521</v>
      </c>
      <c r="J901" s="1"/>
      <c r="K901" s="88"/>
      <c r="L901" s="89"/>
      <c r="M901" s="90"/>
      <c r="P901" s="38"/>
      <c r="R901" s="101" t="s">
        <v>2095</v>
      </c>
      <c r="S901" s="101" t="s">
        <v>2095</v>
      </c>
      <c r="T901" s="45" t="s">
        <v>4788</v>
      </c>
      <c r="U901" t="s">
        <v>402</v>
      </c>
      <c r="V901" t="s">
        <v>402</v>
      </c>
      <c r="W901" t="s">
        <v>402</v>
      </c>
      <c r="X901" t="s">
        <v>402</v>
      </c>
      <c r="Y901" t="s">
        <v>402</v>
      </c>
      <c r="Z901" s="1"/>
    </row>
    <row r="902" spans="1:26" x14ac:dyDescent="0.25">
      <c r="A902" s="52" t="s">
        <v>2593</v>
      </c>
      <c r="B902" s="86" t="s">
        <v>910</v>
      </c>
      <c r="C902" t="s">
        <v>3570</v>
      </c>
      <c r="D902" t="s">
        <v>2089</v>
      </c>
      <c r="E902" s="52" t="s">
        <v>4000</v>
      </c>
      <c r="F902" s="52" t="s">
        <v>2593</v>
      </c>
      <c r="G902" t="s">
        <v>1735</v>
      </c>
      <c r="H902" s="87">
        <v>249639</v>
      </c>
      <c r="I902" s="87">
        <v>249639</v>
      </c>
      <c r="J902" s="1"/>
      <c r="K902" s="88"/>
      <c r="L902" s="89"/>
      <c r="M902" s="90"/>
      <c r="P902" s="38"/>
      <c r="R902" s="101" t="s">
        <v>2094</v>
      </c>
      <c r="S902" s="101" t="s">
        <v>2094</v>
      </c>
      <c r="T902" s="45" t="s">
        <v>3577</v>
      </c>
      <c r="U902" t="s">
        <v>406</v>
      </c>
      <c r="V902" t="s">
        <v>406</v>
      </c>
      <c r="W902" t="s">
        <v>406</v>
      </c>
      <c r="X902" t="s">
        <v>406</v>
      </c>
      <c r="Y902" t="s">
        <v>406</v>
      </c>
      <c r="Z902" s="1"/>
    </row>
    <row r="903" spans="1:26" x14ac:dyDescent="0.25">
      <c r="A903" s="52" t="s">
        <v>938</v>
      </c>
      <c r="B903" s="86" t="s">
        <v>910</v>
      </c>
      <c r="C903" t="s">
        <v>3570</v>
      </c>
      <c r="D903" t="s">
        <v>2078</v>
      </c>
      <c r="E903" s="52" t="s">
        <v>4001</v>
      </c>
      <c r="F903" s="52" t="s">
        <v>938</v>
      </c>
      <c r="G903" t="s">
        <v>1104</v>
      </c>
      <c r="H903" s="87">
        <v>249105</v>
      </c>
      <c r="I903" s="87">
        <v>249105</v>
      </c>
      <c r="J903" s="1"/>
      <c r="K903" s="88"/>
      <c r="L903" s="89"/>
      <c r="M903" s="90"/>
      <c r="P903" s="38"/>
      <c r="R903" s="101" t="s">
        <v>2094</v>
      </c>
      <c r="S903" s="101" t="s">
        <v>2094</v>
      </c>
      <c r="T903" s="45" t="s">
        <v>3577</v>
      </c>
      <c r="U903" t="s">
        <v>406</v>
      </c>
      <c r="V903" t="s">
        <v>406</v>
      </c>
      <c r="W903" t="s">
        <v>406</v>
      </c>
      <c r="X903" t="s">
        <v>406</v>
      </c>
      <c r="Y903" t="s">
        <v>406</v>
      </c>
      <c r="Z903" s="1"/>
    </row>
    <row r="904" spans="1:26" x14ac:dyDescent="0.25">
      <c r="A904" s="52" t="s">
        <v>2792</v>
      </c>
      <c r="B904" s="86" t="s">
        <v>910</v>
      </c>
      <c r="C904" t="s">
        <v>3571</v>
      </c>
      <c r="D904" t="s">
        <v>2092</v>
      </c>
      <c r="E904" s="52" t="s">
        <v>4002</v>
      </c>
      <c r="F904" s="52" t="s">
        <v>2792</v>
      </c>
      <c r="G904" t="s">
        <v>1941</v>
      </c>
      <c r="H904" s="87">
        <v>248221</v>
      </c>
      <c r="I904" s="87">
        <v>248221</v>
      </c>
      <c r="J904" s="1"/>
      <c r="K904" s="88"/>
      <c r="L904" s="89"/>
      <c r="M904" s="90"/>
      <c r="P904" s="38" t="s">
        <v>456</v>
      </c>
      <c r="R904" s="101" t="s">
        <v>3566</v>
      </c>
      <c r="S904" s="101" t="s">
        <v>3566</v>
      </c>
      <c r="T904" s="45" t="s">
        <v>4788</v>
      </c>
      <c r="U904" t="s">
        <v>402</v>
      </c>
      <c r="V904" t="s">
        <v>402</v>
      </c>
      <c r="W904" t="s">
        <v>402</v>
      </c>
      <c r="X904" t="s">
        <v>402</v>
      </c>
      <c r="Y904" t="s">
        <v>402</v>
      </c>
      <c r="Z904" s="1"/>
    </row>
    <row r="905" spans="1:26" x14ac:dyDescent="0.25">
      <c r="A905" s="52" t="s">
        <v>2136</v>
      </c>
      <c r="B905" s="86" t="s">
        <v>910</v>
      </c>
      <c r="C905" t="s">
        <v>3570</v>
      </c>
      <c r="D905" t="s">
        <v>2089</v>
      </c>
      <c r="E905" s="52" t="s">
        <v>4003</v>
      </c>
      <c r="F905" s="52" t="s">
        <v>2136</v>
      </c>
      <c r="G905" t="s">
        <v>368</v>
      </c>
      <c r="H905" s="87">
        <v>249151</v>
      </c>
      <c r="I905" s="87">
        <v>249151</v>
      </c>
      <c r="J905" s="1"/>
      <c r="K905" s="88"/>
      <c r="L905" s="89"/>
      <c r="M905" s="90"/>
      <c r="P905" s="38"/>
      <c r="R905" s="101" t="s">
        <v>4785</v>
      </c>
      <c r="S905" s="101" t="s">
        <v>4785</v>
      </c>
      <c r="T905" s="45" t="s">
        <v>4785</v>
      </c>
      <c r="U905" t="s">
        <v>404</v>
      </c>
      <c r="V905" t="s">
        <v>404</v>
      </c>
      <c r="W905" t="s">
        <v>404</v>
      </c>
      <c r="X905" t="s">
        <v>404</v>
      </c>
      <c r="Y905" t="s">
        <v>404</v>
      </c>
      <c r="Z905" s="1"/>
    </row>
    <row r="906" spans="1:26" x14ac:dyDescent="0.25">
      <c r="A906" s="52" t="s">
        <v>2137</v>
      </c>
      <c r="B906" s="86" t="s">
        <v>910</v>
      </c>
      <c r="C906" t="s">
        <v>3570</v>
      </c>
      <c r="D906" t="s">
        <v>2089</v>
      </c>
      <c r="E906" s="52" t="s">
        <v>4004</v>
      </c>
      <c r="F906" s="52" t="s">
        <v>2137</v>
      </c>
      <c r="G906" t="s">
        <v>1581</v>
      </c>
      <c r="H906" s="87">
        <v>249153</v>
      </c>
      <c r="I906" s="87">
        <v>249153</v>
      </c>
      <c r="J906" s="1"/>
      <c r="K906" s="88"/>
      <c r="L906" s="89"/>
      <c r="M906" s="90"/>
      <c r="P906" s="38"/>
      <c r="R906" s="101" t="s">
        <v>4786</v>
      </c>
      <c r="S906" s="101" t="s">
        <v>4786</v>
      </c>
      <c r="T906" s="45" t="s">
        <v>4786</v>
      </c>
      <c r="U906" t="s">
        <v>406</v>
      </c>
      <c r="V906" t="s">
        <v>406</v>
      </c>
      <c r="W906" t="s">
        <v>406</v>
      </c>
      <c r="X906" t="s">
        <v>406</v>
      </c>
      <c r="Y906" t="s">
        <v>406</v>
      </c>
      <c r="Z906" s="1"/>
    </row>
    <row r="907" spans="1:26" x14ac:dyDescent="0.25">
      <c r="A907" s="52" t="s">
        <v>2138</v>
      </c>
      <c r="B907" s="86" t="s">
        <v>910</v>
      </c>
      <c r="C907" t="s">
        <v>3570</v>
      </c>
      <c r="D907" t="s">
        <v>2089</v>
      </c>
      <c r="E907" s="52" t="s">
        <v>4005</v>
      </c>
      <c r="F907" s="52" t="s">
        <v>2138</v>
      </c>
      <c r="G907" t="s">
        <v>1582</v>
      </c>
      <c r="H907" s="87" t="e">
        <v>#N/A</v>
      </c>
      <c r="I907" s="87">
        <v>249152</v>
      </c>
      <c r="J907" s="1"/>
      <c r="K907" s="88"/>
      <c r="L907" s="89"/>
      <c r="M907" s="90"/>
      <c r="P907" s="38"/>
      <c r="R907" s="101" t="s">
        <v>3565</v>
      </c>
      <c r="S907" s="101" t="s">
        <v>3565</v>
      </c>
      <c r="T907" s="45" t="s">
        <v>4788</v>
      </c>
      <c r="U907" t="s">
        <v>403</v>
      </c>
      <c r="V907" t="s">
        <v>403</v>
      </c>
      <c r="W907" t="s">
        <v>403</v>
      </c>
      <c r="X907" t="s">
        <v>403</v>
      </c>
      <c r="Y907" t="s">
        <v>403</v>
      </c>
      <c r="Z907" s="1"/>
    </row>
    <row r="908" spans="1:26" x14ac:dyDescent="0.25">
      <c r="A908" s="52" t="s">
        <v>2594</v>
      </c>
      <c r="B908" s="86" t="s">
        <v>910</v>
      </c>
      <c r="C908" t="s">
        <v>3570</v>
      </c>
      <c r="D908" t="s">
        <v>2089</v>
      </c>
      <c r="E908" s="52" t="s">
        <v>4006</v>
      </c>
      <c r="F908" s="52" t="s">
        <v>2594</v>
      </c>
      <c r="G908" t="s">
        <v>1736</v>
      </c>
      <c r="H908" s="87">
        <v>249288</v>
      </c>
      <c r="I908" s="87">
        <v>249288</v>
      </c>
      <c r="J908" s="1"/>
      <c r="K908" s="88"/>
      <c r="L908" s="89"/>
      <c r="M908" s="90"/>
      <c r="P908" s="38"/>
      <c r="R908" s="101" t="s">
        <v>4785</v>
      </c>
      <c r="S908" s="101" t="s">
        <v>4785</v>
      </c>
      <c r="T908" s="45" t="s">
        <v>4785</v>
      </c>
      <c r="U908" t="s">
        <v>405</v>
      </c>
      <c r="V908" t="s">
        <v>405</v>
      </c>
      <c r="W908" t="s">
        <v>405</v>
      </c>
      <c r="X908" t="s">
        <v>405</v>
      </c>
      <c r="Y908" t="s">
        <v>405</v>
      </c>
      <c r="Z908" s="1"/>
    </row>
    <row r="909" spans="1:26" x14ac:dyDescent="0.25">
      <c r="A909" s="52" t="s">
        <v>1035</v>
      </c>
      <c r="B909" s="86" t="s">
        <v>910</v>
      </c>
      <c r="C909" t="s">
        <v>3570</v>
      </c>
      <c r="D909" t="s">
        <v>2085</v>
      </c>
      <c r="E909" s="52" t="s">
        <v>4007</v>
      </c>
      <c r="F909" s="52" t="s">
        <v>1035</v>
      </c>
      <c r="G909" t="s">
        <v>1202</v>
      </c>
      <c r="H909" s="87">
        <v>247105</v>
      </c>
      <c r="I909" s="87">
        <v>247105</v>
      </c>
      <c r="J909" s="1"/>
      <c r="K909" s="88"/>
      <c r="L909" s="89"/>
      <c r="M909" s="90"/>
      <c r="P909" s="38" t="s">
        <v>456</v>
      </c>
      <c r="R909" s="101" t="s">
        <v>3565</v>
      </c>
      <c r="S909" s="101" t="s">
        <v>3565</v>
      </c>
      <c r="T909" s="45" t="s">
        <v>4788</v>
      </c>
      <c r="U909" t="s">
        <v>403</v>
      </c>
      <c r="V909" t="s">
        <v>403</v>
      </c>
      <c r="W909" t="s">
        <v>403</v>
      </c>
      <c r="X909" t="s">
        <v>403</v>
      </c>
      <c r="Y909" t="s">
        <v>403</v>
      </c>
      <c r="Z909" s="1"/>
    </row>
    <row r="910" spans="1:26" x14ac:dyDescent="0.25">
      <c r="A910" s="52" t="s">
        <v>1036</v>
      </c>
      <c r="B910" s="86" t="s">
        <v>910</v>
      </c>
      <c r="C910" t="s">
        <v>3570</v>
      </c>
      <c r="D910" t="s">
        <v>2085</v>
      </c>
      <c r="E910" s="52" t="s">
        <v>4008</v>
      </c>
      <c r="F910" s="52" t="s">
        <v>1036</v>
      </c>
      <c r="G910" t="s">
        <v>1203</v>
      </c>
      <c r="H910" s="87">
        <v>247110</v>
      </c>
      <c r="I910" s="87">
        <v>247110</v>
      </c>
      <c r="J910" s="1"/>
      <c r="K910" s="88"/>
      <c r="L910" s="89"/>
      <c r="M910" s="90"/>
      <c r="P910" s="38" t="s">
        <v>456</v>
      </c>
      <c r="R910" s="101" t="s">
        <v>3566</v>
      </c>
      <c r="S910" s="101" t="s">
        <v>3566</v>
      </c>
      <c r="T910" s="45" t="s">
        <v>4788</v>
      </c>
      <c r="U910" t="s">
        <v>403</v>
      </c>
      <c r="V910" t="s">
        <v>403</v>
      </c>
      <c r="W910" t="s">
        <v>403</v>
      </c>
      <c r="X910" t="s">
        <v>403</v>
      </c>
      <c r="Y910" t="s">
        <v>403</v>
      </c>
      <c r="Z910" s="1"/>
    </row>
    <row r="911" spans="1:26" x14ac:dyDescent="0.25">
      <c r="A911" s="52" t="s">
        <v>1037</v>
      </c>
      <c r="B911" s="86" t="s">
        <v>910</v>
      </c>
      <c r="C911" t="s">
        <v>3570</v>
      </c>
      <c r="D911" t="s">
        <v>2085</v>
      </c>
      <c r="E911" s="52" t="s">
        <v>4009</v>
      </c>
      <c r="F911" s="52" t="s">
        <v>1037</v>
      </c>
      <c r="G911" t="s">
        <v>1204</v>
      </c>
      <c r="H911" s="87">
        <v>247104</v>
      </c>
      <c r="I911" s="87">
        <v>247104</v>
      </c>
      <c r="J911" s="1"/>
      <c r="K911" s="88"/>
      <c r="L911" s="89"/>
      <c r="M911" s="90"/>
      <c r="P911" s="38"/>
      <c r="R911" s="101" t="s">
        <v>3565</v>
      </c>
      <c r="S911" s="101" t="s">
        <v>3565</v>
      </c>
      <c r="T911" s="45" t="s">
        <v>4788</v>
      </c>
      <c r="U911" t="s">
        <v>405</v>
      </c>
      <c r="V911" t="s">
        <v>405</v>
      </c>
      <c r="W911" t="s">
        <v>405</v>
      </c>
      <c r="X911" t="s">
        <v>405</v>
      </c>
      <c r="Y911" t="s">
        <v>405</v>
      </c>
      <c r="Z911" s="1"/>
    </row>
    <row r="912" spans="1:26" x14ac:dyDescent="0.25">
      <c r="A912" s="52" t="s">
        <v>1038</v>
      </c>
      <c r="B912" s="86" t="s">
        <v>910</v>
      </c>
      <c r="C912" t="s">
        <v>3570</v>
      </c>
      <c r="D912" t="s">
        <v>2085</v>
      </c>
      <c r="E912" s="52" t="s">
        <v>4010</v>
      </c>
      <c r="F912" s="52" t="s">
        <v>1038</v>
      </c>
      <c r="G912" t="s">
        <v>1205</v>
      </c>
      <c r="H912" s="87">
        <v>247109</v>
      </c>
      <c r="I912" s="87">
        <v>247109</v>
      </c>
      <c r="J912" s="1"/>
      <c r="K912" s="88"/>
      <c r="L912" s="89"/>
      <c r="M912" s="90"/>
      <c r="P912" s="38" t="s">
        <v>456</v>
      </c>
      <c r="R912" s="101" t="s">
        <v>3565</v>
      </c>
      <c r="S912" s="101" t="s">
        <v>3565</v>
      </c>
      <c r="T912" s="45" t="s">
        <v>4788</v>
      </c>
      <c r="U912" t="s">
        <v>406</v>
      </c>
      <c r="V912" t="s">
        <v>406</v>
      </c>
      <c r="W912" t="s">
        <v>406</v>
      </c>
      <c r="X912" t="s">
        <v>406</v>
      </c>
      <c r="Y912" t="s">
        <v>406</v>
      </c>
      <c r="Z912" s="1"/>
    </row>
    <row r="913" spans="1:26" x14ac:dyDescent="0.25">
      <c r="A913" s="52" t="s">
        <v>2139</v>
      </c>
      <c r="B913" s="86" t="s">
        <v>910</v>
      </c>
      <c r="C913" t="s">
        <v>3570</v>
      </c>
      <c r="D913" t="s">
        <v>2090</v>
      </c>
      <c r="E913" s="52" t="s">
        <v>4011</v>
      </c>
      <c r="F913" s="52" t="s">
        <v>2139</v>
      </c>
      <c r="G913" t="s">
        <v>1583</v>
      </c>
      <c r="H913" s="87">
        <v>249854</v>
      </c>
      <c r="I913" s="87">
        <v>249854</v>
      </c>
      <c r="J913" s="1"/>
      <c r="K913" s="88"/>
      <c r="L913" s="89"/>
      <c r="M913" s="90"/>
      <c r="P913" s="38"/>
      <c r="R913" s="101" t="s">
        <v>2094</v>
      </c>
      <c r="S913" s="101" t="s">
        <v>2094</v>
      </c>
      <c r="T913" s="45" t="s">
        <v>3577</v>
      </c>
      <c r="U913" t="s">
        <v>406</v>
      </c>
      <c r="V913" t="s">
        <v>406</v>
      </c>
      <c r="W913" t="s">
        <v>406</v>
      </c>
      <c r="X913" t="s">
        <v>406</v>
      </c>
      <c r="Y913" t="s">
        <v>406</v>
      </c>
      <c r="Z913" s="1"/>
    </row>
    <row r="914" spans="1:26" x14ac:dyDescent="0.25">
      <c r="A914" s="52" t="s">
        <v>2284</v>
      </c>
      <c r="B914" s="86" t="s">
        <v>910</v>
      </c>
      <c r="C914" t="s">
        <v>3570</v>
      </c>
      <c r="D914" t="s">
        <v>2088</v>
      </c>
      <c r="E914" s="52" t="s">
        <v>4012</v>
      </c>
      <c r="F914" s="52" t="s">
        <v>2284</v>
      </c>
      <c r="G914" t="s">
        <v>1271</v>
      </c>
      <c r="H914" s="87">
        <v>248853</v>
      </c>
      <c r="I914" s="87">
        <v>248853</v>
      </c>
      <c r="J914" s="1"/>
      <c r="K914" s="88"/>
      <c r="L914" s="89"/>
      <c r="M914" s="90"/>
      <c r="P914" s="38"/>
      <c r="R914" s="101" t="s">
        <v>4785</v>
      </c>
      <c r="S914" s="101" t="s">
        <v>4785</v>
      </c>
      <c r="T914" s="45" t="s">
        <v>4785</v>
      </c>
      <c r="U914" t="s">
        <v>405</v>
      </c>
      <c r="V914" t="s">
        <v>405</v>
      </c>
      <c r="W914" t="s">
        <v>405</v>
      </c>
      <c r="X914" t="s">
        <v>405</v>
      </c>
      <c r="Y914" t="s">
        <v>405</v>
      </c>
      <c r="Z914" s="1"/>
    </row>
    <row r="915" spans="1:26" x14ac:dyDescent="0.25">
      <c r="A915" s="52" t="s">
        <v>2285</v>
      </c>
      <c r="B915" s="86" t="s">
        <v>910</v>
      </c>
      <c r="C915" t="s">
        <v>3570</v>
      </c>
      <c r="D915" t="s">
        <v>2088</v>
      </c>
      <c r="E915" s="52" t="s">
        <v>4013</v>
      </c>
      <c r="F915" s="52" t="s">
        <v>2285</v>
      </c>
      <c r="G915" t="s">
        <v>1272</v>
      </c>
      <c r="H915" s="87">
        <v>248852</v>
      </c>
      <c r="I915" s="87">
        <v>248852</v>
      </c>
      <c r="J915" s="1"/>
      <c r="K915" s="88"/>
      <c r="L915" s="89"/>
      <c r="M915" s="90"/>
      <c r="P915" s="38"/>
      <c r="R915" s="101" t="s">
        <v>2094</v>
      </c>
      <c r="S915" s="101" t="s">
        <v>2094</v>
      </c>
      <c r="T915" s="45" t="s">
        <v>3577</v>
      </c>
      <c r="U915" t="s">
        <v>405</v>
      </c>
      <c r="V915" t="s">
        <v>405</v>
      </c>
      <c r="W915" t="s">
        <v>405</v>
      </c>
      <c r="X915" t="s">
        <v>405</v>
      </c>
      <c r="Y915" t="s">
        <v>405</v>
      </c>
      <c r="Z915" s="1"/>
    </row>
    <row r="916" spans="1:26" x14ac:dyDescent="0.25">
      <c r="A916" s="52" t="s">
        <v>2949</v>
      </c>
      <c r="B916" s="86" t="s">
        <v>910</v>
      </c>
      <c r="C916" t="s">
        <v>3570</v>
      </c>
      <c r="D916" t="s">
        <v>2088</v>
      </c>
      <c r="E916" s="52" t="s">
        <v>4014</v>
      </c>
      <c r="F916" s="52" t="s">
        <v>2286</v>
      </c>
      <c r="G916" t="s">
        <v>1273</v>
      </c>
      <c r="H916" s="87">
        <v>643450</v>
      </c>
      <c r="I916" s="87">
        <v>643450</v>
      </c>
      <c r="J916" s="1"/>
      <c r="K916" s="88"/>
      <c r="L916" s="89"/>
      <c r="M916" s="90"/>
      <c r="P916" s="38"/>
      <c r="R916" s="101" t="s">
        <v>2093</v>
      </c>
      <c r="S916" s="101" t="s">
        <v>2093</v>
      </c>
      <c r="T916" s="45" t="s">
        <v>3577</v>
      </c>
      <c r="U916" t="s">
        <v>403</v>
      </c>
      <c r="V916" t="s">
        <v>403</v>
      </c>
      <c r="W916" t="s">
        <v>403</v>
      </c>
      <c r="X916" t="s">
        <v>403</v>
      </c>
      <c r="Y916" t="s">
        <v>403</v>
      </c>
      <c r="Z916" s="1"/>
    </row>
    <row r="917" spans="1:26" x14ac:dyDescent="0.25">
      <c r="A917" s="52" t="s">
        <v>2595</v>
      </c>
      <c r="B917" s="86" t="s">
        <v>910</v>
      </c>
      <c r="C917" t="s">
        <v>3570</v>
      </c>
      <c r="D917" t="s">
        <v>2089</v>
      </c>
      <c r="E917" s="52" t="s">
        <v>4015</v>
      </c>
      <c r="F917" s="52" t="s">
        <v>2595</v>
      </c>
      <c r="G917" t="s">
        <v>1737</v>
      </c>
      <c r="H917" s="87">
        <v>249638</v>
      </c>
      <c r="I917" s="87">
        <v>249638</v>
      </c>
      <c r="J917" s="1"/>
      <c r="K917" s="88"/>
      <c r="L917" s="89"/>
      <c r="M917" s="90"/>
      <c r="P917" s="38"/>
      <c r="R917" s="101" t="s">
        <v>2094</v>
      </c>
      <c r="S917" s="101" t="s">
        <v>2094</v>
      </c>
      <c r="T917" s="45" t="s">
        <v>3577</v>
      </c>
      <c r="U917" t="s">
        <v>406</v>
      </c>
      <c r="V917" t="s">
        <v>406</v>
      </c>
      <c r="W917" t="s">
        <v>406</v>
      </c>
      <c r="X917" t="s">
        <v>406</v>
      </c>
      <c r="Y917" t="s">
        <v>406</v>
      </c>
      <c r="Z917" s="1"/>
    </row>
    <row r="918" spans="1:26" x14ac:dyDescent="0.25">
      <c r="A918" s="52" t="s">
        <v>2140</v>
      </c>
      <c r="B918" s="86" t="s">
        <v>910</v>
      </c>
      <c r="C918" t="s">
        <v>3570</v>
      </c>
      <c r="D918" t="s">
        <v>2089</v>
      </c>
      <c r="E918" s="52" t="s">
        <v>4016</v>
      </c>
      <c r="F918" s="52" t="s">
        <v>2140</v>
      </c>
      <c r="G918" t="s">
        <v>1584</v>
      </c>
      <c r="H918" s="87">
        <v>719622</v>
      </c>
      <c r="I918" s="87">
        <v>719622</v>
      </c>
      <c r="J918" s="1"/>
      <c r="K918" s="88"/>
      <c r="L918" s="89"/>
      <c r="M918" s="90"/>
      <c r="P918" s="38"/>
      <c r="R918" s="101" t="s">
        <v>4785</v>
      </c>
      <c r="S918" s="101" t="s">
        <v>4785</v>
      </c>
      <c r="T918" s="45" t="s">
        <v>4785</v>
      </c>
      <c r="U918" t="s">
        <v>403</v>
      </c>
      <c r="V918" t="s">
        <v>403</v>
      </c>
      <c r="W918" t="s">
        <v>403</v>
      </c>
      <c r="X918" t="s">
        <v>403</v>
      </c>
      <c r="Y918" t="s">
        <v>403</v>
      </c>
      <c r="Z918" s="1"/>
    </row>
    <row r="919" spans="1:26" x14ac:dyDescent="0.25">
      <c r="A919" s="52" t="s">
        <v>2141</v>
      </c>
      <c r="B919" s="86" t="s">
        <v>910</v>
      </c>
      <c r="C919" t="s">
        <v>3570</v>
      </c>
      <c r="D919" t="s">
        <v>2089</v>
      </c>
      <c r="E919" s="52" t="s">
        <v>4017</v>
      </c>
      <c r="F919" s="52" t="s">
        <v>2141</v>
      </c>
      <c r="G919" t="s">
        <v>1585</v>
      </c>
      <c r="H919" s="87">
        <v>719632</v>
      </c>
      <c r="I919" s="87">
        <v>719632</v>
      </c>
      <c r="J919" s="1"/>
      <c r="K919" s="88"/>
      <c r="L919" s="89"/>
      <c r="M919" s="90"/>
      <c r="P919" s="38"/>
      <c r="R919" s="101" t="s">
        <v>4785</v>
      </c>
      <c r="S919" s="101" t="s">
        <v>4785</v>
      </c>
      <c r="T919" s="45" t="s">
        <v>4785</v>
      </c>
      <c r="U919" t="s">
        <v>407</v>
      </c>
      <c r="V919" t="s">
        <v>407</v>
      </c>
      <c r="W919" t="s">
        <v>407</v>
      </c>
      <c r="X919" t="s">
        <v>407</v>
      </c>
      <c r="Y919" t="s">
        <v>407</v>
      </c>
      <c r="Z919" s="1"/>
    </row>
    <row r="920" spans="1:26" x14ac:dyDescent="0.25">
      <c r="A920" s="52" t="s">
        <v>2948</v>
      </c>
      <c r="B920" s="86" t="s">
        <v>910</v>
      </c>
      <c r="C920" t="s">
        <v>3570</v>
      </c>
      <c r="D920" t="s">
        <v>2089</v>
      </c>
      <c r="E920" s="52" t="s">
        <v>4018</v>
      </c>
      <c r="F920" s="52" t="s">
        <v>2142</v>
      </c>
      <c r="G920" t="s">
        <v>1586</v>
      </c>
      <c r="H920" s="87" t="e">
        <v>#N/A</v>
      </c>
      <c r="I920" s="87">
        <v>719623</v>
      </c>
      <c r="J920" s="1"/>
      <c r="K920" s="88"/>
      <c r="L920" s="89"/>
      <c r="M920" s="90"/>
      <c r="P920" s="38"/>
      <c r="R920" s="101" t="s">
        <v>4785</v>
      </c>
      <c r="S920" s="101" t="s">
        <v>4785</v>
      </c>
      <c r="T920" s="45" t="s">
        <v>4785</v>
      </c>
      <c r="U920" t="s">
        <v>407</v>
      </c>
      <c r="V920" t="s">
        <v>407</v>
      </c>
      <c r="W920" t="s">
        <v>407</v>
      </c>
      <c r="X920" t="s">
        <v>407</v>
      </c>
      <c r="Y920" t="s">
        <v>407</v>
      </c>
      <c r="Z920" s="1"/>
    </row>
    <row r="921" spans="1:26" x14ac:dyDescent="0.25">
      <c r="A921" s="52" t="s">
        <v>2143</v>
      </c>
      <c r="B921" s="86" t="s">
        <v>910</v>
      </c>
      <c r="C921" t="s">
        <v>3570</v>
      </c>
      <c r="D921" t="s">
        <v>2089</v>
      </c>
      <c r="E921" s="52" t="s">
        <v>4019</v>
      </c>
      <c r="F921" s="52" t="s">
        <v>2143</v>
      </c>
      <c r="G921" t="s">
        <v>1587</v>
      </c>
      <c r="H921" s="87" t="e">
        <v>#N/A</v>
      </c>
      <c r="I921" s="87">
        <v>961903</v>
      </c>
      <c r="J921" s="1"/>
      <c r="K921" s="88"/>
      <c r="L921" s="89"/>
      <c r="M921" s="90"/>
      <c r="P921" s="38"/>
      <c r="R921" s="101" t="s">
        <v>4785</v>
      </c>
      <c r="S921" s="101" t="s">
        <v>4785</v>
      </c>
      <c r="T921" s="45" t="s">
        <v>4785</v>
      </c>
      <c r="U921" t="s">
        <v>406</v>
      </c>
      <c r="V921" t="s">
        <v>406</v>
      </c>
      <c r="W921" t="s">
        <v>406</v>
      </c>
      <c r="X921" t="s">
        <v>406</v>
      </c>
      <c r="Y921" t="s">
        <v>406</v>
      </c>
      <c r="Z921" s="1"/>
    </row>
    <row r="922" spans="1:26" x14ac:dyDescent="0.25">
      <c r="A922" s="52" t="s">
        <v>2287</v>
      </c>
      <c r="B922" s="86" t="s">
        <v>910</v>
      </c>
      <c r="C922" t="s">
        <v>3570</v>
      </c>
      <c r="D922" t="s">
        <v>2088</v>
      </c>
      <c r="E922" s="52" t="s">
        <v>4020</v>
      </c>
      <c r="F922" s="52" t="s">
        <v>2287</v>
      </c>
      <c r="G922" t="s">
        <v>1274</v>
      </c>
      <c r="H922" s="87">
        <v>248911</v>
      </c>
      <c r="I922" s="87">
        <v>248911</v>
      </c>
      <c r="J922" s="1"/>
      <c r="K922" s="88"/>
      <c r="L922" s="89"/>
      <c r="M922" s="90"/>
      <c r="P922" s="38"/>
      <c r="R922" s="101" t="s">
        <v>2094</v>
      </c>
      <c r="S922" s="101" t="s">
        <v>2094</v>
      </c>
      <c r="T922" s="45" t="s">
        <v>3577</v>
      </c>
      <c r="U922" t="s">
        <v>406</v>
      </c>
      <c r="V922" t="s">
        <v>406</v>
      </c>
      <c r="W922" t="s">
        <v>406</v>
      </c>
      <c r="X922" t="s">
        <v>406</v>
      </c>
      <c r="Y922" t="s">
        <v>406</v>
      </c>
      <c r="Z922" s="1"/>
    </row>
    <row r="923" spans="1:26" x14ac:dyDescent="0.25">
      <c r="A923" s="52" t="s">
        <v>2288</v>
      </c>
      <c r="B923" s="86" t="s">
        <v>910</v>
      </c>
      <c r="C923" t="s">
        <v>3570</v>
      </c>
      <c r="D923" t="s">
        <v>2088</v>
      </c>
      <c r="E923" s="52" t="s">
        <v>4021</v>
      </c>
      <c r="F923" s="52" t="s">
        <v>2288</v>
      </c>
      <c r="G923" t="s">
        <v>1275</v>
      </c>
      <c r="H923" s="87">
        <v>248913</v>
      </c>
      <c r="I923" s="87">
        <v>248913</v>
      </c>
      <c r="J923" s="1"/>
      <c r="K923" s="88"/>
      <c r="L923" s="89"/>
      <c r="M923" s="90"/>
      <c r="P923" s="38"/>
      <c r="R923" s="101" t="s">
        <v>2093</v>
      </c>
      <c r="S923" s="101" t="s">
        <v>2093</v>
      </c>
      <c r="T923" s="45" t="s">
        <v>3577</v>
      </c>
      <c r="U923" t="s">
        <v>405</v>
      </c>
      <c r="V923" t="s">
        <v>405</v>
      </c>
      <c r="W923" t="s">
        <v>405</v>
      </c>
      <c r="X923" t="s">
        <v>405</v>
      </c>
      <c r="Y923" t="s">
        <v>405</v>
      </c>
      <c r="Z923" s="1"/>
    </row>
    <row r="924" spans="1:26" x14ac:dyDescent="0.25">
      <c r="A924" s="52" t="s">
        <v>2289</v>
      </c>
      <c r="B924" s="86" t="s">
        <v>910</v>
      </c>
      <c r="C924" t="s">
        <v>3570</v>
      </c>
      <c r="D924" t="s">
        <v>2088</v>
      </c>
      <c r="E924" s="52" t="s">
        <v>4022</v>
      </c>
      <c r="F924" s="52" t="s">
        <v>2289</v>
      </c>
      <c r="G924" t="s">
        <v>1276</v>
      </c>
      <c r="H924" s="87">
        <v>248912</v>
      </c>
      <c r="I924" s="87">
        <v>248912</v>
      </c>
      <c r="J924" s="1"/>
      <c r="K924" s="88"/>
      <c r="L924" s="89"/>
      <c r="M924" s="90"/>
      <c r="P924" s="38"/>
      <c r="R924" s="101" t="s">
        <v>2094</v>
      </c>
      <c r="S924" s="101" t="s">
        <v>2094</v>
      </c>
      <c r="T924" s="45" t="s">
        <v>3577</v>
      </c>
      <c r="U924" t="s">
        <v>405</v>
      </c>
      <c r="V924" t="s">
        <v>405</v>
      </c>
      <c r="W924" t="s">
        <v>405</v>
      </c>
      <c r="X924" t="s">
        <v>405</v>
      </c>
      <c r="Y924" t="s">
        <v>405</v>
      </c>
      <c r="Z924" s="1"/>
    </row>
    <row r="925" spans="1:26" x14ac:dyDescent="0.25">
      <c r="A925" s="52" t="s">
        <v>2596</v>
      </c>
      <c r="B925" s="86" t="s">
        <v>910</v>
      </c>
      <c r="C925" t="s">
        <v>3570</v>
      </c>
      <c r="D925" t="s">
        <v>2089</v>
      </c>
      <c r="E925" s="52" t="s">
        <v>4023</v>
      </c>
      <c r="F925" s="52" t="s">
        <v>2596</v>
      </c>
      <c r="G925" t="s">
        <v>1738</v>
      </c>
      <c r="H925" s="87">
        <v>249378</v>
      </c>
      <c r="I925" s="87">
        <v>249378</v>
      </c>
      <c r="J925" s="1"/>
      <c r="K925" s="88"/>
      <c r="L925" s="89"/>
      <c r="M925" s="90"/>
      <c r="P925" s="38"/>
      <c r="R925" s="101" t="s">
        <v>3566</v>
      </c>
      <c r="S925" s="101" t="s">
        <v>3566</v>
      </c>
      <c r="T925" s="45" t="s">
        <v>4788</v>
      </c>
      <c r="U925" t="s">
        <v>407</v>
      </c>
      <c r="V925" t="s">
        <v>407</v>
      </c>
      <c r="W925" t="s">
        <v>407</v>
      </c>
      <c r="X925" t="s">
        <v>407</v>
      </c>
      <c r="Y925" t="s">
        <v>407</v>
      </c>
      <c r="Z925" s="1"/>
    </row>
    <row r="926" spans="1:26" x14ac:dyDescent="0.25">
      <c r="A926" s="52" t="s">
        <v>2793</v>
      </c>
      <c r="B926" s="86" t="s">
        <v>910</v>
      </c>
      <c r="C926" t="s">
        <v>3571</v>
      </c>
      <c r="D926" t="s">
        <v>2092</v>
      </c>
      <c r="E926" s="52" t="s">
        <v>4024</v>
      </c>
      <c r="F926" s="52" t="s">
        <v>2793</v>
      </c>
      <c r="G926" t="s">
        <v>1942</v>
      </c>
      <c r="H926" s="87">
        <v>248315</v>
      </c>
      <c r="I926" s="87">
        <v>248315</v>
      </c>
      <c r="J926" s="1"/>
      <c r="K926" s="88"/>
      <c r="L926" s="89"/>
      <c r="M926" s="90"/>
      <c r="P926" s="38"/>
      <c r="R926" s="101" t="s">
        <v>4786</v>
      </c>
      <c r="S926" s="101" t="s">
        <v>4786</v>
      </c>
      <c r="T926" s="45" t="s">
        <v>4786</v>
      </c>
      <c r="U926" t="s">
        <v>403</v>
      </c>
      <c r="V926" t="s">
        <v>403</v>
      </c>
      <c r="W926" t="s">
        <v>403</v>
      </c>
      <c r="X926" t="s">
        <v>403</v>
      </c>
      <c r="Y926" t="s">
        <v>403</v>
      </c>
      <c r="Z926" s="1"/>
    </row>
    <row r="927" spans="1:26" x14ac:dyDescent="0.25">
      <c r="A927" s="52" t="s">
        <v>939</v>
      </c>
      <c r="B927" s="86" t="s">
        <v>910</v>
      </c>
      <c r="C927" t="s">
        <v>3570</v>
      </c>
      <c r="D927" t="s">
        <v>2078</v>
      </c>
      <c r="E927" s="52" t="s">
        <v>4025</v>
      </c>
      <c r="F927" s="52" t="s">
        <v>939</v>
      </c>
      <c r="G927" t="s">
        <v>1105</v>
      </c>
      <c r="H927" s="87">
        <v>249052</v>
      </c>
      <c r="I927" s="87">
        <v>249052</v>
      </c>
      <c r="J927" s="1"/>
      <c r="K927" s="88"/>
      <c r="L927" s="89"/>
      <c r="M927" s="90"/>
      <c r="P927" s="38"/>
      <c r="R927" s="101" t="s">
        <v>4786</v>
      </c>
      <c r="S927" s="101" t="s">
        <v>4786</v>
      </c>
      <c r="T927" s="45" t="s">
        <v>4786</v>
      </c>
      <c r="U927" t="s">
        <v>406</v>
      </c>
      <c r="V927" t="s">
        <v>406</v>
      </c>
      <c r="W927" t="s">
        <v>406</v>
      </c>
      <c r="X927" t="s">
        <v>406</v>
      </c>
      <c r="Y927" t="s">
        <v>406</v>
      </c>
      <c r="Z927" s="1"/>
    </row>
    <row r="928" spans="1:26" x14ac:dyDescent="0.25">
      <c r="A928" s="52" t="s">
        <v>940</v>
      </c>
      <c r="B928" s="86" t="s">
        <v>910</v>
      </c>
      <c r="C928" t="s">
        <v>3570</v>
      </c>
      <c r="D928" t="s">
        <v>2078</v>
      </c>
      <c r="E928" s="52" t="s">
        <v>4026</v>
      </c>
      <c r="F928" s="52" t="s">
        <v>940</v>
      </c>
      <c r="G928" t="s">
        <v>1106</v>
      </c>
      <c r="H928" s="87">
        <v>249032</v>
      </c>
      <c r="I928" s="87">
        <v>249032</v>
      </c>
      <c r="J928" s="1"/>
      <c r="K928" s="88"/>
      <c r="L928" s="89"/>
      <c r="M928" s="90"/>
      <c r="P928" s="38"/>
      <c r="R928" s="101" t="s">
        <v>4785</v>
      </c>
      <c r="S928" s="101" t="s">
        <v>4785</v>
      </c>
      <c r="T928" s="45" t="s">
        <v>4785</v>
      </c>
      <c r="U928" t="s">
        <v>405</v>
      </c>
      <c r="V928" t="s">
        <v>405</v>
      </c>
      <c r="W928" t="s">
        <v>405</v>
      </c>
      <c r="X928" t="s">
        <v>405</v>
      </c>
      <c r="Y928" t="s">
        <v>405</v>
      </c>
      <c r="Z928" s="1"/>
    </row>
    <row r="929" spans="1:26" x14ac:dyDescent="0.25">
      <c r="A929" s="52" t="s">
        <v>2144</v>
      </c>
      <c r="B929" s="86" t="s">
        <v>910</v>
      </c>
      <c r="C929" t="s">
        <v>3570</v>
      </c>
      <c r="D929" t="s">
        <v>2089</v>
      </c>
      <c r="E929" s="52" t="s">
        <v>4027</v>
      </c>
      <c r="F929" s="52" t="s">
        <v>2144</v>
      </c>
      <c r="G929" t="s">
        <v>1588</v>
      </c>
      <c r="H929" s="87">
        <v>249537</v>
      </c>
      <c r="I929" s="87">
        <v>249537</v>
      </c>
      <c r="J929" s="1"/>
      <c r="K929" s="88"/>
      <c r="L929" s="89"/>
      <c r="M929" s="90"/>
      <c r="P929" s="38"/>
      <c r="R929" s="101" t="s">
        <v>2094</v>
      </c>
      <c r="S929" s="101" t="s">
        <v>2094</v>
      </c>
      <c r="T929" s="45" t="s">
        <v>3577</v>
      </c>
      <c r="U929" t="s">
        <v>406</v>
      </c>
      <c r="V929" t="s">
        <v>406</v>
      </c>
      <c r="W929" t="s">
        <v>406</v>
      </c>
      <c r="X929" t="s">
        <v>406</v>
      </c>
      <c r="Y929" t="s">
        <v>406</v>
      </c>
      <c r="Z929" s="1"/>
    </row>
    <row r="930" spans="1:26" x14ac:dyDescent="0.25">
      <c r="A930" s="52" t="s">
        <v>2145</v>
      </c>
      <c r="B930" s="86" t="s">
        <v>910</v>
      </c>
      <c r="C930" t="s">
        <v>3570</v>
      </c>
      <c r="D930" t="s">
        <v>2089</v>
      </c>
      <c r="E930" s="52" t="s">
        <v>4028</v>
      </c>
      <c r="F930" s="52" t="s">
        <v>2145</v>
      </c>
      <c r="G930" t="s">
        <v>1589</v>
      </c>
      <c r="H930" s="87">
        <v>249734</v>
      </c>
      <c r="I930" s="87">
        <v>249734</v>
      </c>
      <c r="J930" s="1"/>
      <c r="K930" s="88"/>
      <c r="L930" s="89"/>
      <c r="M930" s="90"/>
      <c r="P930" s="38"/>
      <c r="R930" s="101" t="s">
        <v>3565</v>
      </c>
      <c r="S930" s="101" t="s">
        <v>3565</v>
      </c>
      <c r="T930" s="45" t="s">
        <v>4788</v>
      </c>
      <c r="U930" t="s">
        <v>403</v>
      </c>
      <c r="V930" t="s">
        <v>403</v>
      </c>
      <c r="W930" t="s">
        <v>403</v>
      </c>
      <c r="X930" t="s">
        <v>403</v>
      </c>
      <c r="Y930" t="s">
        <v>403</v>
      </c>
      <c r="Z930" s="1"/>
    </row>
    <row r="931" spans="1:26" x14ac:dyDescent="0.25">
      <c r="A931" s="52" t="s">
        <v>2290</v>
      </c>
      <c r="B931" s="86" t="s">
        <v>910</v>
      </c>
      <c r="C931" t="s">
        <v>3570</v>
      </c>
      <c r="D931" t="s">
        <v>2088</v>
      </c>
      <c r="E931" s="52" t="s">
        <v>4029</v>
      </c>
      <c r="F931" s="52" t="s">
        <v>2290</v>
      </c>
      <c r="G931" t="s">
        <v>1277</v>
      </c>
      <c r="H931" s="87">
        <v>248918</v>
      </c>
      <c r="I931" s="87">
        <v>248918</v>
      </c>
      <c r="J931" s="1"/>
      <c r="K931" s="88"/>
      <c r="L931" s="89"/>
      <c r="M931" s="90"/>
      <c r="P931" s="38"/>
      <c r="R931" s="101" t="s">
        <v>4785</v>
      </c>
      <c r="S931" s="101" t="s">
        <v>4785</v>
      </c>
      <c r="T931" s="45" t="s">
        <v>4785</v>
      </c>
      <c r="U931" t="s">
        <v>405</v>
      </c>
      <c r="V931" t="s">
        <v>405</v>
      </c>
      <c r="W931" t="s">
        <v>405</v>
      </c>
      <c r="X931" t="s">
        <v>405</v>
      </c>
      <c r="Y931" t="s">
        <v>405</v>
      </c>
      <c r="Z931" s="1"/>
    </row>
    <row r="932" spans="1:26" x14ac:dyDescent="0.25">
      <c r="A932" s="52" t="s">
        <v>2291</v>
      </c>
      <c r="B932" s="86" t="s">
        <v>910</v>
      </c>
      <c r="C932" t="s">
        <v>3570</v>
      </c>
      <c r="D932" t="s">
        <v>2088</v>
      </c>
      <c r="E932" s="52" t="s">
        <v>4030</v>
      </c>
      <c r="F932" s="52" t="s">
        <v>2291</v>
      </c>
      <c r="G932" t="s">
        <v>1278</v>
      </c>
      <c r="H932" s="87">
        <v>248765</v>
      </c>
      <c r="I932" s="87">
        <v>248765</v>
      </c>
      <c r="J932" s="1"/>
      <c r="K932" s="88"/>
      <c r="L932" s="89"/>
      <c r="M932" s="90"/>
      <c r="P932" s="38"/>
      <c r="R932" s="101" t="s">
        <v>4785</v>
      </c>
      <c r="S932" s="101" t="s">
        <v>4785</v>
      </c>
      <c r="T932" s="45" t="s">
        <v>4785</v>
      </c>
      <c r="U932" t="s">
        <v>404</v>
      </c>
      <c r="V932" t="s">
        <v>404</v>
      </c>
      <c r="W932" t="s">
        <v>404</v>
      </c>
      <c r="X932" t="s">
        <v>404</v>
      </c>
      <c r="Y932" t="s">
        <v>404</v>
      </c>
      <c r="Z932" s="1"/>
    </row>
    <row r="933" spans="1:26" x14ac:dyDescent="0.25">
      <c r="A933" s="52" t="s">
        <v>2597</v>
      </c>
      <c r="B933" s="86" t="s">
        <v>910</v>
      </c>
      <c r="C933" t="s">
        <v>3570</v>
      </c>
      <c r="D933" t="s">
        <v>2089</v>
      </c>
      <c r="E933" s="52" t="s">
        <v>4031</v>
      </c>
      <c r="F933" s="52" t="s">
        <v>2597</v>
      </c>
      <c r="G933" t="s">
        <v>1739</v>
      </c>
      <c r="H933" s="87">
        <v>520887</v>
      </c>
      <c r="I933" s="87">
        <v>520887</v>
      </c>
      <c r="J933" s="1"/>
      <c r="K933" s="88"/>
      <c r="L933" s="89"/>
      <c r="M933" s="90"/>
      <c r="P933" s="38" t="s">
        <v>456</v>
      </c>
      <c r="R933" s="101" t="s">
        <v>4784</v>
      </c>
      <c r="S933" s="101" t="s">
        <v>4784</v>
      </c>
      <c r="T933" s="45" t="s">
        <v>4784</v>
      </c>
      <c r="U933" t="s">
        <v>406</v>
      </c>
      <c r="V933" t="s">
        <v>406</v>
      </c>
      <c r="W933" t="s">
        <v>406</v>
      </c>
      <c r="X933" t="s">
        <v>406</v>
      </c>
      <c r="Y933" t="s">
        <v>406</v>
      </c>
      <c r="Z933" s="1"/>
    </row>
    <row r="934" spans="1:26" x14ac:dyDescent="0.25">
      <c r="A934" s="52" t="s">
        <v>3552</v>
      </c>
      <c r="B934" s="86" t="s">
        <v>910</v>
      </c>
      <c r="C934" t="s">
        <v>3570</v>
      </c>
      <c r="D934" t="s">
        <v>2089</v>
      </c>
      <c r="E934" s="52" t="s">
        <v>4032</v>
      </c>
      <c r="F934" s="52" t="s">
        <v>3552</v>
      </c>
      <c r="G934" t="s">
        <v>3553</v>
      </c>
      <c r="H934" s="87">
        <v>781877</v>
      </c>
      <c r="I934" s="87">
        <v>781877</v>
      </c>
      <c r="J934" s="1"/>
      <c r="K934" s="88"/>
      <c r="L934" s="89"/>
      <c r="M934" s="90"/>
      <c r="P934" s="38" t="s">
        <v>456</v>
      </c>
      <c r="R934" s="101" t="s">
        <v>3566</v>
      </c>
      <c r="S934" s="101" t="s">
        <v>3566</v>
      </c>
      <c r="T934" s="45" t="s">
        <v>4788</v>
      </c>
      <c r="U934" t="s">
        <v>402</v>
      </c>
      <c r="V934" t="s">
        <v>402</v>
      </c>
      <c r="W934" t="s">
        <v>402</v>
      </c>
      <c r="X934" t="s">
        <v>402</v>
      </c>
      <c r="Y934" t="s">
        <v>402</v>
      </c>
      <c r="Z934" s="1"/>
    </row>
    <row r="935" spans="1:26" x14ac:dyDescent="0.25">
      <c r="A935" s="52" t="s">
        <v>2598</v>
      </c>
      <c r="B935" s="86" t="s">
        <v>910</v>
      </c>
      <c r="C935" t="s">
        <v>3570</v>
      </c>
      <c r="D935" t="s">
        <v>2089</v>
      </c>
      <c r="E935" s="52" t="s">
        <v>4033</v>
      </c>
      <c r="F935" s="52" t="s">
        <v>2598</v>
      </c>
      <c r="G935" t="s">
        <v>1740</v>
      </c>
      <c r="H935" s="87">
        <v>781884</v>
      </c>
      <c r="I935" s="87">
        <v>781884</v>
      </c>
      <c r="J935" s="1"/>
      <c r="K935" s="88"/>
      <c r="L935" s="89"/>
      <c r="M935" s="90"/>
      <c r="P935" s="38" t="s">
        <v>456</v>
      </c>
      <c r="R935" s="101" t="s">
        <v>4784</v>
      </c>
      <c r="S935" s="101" t="s">
        <v>4784</v>
      </c>
      <c r="T935" s="45" t="s">
        <v>4784</v>
      </c>
      <c r="U935" t="s">
        <v>403</v>
      </c>
      <c r="V935" t="s">
        <v>403</v>
      </c>
      <c r="W935" t="s">
        <v>403</v>
      </c>
      <c r="X935" t="s">
        <v>403</v>
      </c>
      <c r="Y935" t="s">
        <v>403</v>
      </c>
      <c r="Z935" s="1"/>
    </row>
    <row r="936" spans="1:26" x14ac:dyDescent="0.25">
      <c r="A936" s="52" t="s">
        <v>2599</v>
      </c>
      <c r="B936" s="86" t="s">
        <v>910</v>
      </c>
      <c r="C936" t="s">
        <v>3570</v>
      </c>
      <c r="D936" t="s">
        <v>2089</v>
      </c>
      <c r="E936" s="52" t="s">
        <v>4034</v>
      </c>
      <c r="F936" s="52" t="s">
        <v>2599</v>
      </c>
      <c r="G936" t="s">
        <v>1741</v>
      </c>
      <c r="H936" s="87">
        <v>249433</v>
      </c>
      <c r="I936" s="87">
        <v>249433</v>
      </c>
      <c r="J936" s="1"/>
      <c r="K936" s="88"/>
      <c r="L936" s="89"/>
      <c r="M936" s="90"/>
      <c r="P936" s="38"/>
      <c r="R936" s="101" t="s">
        <v>2094</v>
      </c>
      <c r="S936" s="101" t="s">
        <v>2094</v>
      </c>
      <c r="T936" s="45" t="s">
        <v>3577</v>
      </c>
      <c r="U936" t="s">
        <v>406</v>
      </c>
      <c r="V936" t="s">
        <v>406</v>
      </c>
      <c r="W936" t="s">
        <v>406</v>
      </c>
      <c r="X936" t="s">
        <v>406</v>
      </c>
      <c r="Y936" t="s">
        <v>406</v>
      </c>
      <c r="Z936" s="1"/>
    </row>
    <row r="937" spans="1:26" x14ac:dyDescent="0.25">
      <c r="A937" s="52" t="s">
        <v>2794</v>
      </c>
      <c r="B937" s="86" t="s">
        <v>910</v>
      </c>
      <c r="C937" t="s">
        <v>3571</v>
      </c>
      <c r="D937" t="s">
        <v>2092</v>
      </c>
      <c r="E937" s="52" t="s">
        <v>4035</v>
      </c>
      <c r="F937" s="52" t="s">
        <v>2794</v>
      </c>
      <c r="G937" t="s">
        <v>1943</v>
      </c>
      <c r="H937" s="87">
        <v>248233</v>
      </c>
      <c r="I937" s="87">
        <v>248233</v>
      </c>
      <c r="J937" s="1"/>
      <c r="K937" s="88"/>
      <c r="L937" s="89"/>
      <c r="M937" s="90"/>
      <c r="P937" s="38"/>
      <c r="R937" s="101" t="s">
        <v>4786</v>
      </c>
      <c r="S937" s="101" t="s">
        <v>4786</v>
      </c>
      <c r="T937" s="45" t="s">
        <v>4786</v>
      </c>
      <c r="U937" t="s">
        <v>403</v>
      </c>
      <c r="V937" t="s">
        <v>403</v>
      </c>
      <c r="W937" t="s">
        <v>403</v>
      </c>
      <c r="X937" t="s">
        <v>403</v>
      </c>
      <c r="Y937" t="s">
        <v>403</v>
      </c>
      <c r="Z937" s="1"/>
    </row>
    <row r="938" spans="1:26" x14ac:dyDescent="0.25">
      <c r="A938" s="52" t="s">
        <v>2292</v>
      </c>
      <c r="B938" s="86" t="s">
        <v>910</v>
      </c>
      <c r="C938" t="s">
        <v>3570</v>
      </c>
      <c r="D938" t="s">
        <v>2088</v>
      </c>
      <c r="E938" s="52" t="s">
        <v>4036</v>
      </c>
      <c r="F938" s="52" t="s">
        <v>2292</v>
      </c>
      <c r="G938" t="s">
        <v>1279</v>
      </c>
      <c r="H938" s="87">
        <v>248781</v>
      </c>
      <c r="I938" s="87">
        <v>248781</v>
      </c>
      <c r="J938" s="1"/>
      <c r="K938" s="88"/>
      <c r="L938" s="89"/>
      <c r="M938" s="90"/>
      <c r="P938" s="38"/>
      <c r="R938" s="101" t="s">
        <v>3565</v>
      </c>
      <c r="S938" s="101" t="s">
        <v>3565</v>
      </c>
      <c r="T938" s="45" t="s">
        <v>4788</v>
      </c>
      <c r="U938" t="s">
        <v>406</v>
      </c>
      <c r="V938" t="s">
        <v>406</v>
      </c>
      <c r="W938" t="s">
        <v>406</v>
      </c>
      <c r="X938" t="s">
        <v>406</v>
      </c>
      <c r="Y938" t="s">
        <v>406</v>
      </c>
      <c r="Z938" s="1"/>
    </row>
    <row r="939" spans="1:26" x14ac:dyDescent="0.25">
      <c r="A939" s="52" t="s">
        <v>2293</v>
      </c>
      <c r="B939" s="86" t="s">
        <v>910</v>
      </c>
      <c r="C939" t="s">
        <v>3570</v>
      </c>
      <c r="D939" t="s">
        <v>2088</v>
      </c>
      <c r="E939" s="52" t="s">
        <v>4037</v>
      </c>
      <c r="F939" s="52" t="s">
        <v>2293</v>
      </c>
      <c r="G939" t="s">
        <v>1280</v>
      </c>
      <c r="H939" s="87">
        <v>248782</v>
      </c>
      <c r="I939" s="87">
        <v>248782</v>
      </c>
      <c r="J939" s="1"/>
      <c r="K939" s="88"/>
      <c r="L939" s="89"/>
      <c r="M939" s="90"/>
      <c r="P939" s="38"/>
      <c r="R939" s="101" t="s">
        <v>3565</v>
      </c>
      <c r="S939" s="101" t="s">
        <v>3565</v>
      </c>
      <c r="T939" s="45" t="s">
        <v>4788</v>
      </c>
      <c r="U939" t="s">
        <v>406</v>
      </c>
      <c r="V939" t="s">
        <v>406</v>
      </c>
      <c r="W939" t="s">
        <v>406</v>
      </c>
      <c r="X939" t="s">
        <v>406</v>
      </c>
      <c r="Y939" t="s">
        <v>406</v>
      </c>
      <c r="Z939" s="1"/>
    </row>
    <row r="940" spans="1:26" x14ac:dyDescent="0.25">
      <c r="A940" s="52" t="s">
        <v>2146</v>
      </c>
      <c r="B940" s="86" t="s">
        <v>910</v>
      </c>
      <c r="C940" t="s">
        <v>3570</v>
      </c>
      <c r="D940" t="s">
        <v>2078</v>
      </c>
      <c r="E940" s="52" t="s">
        <v>4038</v>
      </c>
      <c r="F940" s="52" t="s">
        <v>2146</v>
      </c>
      <c r="G940" t="s">
        <v>1590</v>
      </c>
      <c r="H940" s="87">
        <v>249769</v>
      </c>
      <c r="I940" s="87">
        <v>249769</v>
      </c>
      <c r="J940" s="1"/>
      <c r="K940" s="88"/>
      <c r="L940" s="89"/>
      <c r="M940" s="90"/>
      <c r="P940" s="38" t="s">
        <v>456</v>
      </c>
      <c r="R940" s="101" t="s">
        <v>2095</v>
      </c>
      <c r="S940" s="101" t="s">
        <v>2095</v>
      </c>
      <c r="T940" s="45" t="s">
        <v>4788</v>
      </c>
      <c r="U940" t="s">
        <v>406</v>
      </c>
      <c r="V940" t="s">
        <v>406</v>
      </c>
      <c r="W940" t="s">
        <v>406</v>
      </c>
      <c r="X940" t="s">
        <v>406</v>
      </c>
      <c r="Y940" t="s">
        <v>406</v>
      </c>
      <c r="Z940" s="1"/>
    </row>
    <row r="941" spans="1:26" x14ac:dyDescent="0.25">
      <c r="A941" s="52" t="s">
        <v>2147</v>
      </c>
      <c r="B941" s="86" t="s">
        <v>910</v>
      </c>
      <c r="C941" t="s">
        <v>3570</v>
      </c>
      <c r="D941" t="s">
        <v>2078</v>
      </c>
      <c r="E941" s="52" t="s">
        <v>4039</v>
      </c>
      <c r="F941" s="52" t="s">
        <v>2147</v>
      </c>
      <c r="G941" t="s">
        <v>1591</v>
      </c>
      <c r="H941" s="87">
        <v>346242</v>
      </c>
      <c r="I941" s="87">
        <v>346242</v>
      </c>
      <c r="J941" s="1"/>
      <c r="K941" s="88"/>
      <c r="L941" s="89"/>
      <c r="M941" s="90"/>
      <c r="P941" s="38" t="s">
        <v>456</v>
      </c>
      <c r="R941" s="101" t="s">
        <v>2093</v>
      </c>
      <c r="S941" s="101" t="s">
        <v>2093</v>
      </c>
      <c r="T941" s="45" t="s">
        <v>3577</v>
      </c>
      <c r="U941" t="s">
        <v>403</v>
      </c>
      <c r="V941" t="s">
        <v>403</v>
      </c>
      <c r="W941" t="s">
        <v>403</v>
      </c>
      <c r="X941" t="s">
        <v>403</v>
      </c>
      <c r="Y941" t="s">
        <v>403</v>
      </c>
      <c r="Z941" s="1"/>
    </row>
    <row r="942" spans="1:26" x14ac:dyDescent="0.25">
      <c r="A942" s="52" t="s">
        <v>2148</v>
      </c>
      <c r="B942" s="86" t="s">
        <v>910</v>
      </c>
      <c r="C942" t="s">
        <v>3570</v>
      </c>
      <c r="D942" t="s">
        <v>2078</v>
      </c>
      <c r="E942" s="52" t="s">
        <v>4040</v>
      </c>
      <c r="F942" s="52" t="s">
        <v>2148</v>
      </c>
      <c r="G942" t="s">
        <v>1592</v>
      </c>
      <c r="H942" s="87">
        <v>249756</v>
      </c>
      <c r="I942" s="87">
        <v>249756</v>
      </c>
      <c r="J942" s="1"/>
      <c r="K942" s="88"/>
      <c r="L942" s="89"/>
      <c r="M942" s="90"/>
      <c r="P942" s="38"/>
      <c r="R942" s="101" t="s">
        <v>2093</v>
      </c>
      <c r="S942" s="101" t="s">
        <v>2093</v>
      </c>
      <c r="T942" s="45" t="s">
        <v>3577</v>
      </c>
      <c r="U942" t="s">
        <v>403</v>
      </c>
      <c r="V942" t="s">
        <v>403</v>
      </c>
      <c r="W942" t="s">
        <v>403</v>
      </c>
      <c r="X942" t="s">
        <v>403</v>
      </c>
      <c r="Y942" t="s">
        <v>403</v>
      </c>
      <c r="Z942" s="1"/>
    </row>
    <row r="943" spans="1:26" x14ac:dyDescent="0.25">
      <c r="A943" s="52" t="s">
        <v>2149</v>
      </c>
      <c r="B943" s="86" t="s">
        <v>910</v>
      </c>
      <c r="C943" t="s">
        <v>3570</v>
      </c>
      <c r="D943" t="s">
        <v>2078</v>
      </c>
      <c r="E943" s="52" t="s">
        <v>4041</v>
      </c>
      <c r="F943" s="52" t="s">
        <v>2149</v>
      </c>
      <c r="G943" t="s">
        <v>1593</v>
      </c>
      <c r="H943" s="87">
        <v>249753</v>
      </c>
      <c r="I943" s="87">
        <v>249753</v>
      </c>
      <c r="J943" s="1"/>
      <c r="K943" s="88"/>
      <c r="L943" s="89"/>
      <c r="M943" s="90"/>
      <c r="P943" s="38"/>
      <c r="R943" s="101" t="s">
        <v>2093</v>
      </c>
      <c r="S943" s="101" t="s">
        <v>2093</v>
      </c>
      <c r="T943" s="45" t="s">
        <v>3577</v>
      </c>
      <c r="U943" t="s">
        <v>406</v>
      </c>
      <c r="V943" t="s">
        <v>406</v>
      </c>
      <c r="W943" t="s">
        <v>406</v>
      </c>
      <c r="X943" t="s">
        <v>406</v>
      </c>
      <c r="Y943" t="s">
        <v>406</v>
      </c>
      <c r="Z943" s="1"/>
    </row>
    <row r="944" spans="1:26" x14ac:dyDescent="0.25">
      <c r="A944" s="52" t="s">
        <v>2150</v>
      </c>
      <c r="B944" s="86" t="s">
        <v>910</v>
      </c>
      <c r="C944" t="s">
        <v>3570</v>
      </c>
      <c r="D944" t="s">
        <v>2078</v>
      </c>
      <c r="E944" s="52" t="s">
        <v>4042</v>
      </c>
      <c r="F944" s="52" t="s">
        <v>2150</v>
      </c>
      <c r="G944" t="s">
        <v>1594</v>
      </c>
      <c r="H944" s="87">
        <v>249754</v>
      </c>
      <c r="I944" s="87">
        <v>249754</v>
      </c>
      <c r="J944" s="1"/>
      <c r="K944" s="88"/>
      <c r="L944" s="89"/>
      <c r="M944" s="90"/>
      <c r="P944" s="38"/>
      <c r="R944" s="101" t="s">
        <v>4785</v>
      </c>
      <c r="S944" s="101" t="s">
        <v>4785</v>
      </c>
      <c r="T944" s="45" t="s">
        <v>4785</v>
      </c>
      <c r="U944" t="s">
        <v>406</v>
      </c>
      <c r="V944" t="s">
        <v>406</v>
      </c>
      <c r="W944" t="s">
        <v>406</v>
      </c>
      <c r="X944" t="s">
        <v>406</v>
      </c>
      <c r="Y944" t="s">
        <v>406</v>
      </c>
      <c r="Z944" s="1"/>
    </row>
    <row r="945" spans="1:26" x14ac:dyDescent="0.25">
      <c r="A945" s="52" t="s">
        <v>2151</v>
      </c>
      <c r="B945" s="86" t="s">
        <v>910</v>
      </c>
      <c r="C945" t="s">
        <v>3570</v>
      </c>
      <c r="D945" t="s">
        <v>2078</v>
      </c>
      <c r="E945" s="52" t="s">
        <v>4043</v>
      </c>
      <c r="F945" s="52" t="s">
        <v>2151</v>
      </c>
      <c r="G945" t="s">
        <v>1595</v>
      </c>
      <c r="H945" s="87">
        <v>249761</v>
      </c>
      <c r="I945" s="87">
        <v>249761</v>
      </c>
      <c r="J945" s="1"/>
      <c r="K945" s="88"/>
      <c r="L945" s="89"/>
      <c r="M945" s="90"/>
      <c r="P945" s="38"/>
      <c r="R945" s="101" t="s">
        <v>2094</v>
      </c>
      <c r="S945" s="101" t="s">
        <v>2094</v>
      </c>
      <c r="T945" s="45" t="s">
        <v>3577</v>
      </c>
      <c r="U945" t="s">
        <v>406</v>
      </c>
      <c r="V945" t="s">
        <v>406</v>
      </c>
      <c r="W945" t="s">
        <v>406</v>
      </c>
      <c r="X945" t="s">
        <v>406</v>
      </c>
      <c r="Y945" t="s">
        <v>406</v>
      </c>
      <c r="Z945" s="1"/>
    </row>
    <row r="946" spans="1:26" x14ac:dyDescent="0.25">
      <c r="A946" s="52" t="s">
        <v>2152</v>
      </c>
      <c r="B946" s="86" t="s">
        <v>910</v>
      </c>
      <c r="C946" t="s">
        <v>3570</v>
      </c>
      <c r="D946" t="s">
        <v>2078</v>
      </c>
      <c r="E946" s="52" t="s">
        <v>4044</v>
      </c>
      <c r="F946" s="52" t="s">
        <v>2152</v>
      </c>
      <c r="G946" t="s">
        <v>1596</v>
      </c>
      <c r="H946" s="87">
        <v>249759</v>
      </c>
      <c r="I946" s="87">
        <v>249759</v>
      </c>
      <c r="J946" s="1"/>
      <c r="K946" s="88"/>
      <c r="L946" s="89"/>
      <c r="M946" s="90"/>
      <c r="P946" s="38"/>
      <c r="R946" s="101" t="s">
        <v>2094</v>
      </c>
      <c r="S946" s="101" t="s">
        <v>2094</v>
      </c>
      <c r="T946" s="45" t="s">
        <v>3577</v>
      </c>
      <c r="U946" t="s">
        <v>403</v>
      </c>
      <c r="V946" t="s">
        <v>403</v>
      </c>
      <c r="W946" t="s">
        <v>403</v>
      </c>
      <c r="X946" t="s">
        <v>403</v>
      </c>
      <c r="Y946" t="s">
        <v>403</v>
      </c>
      <c r="Z946" s="1"/>
    </row>
    <row r="947" spans="1:26" x14ac:dyDescent="0.25">
      <c r="A947" s="52" t="s">
        <v>2795</v>
      </c>
      <c r="B947" s="86" t="s">
        <v>910</v>
      </c>
      <c r="C947" t="s">
        <v>3571</v>
      </c>
      <c r="D947" t="s">
        <v>2092</v>
      </c>
      <c r="E947" s="52" t="s">
        <v>4045</v>
      </c>
      <c r="F947" s="52" t="s">
        <v>2795</v>
      </c>
      <c r="G947" t="s">
        <v>1944</v>
      </c>
      <c r="H947" s="87">
        <v>248283</v>
      </c>
      <c r="I947" s="87">
        <v>248283</v>
      </c>
      <c r="J947" s="1"/>
      <c r="K947" s="88"/>
      <c r="L947" s="89"/>
      <c r="M947" s="90"/>
      <c r="P947" s="38"/>
      <c r="R947" s="101" t="s">
        <v>4785</v>
      </c>
      <c r="S947" s="101" t="s">
        <v>4785</v>
      </c>
      <c r="T947" s="45" t="s">
        <v>4785</v>
      </c>
      <c r="U947" t="s">
        <v>403</v>
      </c>
      <c r="V947" t="s">
        <v>403</v>
      </c>
      <c r="W947" t="s">
        <v>403</v>
      </c>
      <c r="X947" t="s">
        <v>403</v>
      </c>
      <c r="Y947" t="s">
        <v>403</v>
      </c>
      <c r="Z947" s="1"/>
    </row>
    <row r="948" spans="1:26" x14ac:dyDescent="0.25">
      <c r="A948" s="52" t="s">
        <v>2796</v>
      </c>
      <c r="B948" s="86" t="s">
        <v>910</v>
      </c>
      <c r="C948" t="s">
        <v>3571</v>
      </c>
      <c r="D948" t="s">
        <v>2092</v>
      </c>
      <c r="E948" s="52" t="s">
        <v>4046</v>
      </c>
      <c r="F948" s="52" t="s">
        <v>2796</v>
      </c>
      <c r="G948" t="s">
        <v>1945</v>
      </c>
      <c r="H948" s="87">
        <v>248278</v>
      </c>
      <c r="I948" s="87">
        <v>248278</v>
      </c>
      <c r="J948" s="1"/>
      <c r="K948" s="88"/>
      <c r="L948" s="89"/>
      <c r="M948" s="90"/>
      <c r="P948" s="38"/>
      <c r="R948" s="101" t="s">
        <v>4786</v>
      </c>
      <c r="S948" s="101" t="s">
        <v>4786</v>
      </c>
      <c r="T948" s="45" t="s">
        <v>4786</v>
      </c>
      <c r="U948" t="s">
        <v>402</v>
      </c>
      <c r="V948" t="s">
        <v>402</v>
      </c>
      <c r="W948" t="s">
        <v>402</v>
      </c>
      <c r="X948" t="s">
        <v>402</v>
      </c>
      <c r="Y948" t="s">
        <v>402</v>
      </c>
      <c r="Z948" s="1"/>
    </row>
    <row r="949" spans="1:26" x14ac:dyDescent="0.25">
      <c r="A949" s="52" t="s">
        <v>2797</v>
      </c>
      <c r="B949" s="86" t="s">
        <v>910</v>
      </c>
      <c r="C949" t="s">
        <v>3571</v>
      </c>
      <c r="D949" t="s">
        <v>2092</v>
      </c>
      <c r="E949" s="52" t="s">
        <v>4047</v>
      </c>
      <c r="F949" s="52" t="s">
        <v>2797</v>
      </c>
      <c r="G949" t="s">
        <v>1946</v>
      </c>
      <c r="H949" s="87">
        <v>248265</v>
      </c>
      <c r="I949" s="87">
        <v>248265</v>
      </c>
      <c r="J949" s="1"/>
      <c r="K949" s="88"/>
      <c r="L949" s="89"/>
      <c r="M949" s="90"/>
      <c r="P949" s="38"/>
      <c r="R949" s="101" t="s">
        <v>4785</v>
      </c>
      <c r="S949" s="101" t="s">
        <v>4785</v>
      </c>
      <c r="T949" s="45" t="s">
        <v>4785</v>
      </c>
      <c r="U949" t="s">
        <v>407</v>
      </c>
      <c r="V949" t="s">
        <v>407</v>
      </c>
      <c r="W949" t="s">
        <v>407</v>
      </c>
      <c r="X949" t="s">
        <v>407</v>
      </c>
      <c r="Y949" t="s">
        <v>407</v>
      </c>
      <c r="Z949" s="1"/>
    </row>
    <row r="950" spans="1:26" x14ac:dyDescent="0.25">
      <c r="A950" s="52" t="s">
        <v>2798</v>
      </c>
      <c r="B950" s="86" t="s">
        <v>910</v>
      </c>
      <c r="C950" t="s">
        <v>3571</v>
      </c>
      <c r="D950" t="s">
        <v>2092</v>
      </c>
      <c r="E950" s="52" t="s">
        <v>4048</v>
      </c>
      <c r="F950" s="52" t="s">
        <v>2798</v>
      </c>
      <c r="G950" t="s">
        <v>1947</v>
      </c>
      <c r="H950" s="87">
        <v>248276</v>
      </c>
      <c r="I950" s="87">
        <v>248276</v>
      </c>
      <c r="J950" s="1"/>
      <c r="K950" s="88"/>
      <c r="L950" s="89"/>
      <c r="M950" s="90"/>
      <c r="P950" s="38"/>
      <c r="R950" s="101" t="s">
        <v>4786</v>
      </c>
      <c r="S950" s="101" t="s">
        <v>4786</v>
      </c>
      <c r="T950" s="45" t="s">
        <v>4786</v>
      </c>
      <c r="U950" t="s">
        <v>406</v>
      </c>
      <c r="V950" t="s">
        <v>406</v>
      </c>
      <c r="W950" t="s">
        <v>406</v>
      </c>
      <c r="X950" t="s">
        <v>406</v>
      </c>
      <c r="Y950" t="s">
        <v>406</v>
      </c>
      <c r="Z950" s="1"/>
    </row>
    <row r="951" spans="1:26" x14ac:dyDescent="0.25">
      <c r="A951" s="52" t="s">
        <v>2799</v>
      </c>
      <c r="B951" s="86" t="s">
        <v>910</v>
      </c>
      <c r="C951" t="s">
        <v>3571</v>
      </c>
      <c r="D951" t="s">
        <v>2092</v>
      </c>
      <c r="E951" s="52" t="s">
        <v>4049</v>
      </c>
      <c r="F951" s="52" t="s">
        <v>2799</v>
      </c>
      <c r="G951" t="s">
        <v>1948</v>
      </c>
      <c r="H951" s="87">
        <v>248285</v>
      </c>
      <c r="I951" s="87">
        <v>248285</v>
      </c>
      <c r="J951" s="1"/>
      <c r="K951" s="88"/>
      <c r="L951" s="89"/>
      <c r="M951" s="90"/>
      <c r="P951" s="38"/>
      <c r="R951" s="101" t="s">
        <v>2094</v>
      </c>
      <c r="S951" s="101" t="s">
        <v>2094</v>
      </c>
      <c r="T951" s="45" t="s">
        <v>3577</v>
      </c>
      <c r="U951" t="s">
        <v>403</v>
      </c>
      <c r="V951" t="s">
        <v>403</v>
      </c>
      <c r="W951" t="s">
        <v>403</v>
      </c>
      <c r="X951" t="s">
        <v>403</v>
      </c>
      <c r="Y951" t="s">
        <v>403</v>
      </c>
      <c r="Z951" s="1"/>
    </row>
    <row r="952" spans="1:26" x14ac:dyDescent="0.25">
      <c r="A952" s="52" t="s">
        <v>2153</v>
      </c>
      <c r="B952" s="86" t="s">
        <v>910</v>
      </c>
      <c r="C952" t="s">
        <v>3570</v>
      </c>
      <c r="D952" t="s">
        <v>2089</v>
      </c>
      <c r="E952" s="52" t="s">
        <v>4050</v>
      </c>
      <c r="F952" s="52" t="s">
        <v>2153</v>
      </c>
      <c r="G952" t="s">
        <v>1597</v>
      </c>
      <c r="H952" s="87">
        <v>249369</v>
      </c>
      <c r="I952" s="87">
        <v>249369</v>
      </c>
      <c r="J952" s="1"/>
      <c r="K952" s="88"/>
      <c r="L952" s="89"/>
      <c r="M952" s="90"/>
      <c r="P952" s="38"/>
      <c r="R952" s="101" t="s">
        <v>4786</v>
      </c>
      <c r="S952" s="101" t="s">
        <v>4786</v>
      </c>
      <c r="T952" s="45" t="s">
        <v>4786</v>
      </c>
      <c r="U952" t="s">
        <v>408</v>
      </c>
      <c r="V952" t="s">
        <v>408</v>
      </c>
      <c r="W952" t="s">
        <v>408</v>
      </c>
      <c r="X952" t="s">
        <v>408</v>
      </c>
      <c r="Y952" t="s">
        <v>408</v>
      </c>
      <c r="Z952" s="1"/>
    </row>
    <row r="953" spans="1:26" x14ac:dyDescent="0.25">
      <c r="A953" s="52" t="s">
        <v>2294</v>
      </c>
      <c r="B953" s="86" t="s">
        <v>910</v>
      </c>
      <c r="C953" t="s">
        <v>3570</v>
      </c>
      <c r="D953" t="s">
        <v>2088</v>
      </c>
      <c r="E953" s="52" t="s">
        <v>4051</v>
      </c>
      <c r="F953" s="52" t="s">
        <v>2294</v>
      </c>
      <c r="G953" t="s">
        <v>1281</v>
      </c>
      <c r="H953" s="87">
        <v>248983</v>
      </c>
      <c r="I953" s="87">
        <v>248983</v>
      </c>
      <c r="J953" s="1"/>
      <c r="K953" s="88"/>
      <c r="L953" s="89"/>
      <c r="M953" s="90"/>
      <c r="P953" s="38"/>
      <c r="R953" s="101" t="s">
        <v>2093</v>
      </c>
      <c r="S953" s="101" t="s">
        <v>2093</v>
      </c>
      <c r="T953" s="45" t="s">
        <v>3577</v>
      </c>
      <c r="U953" t="s">
        <v>403</v>
      </c>
      <c r="V953" t="s">
        <v>403</v>
      </c>
      <c r="W953" t="s">
        <v>403</v>
      </c>
      <c r="X953" t="s">
        <v>403</v>
      </c>
      <c r="Y953" t="s">
        <v>403</v>
      </c>
      <c r="Z953" s="1"/>
    </row>
    <row r="954" spans="1:26" x14ac:dyDescent="0.25">
      <c r="A954" s="52" t="s">
        <v>2600</v>
      </c>
      <c r="B954" s="86" t="s">
        <v>910</v>
      </c>
      <c r="C954" t="s">
        <v>3570</v>
      </c>
      <c r="D954" t="s">
        <v>2089</v>
      </c>
      <c r="E954" s="52" t="s">
        <v>4052</v>
      </c>
      <c r="F954" s="52" t="s">
        <v>2600</v>
      </c>
      <c r="G954" t="s">
        <v>1742</v>
      </c>
      <c r="H954" s="87">
        <v>249499</v>
      </c>
      <c r="I954" s="87">
        <v>249499</v>
      </c>
      <c r="J954" s="1"/>
      <c r="K954" s="88"/>
      <c r="L954" s="89"/>
      <c r="M954" s="90"/>
      <c r="P954" s="38"/>
      <c r="R954" s="101" t="s">
        <v>4787</v>
      </c>
      <c r="S954" s="101" t="s">
        <v>4787</v>
      </c>
      <c r="T954" s="45" t="s">
        <v>4787</v>
      </c>
      <c r="U954" t="s">
        <v>403</v>
      </c>
      <c r="V954" t="s">
        <v>403</v>
      </c>
      <c r="W954" t="s">
        <v>403</v>
      </c>
      <c r="X954" t="s">
        <v>403</v>
      </c>
      <c r="Y954" t="s">
        <v>403</v>
      </c>
      <c r="Z954" s="1"/>
    </row>
    <row r="955" spans="1:26" x14ac:dyDescent="0.25">
      <c r="A955" s="52" t="s">
        <v>2601</v>
      </c>
      <c r="B955" s="86" t="s">
        <v>910</v>
      </c>
      <c r="C955" t="s">
        <v>3570</v>
      </c>
      <c r="D955" t="s">
        <v>2089</v>
      </c>
      <c r="E955" s="52" t="s">
        <v>4053</v>
      </c>
      <c r="F955" s="52" t="s">
        <v>2601</v>
      </c>
      <c r="G955" t="s">
        <v>1743</v>
      </c>
      <c r="H955" s="87">
        <v>249286</v>
      </c>
      <c r="I955" s="87">
        <v>249286</v>
      </c>
      <c r="J955" s="1"/>
      <c r="K955" s="88"/>
      <c r="L955" s="89"/>
      <c r="M955" s="90"/>
      <c r="P955" s="38"/>
      <c r="R955" s="101" t="s">
        <v>2093</v>
      </c>
      <c r="S955" s="101" t="s">
        <v>2093</v>
      </c>
      <c r="T955" s="45" t="s">
        <v>3577</v>
      </c>
      <c r="U955" t="s">
        <v>407</v>
      </c>
      <c r="V955" t="s">
        <v>407</v>
      </c>
      <c r="W955" t="s">
        <v>407</v>
      </c>
      <c r="X955" t="s">
        <v>407</v>
      </c>
      <c r="Y955" t="s">
        <v>407</v>
      </c>
      <c r="Z955" s="1"/>
    </row>
    <row r="956" spans="1:26" x14ac:dyDescent="0.25">
      <c r="A956" s="52" t="s">
        <v>2602</v>
      </c>
      <c r="B956" s="86" t="s">
        <v>910</v>
      </c>
      <c r="C956" t="s">
        <v>3570</v>
      </c>
      <c r="D956" t="s">
        <v>2089</v>
      </c>
      <c r="E956" s="52" t="s">
        <v>4054</v>
      </c>
      <c r="F956" s="52" t="s">
        <v>2602</v>
      </c>
      <c r="G956" t="s">
        <v>1744</v>
      </c>
      <c r="H956" s="87">
        <v>249285</v>
      </c>
      <c r="I956" s="87">
        <v>249285</v>
      </c>
      <c r="J956" s="1"/>
      <c r="K956" s="88"/>
      <c r="L956" s="89"/>
      <c r="M956" s="90"/>
      <c r="P956" s="38"/>
      <c r="R956" s="101" t="s">
        <v>2094</v>
      </c>
      <c r="S956" s="101" t="s">
        <v>2094</v>
      </c>
      <c r="T956" s="45" t="s">
        <v>3577</v>
      </c>
      <c r="U956" t="s">
        <v>406</v>
      </c>
      <c r="V956" t="s">
        <v>406</v>
      </c>
      <c r="W956" t="s">
        <v>406</v>
      </c>
      <c r="X956" t="s">
        <v>406</v>
      </c>
      <c r="Y956" t="s">
        <v>406</v>
      </c>
      <c r="Z956" s="1"/>
    </row>
    <row r="957" spans="1:26" x14ac:dyDescent="0.25">
      <c r="A957" s="52" t="s">
        <v>999</v>
      </c>
      <c r="B957" s="86" t="s">
        <v>910</v>
      </c>
      <c r="C957" t="s">
        <v>3570</v>
      </c>
      <c r="D957" t="s">
        <v>2083</v>
      </c>
      <c r="E957" s="52" t="s">
        <v>4055</v>
      </c>
      <c r="F957" s="52" t="s">
        <v>999</v>
      </c>
      <c r="G957" t="s">
        <v>573</v>
      </c>
      <c r="H957" s="87">
        <v>54557</v>
      </c>
      <c r="I957" s="87">
        <v>54557</v>
      </c>
      <c r="J957" s="1"/>
      <c r="K957" s="88"/>
      <c r="L957" s="89"/>
      <c r="M957" s="90"/>
      <c r="P957" s="38"/>
      <c r="R957" s="101" t="s">
        <v>2093</v>
      </c>
      <c r="S957" s="101" t="s">
        <v>2093</v>
      </c>
      <c r="T957" s="45" t="s">
        <v>3577</v>
      </c>
      <c r="U957" t="s">
        <v>406</v>
      </c>
      <c r="V957" t="s">
        <v>406</v>
      </c>
      <c r="W957" t="s">
        <v>406</v>
      </c>
      <c r="X957" t="s">
        <v>406</v>
      </c>
      <c r="Y957" t="s">
        <v>406</v>
      </c>
      <c r="Z957" s="1"/>
    </row>
    <row r="958" spans="1:26" x14ac:dyDescent="0.25">
      <c r="A958" s="52" t="s">
        <v>1000</v>
      </c>
      <c r="B958" s="86" t="s">
        <v>910</v>
      </c>
      <c r="C958" t="s">
        <v>3570</v>
      </c>
      <c r="D958" t="s">
        <v>2083</v>
      </c>
      <c r="E958" s="52" t="s">
        <v>4056</v>
      </c>
      <c r="F958" s="52" t="s">
        <v>1000</v>
      </c>
      <c r="G958" t="s">
        <v>1167</v>
      </c>
      <c r="H958" s="87">
        <v>54555</v>
      </c>
      <c r="I958" s="87">
        <v>54555</v>
      </c>
      <c r="J958" s="1"/>
      <c r="K958" s="88"/>
      <c r="L958" s="89"/>
      <c r="M958" s="90"/>
      <c r="P958" s="38"/>
      <c r="R958" s="101" t="s">
        <v>2093</v>
      </c>
      <c r="S958" s="101" t="s">
        <v>2093</v>
      </c>
      <c r="T958" s="45" t="s">
        <v>3577</v>
      </c>
      <c r="U958" t="s">
        <v>406</v>
      </c>
      <c r="V958" t="s">
        <v>406</v>
      </c>
      <c r="W958" t="s">
        <v>406</v>
      </c>
      <c r="X958" t="s">
        <v>406</v>
      </c>
      <c r="Y958" t="s">
        <v>406</v>
      </c>
      <c r="Z958" s="1"/>
    </row>
    <row r="959" spans="1:26" x14ac:dyDescent="0.25">
      <c r="A959" s="52" t="s">
        <v>1039</v>
      </c>
      <c r="B959" s="86" t="s">
        <v>910</v>
      </c>
      <c r="C959" t="s">
        <v>3570</v>
      </c>
      <c r="D959" t="s">
        <v>2085</v>
      </c>
      <c r="E959" s="52" t="s">
        <v>4057</v>
      </c>
      <c r="F959" s="52" t="s">
        <v>1039</v>
      </c>
      <c r="G959" t="s">
        <v>1206</v>
      </c>
      <c r="H959" s="87">
        <v>247085</v>
      </c>
      <c r="I959" s="87">
        <v>247085</v>
      </c>
      <c r="J959" s="1"/>
      <c r="K959" s="88"/>
      <c r="L959" s="89"/>
      <c r="M959" s="90"/>
      <c r="P959" s="38"/>
      <c r="R959" s="101" t="s">
        <v>3566</v>
      </c>
      <c r="S959" s="101" t="s">
        <v>3566</v>
      </c>
      <c r="T959" s="45" t="s">
        <v>4788</v>
      </c>
      <c r="U959" t="s">
        <v>403</v>
      </c>
      <c r="V959" t="s">
        <v>403</v>
      </c>
      <c r="W959" t="s">
        <v>403</v>
      </c>
      <c r="X959" t="s">
        <v>403</v>
      </c>
      <c r="Y959" t="s">
        <v>403</v>
      </c>
      <c r="Z959" s="1"/>
    </row>
    <row r="960" spans="1:26" x14ac:dyDescent="0.25">
      <c r="A960" s="52" t="s">
        <v>1040</v>
      </c>
      <c r="B960" s="86" t="s">
        <v>910</v>
      </c>
      <c r="C960" t="s">
        <v>3570</v>
      </c>
      <c r="D960" t="s">
        <v>2085</v>
      </c>
      <c r="E960" s="52" t="s">
        <v>4058</v>
      </c>
      <c r="F960" s="52" t="s">
        <v>1040</v>
      </c>
      <c r="G960" t="s">
        <v>1207</v>
      </c>
      <c r="H960" s="87">
        <v>247095</v>
      </c>
      <c r="I960" s="87">
        <v>247095</v>
      </c>
      <c r="J960" s="1"/>
      <c r="K960" s="88"/>
      <c r="L960" s="89"/>
      <c r="M960" s="90"/>
      <c r="P960" s="38" t="s">
        <v>456</v>
      </c>
      <c r="R960" s="101" t="s">
        <v>3566</v>
      </c>
      <c r="S960" s="101" t="s">
        <v>3566</v>
      </c>
      <c r="T960" s="45" t="s">
        <v>4788</v>
      </c>
      <c r="U960" t="s">
        <v>406</v>
      </c>
      <c r="V960" t="s">
        <v>406</v>
      </c>
      <c r="W960" t="s">
        <v>406</v>
      </c>
      <c r="X960" t="s">
        <v>406</v>
      </c>
      <c r="Y960" t="s">
        <v>406</v>
      </c>
      <c r="Z960" s="1"/>
    </row>
    <row r="961" spans="1:26" x14ac:dyDescent="0.25">
      <c r="A961" s="52" t="s">
        <v>3554</v>
      </c>
      <c r="B961" s="86" t="s">
        <v>910</v>
      </c>
      <c r="C961" t="s">
        <v>3570</v>
      </c>
      <c r="D961" t="s">
        <v>2085</v>
      </c>
      <c r="E961" s="52" t="s">
        <v>4059</v>
      </c>
      <c r="F961" s="52" t="s">
        <v>3554</v>
      </c>
      <c r="G961" t="s">
        <v>3555</v>
      </c>
      <c r="H961" s="87">
        <v>247089</v>
      </c>
      <c r="I961" s="87">
        <v>247089</v>
      </c>
      <c r="J961" s="1"/>
      <c r="K961" s="88"/>
      <c r="L961" s="89"/>
      <c r="M961" s="90"/>
      <c r="P961" s="38"/>
      <c r="R961" s="101" t="s">
        <v>3565</v>
      </c>
      <c r="S961" s="101" t="s">
        <v>3565</v>
      </c>
      <c r="T961" s="45" t="s">
        <v>4788</v>
      </c>
      <c r="U961" t="s">
        <v>402</v>
      </c>
      <c r="V961" t="s">
        <v>402</v>
      </c>
      <c r="W961" t="s">
        <v>402</v>
      </c>
      <c r="X961" t="s">
        <v>402</v>
      </c>
      <c r="Y961" t="s">
        <v>402</v>
      </c>
      <c r="Z961" s="1"/>
    </row>
    <row r="962" spans="1:26" x14ac:dyDescent="0.25">
      <c r="A962" s="52" t="s">
        <v>1041</v>
      </c>
      <c r="B962" s="86" t="s">
        <v>910</v>
      </c>
      <c r="C962" t="s">
        <v>3570</v>
      </c>
      <c r="D962" t="s">
        <v>2085</v>
      </c>
      <c r="E962" s="52" t="s">
        <v>4060</v>
      </c>
      <c r="F962" s="52" t="s">
        <v>1041</v>
      </c>
      <c r="G962" t="s">
        <v>1208</v>
      </c>
      <c r="H962" s="87">
        <v>247096</v>
      </c>
      <c r="I962" s="87">
        <v>247096</v>
      </c>
      <c r="J962" s="1"/>
      <c r="K962" s="88"/>
      <c r="L962" s="89"/>
      <c r="M962" s="90"/>
      <c r="P962" s="38" t="s">
        <v>456</v>
      </c>
      <c r="R962" s="101" t="s">
        <v>4786</v>
      </c>
      <c r="S962" s="101" t="s">
        <v>4786</v>
      </c>
      <c r="T962" s="45" t="s">
        <v>4786</v>
      </c>
      <c r="U962" t="s">
        <v>407</v>
      </c>
      <c r="V962" t="s">
        <v>407</v>
      </c>
      <c r="W962" t="s">
        <v>407</v>
      </c>
      <c r="X962" t="s">
        <v>407</v>
      </c>
      <c r="Y962" t="s">
        <v>407</v>
      </c>
      <c r="Z962" s="1"/>
    </row>
    <row r="963" spans="1:26" x14ac:dyDescent="0.25">
      <c r="A963" s="52" t="s">
        <v>2603</v>
      </c>
      <c r="B963" s="86" t="s">
        <v>910</v>
      </c>
      <c r="C963" t="s">
        <v>3570</v>
      </c>
      <c r="D963" t="s">
        <v>2089</v>
      </c>
      <c r="E963" s="52" t="s">
        <v>4061</v>
      </c>
      <c r="F963" s="52" t="s">
        <v>2603</v>
      </c>
      <c r="G963" t="s">
        <v>1745</v>
      </c>
      <c r="H963" s="87">
        <v>249432</v>
      </c>
      <c r="I963" s="87">
        <v>249432</v>
      </c>
      <c r="J963" s="1"/>
      <c r="K963" s="88"/>
      <c r="L963" s="89"/>
      <c r="M963" s="90"/>
      <c r="P963" s="38"/>
      <c r="R963" s="101" t="s">
        <v>4783</v>
      </c>
      <c r="S963" s="101" t="s">
        <v>4783</v>
      </c>
      <c r="T963" s="45" t="s">
        <v>4783</v>
      </c>
      <c r="U963" t="s">
        <v>405</v>
      </c>
      <c r="V963" t="s">
        <v>405</v>
      </c>
      <c r="W963" t="s">
        <v>405</v>
      </c>
      <c r="X963" t="s">
        <v>405</v>
      </c>
      <c r="Y963" t="s">
        <v>405</v>
      </c>
      <c r="Z963" s="1"/>
    </row>
    <row r="964" spans="1:26" x14ac:dyDescent="0.25">
      <c r="A964" s="52" t="s">
        <v>2101</v>
      </c>
      <c r="B964" s="86" t="s">
        <v>910</v>
      </c>
      <c r="C964" t="s">
        <v>3570</v>
      </c>
      <c r="D964" t="s">
        <v>2088</v>
      </c>
      <c r="E964" s="52" t="s">
        <v>4062</v>
      </c>
      <c r="F964" s="52" t="s">
        <v>2101</v>
      </c>
      <c r="G964" t="s">
        <v>1282</v>
      </c>
      <c r="H964" s="87">
        <v>781844</v>
      </c>
      <c r="I964" s="87">
        <v>781844</v>
      </c>
      <c r="J964" s="1"/>
      <c r="K964" s="88"/>
      <c r="L964" s="89"/>
      <c r="M964" s="90"/>
      <c r="P964" s="38"/>
      <c r="R964" s="101" t="s">
        <v>3566</v>
      </c>
      <c r="S964" s="101" t="s">
        <v>3566</v>
      </c>
      <c r="T964" s="45" t="s">
        <v>4788</v>
      </c>
      <c r="U964" t="s">
        <v>403</v>
      </c>
      <c r="V964" t="s">
        <v>403</v>
      </c>
      <c r="W964" t="s">
        <v>403</v>
      </c>
      <c r="X964" t="s">
        <v>403</v>
      </c>
      <c r="Y964" t="s">
        <v>403</v>
      </c>
      <c r="Z964" s="1"/>
    </row>
    <row r="965" spans="1:26" x14ac:dyDescent="0.25">
      <c r="A965" s="52" t="s">
        <v>2295</v>
      </c>
      <c r="B965" s="86" t="s">
        <v>910</v>
      </c>
      <c r="C965" t="s">
        <v>3570</v>
      </c>
      <c r="D965" t="s">
        <v>2088</v>
      </c>
      <c r="E965" s="52" t="s">
        <v>4063</v>
      </c>
      <c r="F965" s="52" t="s">
        <v>2295</v>
      </c>
      <c r="G965" t="s">
        <v>1283</v>
      </c>
      <c r="H965" s="87">
        <v>248963</v>
      </c>
      <c r="I965" s="87">
        <v>248963</v>
      </c>
      <c r="J965" s="1"/>
      <c r="K965" s="88"/>
      <c r="L965" s="89"/>
      <c r="M965" s="90"/>
      <c r="P965" s="38"/>
      <c r="R965" s="101" t="s">
        <v>3566</v>
      </c>
      <c r="S965" s="101" t="s">
        <v>3566</v>
      </c>
      <c r="T965" s="45" t="s">
        <v>4788</v>
      </c>
      <c r="U965" t="s">
        <v>403</v>
      </c>
      <c r="V965" t="s">
        <v>403</v>
      </c>
      <c r="W965" t="s">
        <v>403</v>
      </c>
      <c r="X965" t="s">
        <v>403</v>
      </c>
      <c r="Y965" t="s">
        <v>403</v>
      </c>
      <c r="Z965" s="1"/>
    </row>
    <row r="966" spans="1:26" x14ac:dyDescent="0.25">
      <c r="A966" s="52" t="s">
        <v>2102</v>
      </c>
      <c r="B966" s="86" t="s">
        <v>910</v>
      </c>
      <c r="C966" t="s">
        <v>3570</v>
      </c>
      <c r="D966" t="s">
        <v>2088</v>
      </c>
      <c r="E966" s="52" t="s">
        <v>4064</v>
      </c>
      <c r="F966" s="52" t="s">
        <v>2102</v>
      </c>
      <c r="G966" t="s">
        <v>1284</v>
      </c>
      <c r="H966" s="87">
        <v>445259</v>
      </c>
      <c r="I966" s="87">
        <v>445259</v>
      </c>
      <c r="J966" s="1"/>
      <c r="K966" s="88"/>
      <c r="L966" s="89"/>
      <c r="M966" s="90"/>
      <c r="P966" s="38"/>
      <c r="R966" s="101" t="s">
        <v>3566</v>
      </c>
      <c r="S966" s="101" t="s">
        <v>3566</v>
      </c>
      <c r="T966" s="45" t="s">
        <v>4788</v>
      </c>
      <c r="U966" t="s">
        <v>402</v>
      </c>
      <c r="V966" t="s">
        <v>402</v>
      </c>
      <c r="W966" t="s">
        <v>402</v>
      </c>
      <c r="X966" t="s">
        <v>402</v>
      </c>
      <c r="Y966" t="s">
        <v>402</v>
      </c>
      <c r="Z966" s="1"/>
    </row>
    <row r="967" spans="1:26" x14ac:dyDescent="0.25">
      <c r="A967" s="52" t="s">
        <v>941</v>
      </c>
      <c r="B967" s="86" t="s">
        <v>910</v>
      </c>
      <c r="C967" t="s">
        <v>3570</v>
      </c>
      <c r="D967" t="s">
        <v>2078</v>
      </c>
      <c r="E967" s="52" t="s">
        <v>4065</v>
      </c>
      <c r="F967" s="52" t="s">
        <v>941</v>
      </c>
      <c r="G967" t="s">
        <v>1107</v>
      </c>
      <c r="H967" s="87">
        <v>784209</v>
      </c>
      <c r="I967" s="87">
        <v>784209</v>
      </c>
      <c r="J967" s="1"/>
      <c r="K967" s="88"/>
      <c r="L967" s="89"/>
      <c r="M967" s="90"/>
      <c r="P967" s="38" t="s">
        <v>456</v>
      </c>
      <c r="R967" s="101" t="s">
        <v>3566</v>
      </c>
      <c r="S967" s="101" t="s">
        <v>3566</v>
      </c>
      <c r="T967" s="45" t="s">
        <v>4788</v>
      </c>
      <c r="U967" t="s">
        <v>407</v>
      </c>
      <c r="V967" t="s">
        <v>407</v>
      </c>
      <c r="W967" t="s">
        <v>407</v>
      </c>
      <c r="X967" t="s">
        <v>407</v>
      </c>
      <c r="Y967" t="s">
        <v>407</v>
      </c>
      <c r="Z967" s="1"/>
    </row>
    <row r="968" spans="1:26" x14ac:dyDescent="0.25">
      <c r="A968" s="52" t="s">
        <v>2296</v>
      </c>
      <c r="B968" s="86" t="s">
        <v>910</v>
      </c>
      <c r="C968" t="s">
        <v>3570</v>
      </c>
      <c r="D968" t="s">
        <v>2088</v>
      </c>
      <c r="E968" s="52" t="s">
        <v>4066</v>
      </c>
      <c r="F968" s="52" t="s">
        <v>2296</v>
      </c>
      <c r="G968" t="s">
        <v>1285</v>
      </c>
      <c r="H968" s="87">
        <v>248541</v>
      </c>
      <c r="I968" s="87">
        <v>248541</v>
      </c>
      <c r="J968" s="1"/>
      <c r="K968" s="88"/>
      <c r="L968" s="89"/>
      <c r="M968" s="90"/>
      <c r="P968" s="38"/>
      <c r="R968" s="101" t="s">
        <v>4787</v>
      </c>
      <c r="S968" s="101" t="s">
        <v>4787</v>
      </c>
      <c r="T968" s="45" t="s">
        <v>4787</v>
      </c>
      <c r="U968" t="s">
        <v>406</v>
      </c>
      <c r="V968" t="s">
        <v>406</v>
      </c>
      <c r="W968" t="s">
        <v>406</v>
      </c>
      <c r="X968" t="s">
        <v>406</v>
      </c>
      <c r="Y968" t="s">
        <v>406</v>
      </c>
      <c r="Z968" s="1"/>
    </row>
    <row r="969" spans="1:26" x14ac:dyDescent="0.25">
      <c r="A969" s="52" t="s">
        <v>2297</v>
      </c>
      <c r="B969" s="86" t="s">
        <v>910</v>
      </c>
      <c r="C969" t="s">
        <v>3570</v>
      </c>
      <c r="D969" t="s">
        <v>2088</v>
      </c>
      <c r="E969" s="52" t="s">
        <v>4067</v>
      </c>
      <c r="F969" s="52" t="s">
        <v>2297</v>
      </c>
      <c r="G969" t="s">
        <v>1286</v>
      </c>
      <c r="H969" s="87">
        <v>248543</v>
      </c>
      <c r="I969" s="87">
        <v>248543</v>
      </c>
      <c r="J969" s="1"/>
      <c r="K969" s="88"/>
      <c r="L969" s="89"/>
      <c r="M969" s="90"/>
      <c r="P969" s="38"/>
      <c r="R969" s="101" t="s">
        <v>4787</v>
      </c>
      <c r="S969" s="101" t="s">
        <v>4787</v>
      </c>
      <c r="T969" s="45" t="s">
        <v>4787</v>
      </c>
      <c r="U969" t="s">
        <v>403</v>
      </c>
      <c r="V969" t="s">
        <v>403</v>
      </c>
      <c r="W969" t="s">
        <v>403</v>
      </c>
      <c r="X969" t="s">
        <v>403</v>
      </c>
      <c r="Y969" t="s">
        <v>403</v>
      </c>
      <c r="Z969" s="1"/>
    </row>
    <row r="970" spans="1:26" x14ac:dyDescent="0.25">
      <c r="A970" s="52" t="s">
        <v>2098</v>
      </c>
      <c r="B970" s="86" t="s">
        <v>910</v>
      </c>
      <c r="C970" t="s">
        <v>3570</v>
      </c>
      <c r="D970" t="s">
        <v>2088</v>
      </c>
      <c r="E970" s="52" t="s">
        <v>4068</v>
      </c>
      <c r="F970" s="52" t="s">
        <v>2098</v>
      </c>
      <c r="G970" t="s">
        <v>1244</v>
      </c>
      <c r="H970" s="87">
        <v>248996</v>
      </c>
      <c r="I970" s="87">
        <v>248996</v>
      </c>
      <c r="J970" s="1"/>
      <c r="K970" s="88"/>
      <c r="L970" s="89"/>
      <c r="M970" s="90"/>
      <c r="P970" s="38" t="s">
        <v>456</v>
      </c>
      <c r="R970" s="101" t="s">
        <v>2093</v>
      </c>
      <c r="S970" s="101" t="s">
        <v>2093</v>
      </c>
      <c r="T970" s="45" t="s">
        <v>3577</v>
      </c>
      <c r="U970" t="s">
        <v>404</v>
      </c>
      <c r="V970" t="s">
        <v>404</v>
      </c>
      <c r="W970" t="s">
        <v>404</v>
      </c>
      <c r="X970" t="s">
        <v>404</v>
      </c>
      <c r="Y970" t="s">
        <v>404</v>
      </c>
      <c r="Z970" s="1"/>
    </row>
    <row r="971" spans="1:26" x14ac:dyDescent="0.25">
      <c r="A971" s="52" t="s">
        <v>2298</v>
      </c>
      <c r="B971" s="86" t="s">
        <v>910</v>
      </c>
      <c r="C971" t="s">
        <v>3570</v>
      </c>
      <c r="D971" t="s">
        <v>2088</v>
      </c>
      <c r="E971" s="52" t="s">
        <v>4069</v>
      </c>
      <c r="F971" s="52" t="s">
        <v>2298</v>
      </c>
      <c r="G971" t="s">
        <v>1287</v>
      </c>
      <c r="H971" s="87">
        <v>248995</v>
      </c>
      <c r="I971" s="87">
        <v>248995</v>
      </c>
      <c r="J971" s="1"/>
      <c r="K971" s="88"/>
      <c r="L971" s="89"/>
      <c r="M971" s="90"/>
      <c r="P971" s="38"/>
      <c r="R971" s="101" t="s">
        <v>4783</v>
      </c>
      <c r="S971" s="101" t="s">
        <v>4783</v>
      </c>
      <c r="T971" s="45" t="s">
        <v>4783</v>
      </c>
      <c r="U971" t="s">
        <v>404</v>
      </c>
      <c r="V971" t="s">
        <v>404</v>
      </c>
      <c r="W971" t="s">
        <v>404</v>
      </c>
      <c r="X971" t="s">
        <v>404</v>
      </c>
      <c r="Y971" t="s">
        <v>404</v>
      </c>
      <c r="Z971" s="1"/>
    </row>
    <row r="972" spans="1:26" x14ac:dyDescent="0.25">
      <c r="A972" s="52" t="s">
        <v>2800</v>
      </c>
      <c r="B972" s="86" t="s">
        <v>910</v>
      </c>
      <c r="C972" t="s">
        <v>3571</v>
      </c>
      <c r="D972" t="s">
        <v>2092</v>
      </c>
      <c r="E972" s="52" t="s">
        <v>4070</v>
      </c>
      <c r="F972" s="52" t="s">
        <v>2800</v>
      </c>
      <c r="G972" t="s">
        <v>1949</v>
      </c>
      <c r="H972" s="87" t="e">
        <v>#N/A</v>
      </c>
      <c r="I972" s="87">
        <v>853434</v>
      </c>
      <c r="J972" s="1"/>
      <c r="K972" s="88"/>
      <c r="L972" s="89"/>
      <c r="M972" s="90"/>
      <c r="P972" s="38"/>
      <c r="R972" s="101" t="s">
        <v>4786</v>
      </c>
      <c r="S972" s="101" t="s">
        <v>4786</v>
      </c>
      <c r="T972" s="45" t="s">
        <v>4786</v>
      </c>
      <c r="U972" t="s">
        <v>403</v>
      </c>
      <c r="V972" t="s">
        <v>403</v>
      </c>
      <c r="W972" t="s">
        <v>403</v>
      </c>
      <c r="X972" t="s">
        <v>403</v>
      </c>
      <c r="Y972" t="s">
        <v>403</v>
      </c>
      <c r="Z972" s="1"/>
    </row>
    <row r="973" spans="1:26" x14ac:dyDescent="0.25">
      <c r="A973" s="52" t="s">
        <v>2604</v>
      </c>
      <c r="B973" s="86" t="s">
        <v>910</v>
      </c>
      <c r="C973" t="s">
        <v>3570</v>
      </c>
      <c r="D973" t="s">
        <v>2089</v>
      </c>
      <c r="E973" s="52" t="s">
        <v>4071</v>
      </c>
      <c r="F973" s="52" t="s">
        <v>2604</v>
      </c>
      <c r="G973" t="s">
        <v>1746</v>
      </c>
      <c r="H973" s="87">
        <v>249536</v>
      </c>
      <c r="I973" s="87">
        <v>249536</v>
      </c>
      <c r="J973" s="1"/>
      <c r="K973" s="88"/>
      <c r="L973" s="89"/>
      <c r="M973" s="90"/>
      <c r="P973" s="38"/>
      <c r="R973" s="101" t="s">
        <v>4786</v>
      </c>
      <c r="S973" s="101" t="s">
        <v>4786</v>
      </c>
      <c r="T973" s="45" t="s">
        <v>4786</v>
      </c>
      <c r="U973" t="s">
        <v>407</v>
      </c>
      <c r="V973" t="s">
        <v>407</v>
      </c>
      <c r="W973" t="s">
        <v>407</v>
      </c>
      <c r="X973" t="s">
        <v>407</v>
      </c>
      <c r="Y973" t="s">
        <v>407</v>
      </c>
      <c r="Z973" s="1"/>
    </row>
    <row r="974" spans="1:26" x14ac:dyDescent="0.25">
      <c r="A974" s="52" t="s">
        <v>2605</v>
      </c>
      <c r="B974" s="86" t="s">
        <v>910</v>
      </c>
      <c r="C974" t="s">
        <v>3570</v>
      </c>
      <c r="D974" t="s">
        <v>2089</v>
      </c>
      <c r="E974" s="97" t="s">
        <v>4072</v>
      </c>
      <c r="F974" s="52" t="s">
        <v>2605</v>
      </c>
      <c r="G974" t="s">
        <v>1747</v>
      </c>
      <c r="H974" s="87">
        <v>249535</v>
      </c>
      <c r="I974" s="87">
        <v>249535</v>
      </c>
      <c r="J974" s="1"/>
      <c r="K974" s="88"/>
      <c r="L974" s="89"/>
      <c r="M974" s="90"/>
      <c r="P974" s="38" t="s">
        <v>456</v>
      </c>
      <c r="R974" s="101" t="s">
        <v>3566</v>
      </c>
      <c r="S974" s="101" t="s">
        <v>3566</v>
      </c>
      <c r="T974" s="45" t="s">
        <v>4788</v>
      </c>
      <c r="U974" t="s">
        <v>406</v>
      </c>
      <c r="V974" t="s">
        <v>406</v>
      </c>
      <c r="W974" t="s">
        <v>406</v>
      </c>
      <c r="X974" t="s">
        <v>406</v>
      </c>
      <c r="Y974" t="s">
        <v>406</v>
      </c>
      <c r="Z974" s="1"/>
    </row>
    <row r="975" spans="1:26" x14ac:dyDescent="0.25">
      <c r="A975" s="52" t="s">
        <v>2299</v>
      </c>
      <c r="B975" s="86" t="s">
        <v>910</v>
      </c>
      <c r="C975" t="s">
        <v>3570</v>
      </c>
      <c r="D975" t="s">
        <v>2088</v>
      </c>
      <c r="E975" s="52" t="s">
        <v>4073</v>
      </c>
      <c r="F975" s="52" t="s">
        <v>2299</v>
      </c>
      <c r="G975" t="s">
        <v>1288</v>
      </c>
      <c r="H975" s="87">
        <v>248818</v>
      </c>
      <c r="I975" s="87">
        <v>248818</v>
      </c>
      <c r="J975" s="1"/>
      <c r="K975" s="88"/>
      <c r="L975" s="89"/>
      <c r="M975" s="90"/>
      <c r="P975" s="38"/>
      <c r="R975" s="101" t="s">
        <v>4787</v>
      </c>
      <c r="S975" s="101" t="s">
        <v>4787</v>
      </c>
      <c r="T975" s="45" t="s">
        <v>4787</v>
      </c>
      <c r="U975" t="s">
        <v>403</v>
      </c>
      <c r="V975" t="s">
        <v>403</v>
      </c>
      <c r="W975" t="s">
        <v>403</v>
      </c>
      <c r="X975" t="s">
        <v>403</v>
      </c>
      <c r="Y975" t="s">
        <v>403</v>
      </c>
      <c r="Z975" s="1"/>
    </row>
    <row r="976" spans="1:26" x14ac:dyDescent="0.25">
      <c r="A976" s="52" t="s">
        <v>2300</v>
      </c>
      <c r="B976" s="86" t="s">
        <v>910</v>
      </c>
      <c r="C976" t="s">
        <v>3570</v>
      </c>
      <c r="D976" t="s">
        <v>2088</v>
      </c>
      <c r="E976" s="52" t="s">
        <v>4074</v>
      </c>
      <c r="F976" s="52" t="s">
        <v>2300</v>
      </c>
      <c r="G976" t="s">
        <v>1289</v>
      </c>
      <c r="H976" s="87">
        <v>248570</v>
      </c>
      <c r="I976" s="87">
        <v>248570</v>
      </c>
      <c r="J976" s="1"/>
      <c r="K976" s="88"/>
      <c r="L976" s="89"/>
      <c r="M976" s="90"/>
      <c r="P976" s="38"/>
      <c r="R976" s="101" t="s">
        <v>2093</v>
      </c>
      <c r="S976" s="101" t="s">
        <v>2093</v>
      </c>
      <c r="T976" s="45" t="s">
        <v>3577</v>
      </c>
      <c r="U976" t="s">
        <v>407</v>
      </c>
      <c r="V976" t="s">
        <v>407</v>
      </c>
      <c r="W976" t="s">
        <v>407</v>
      </c>
      <c r="X976" t="s">
        <v>407</v>
      </c>
      <c r="Y976" t="s">
        <v>407</v>
      </c>
      <c r="Z976" s="1"/>
    </row>
    <row r="977" spans="1:26" x14ac:dyDescent="0.25">
      <c r="A977" s="52" t="s">
        <v>2301</v>
      </c>
      <c r="B977" s="86" t="s">
        <v>910</v>
      </c>
      <c r="C977" t="s">
        <v>3570</v>
      </c>
      <c r="D977" t="s">
        <v>2088</v>
      </c>
      <c r="E977" s="52" t="s">
        <v>4075</v>
      </c>
      <c r="F977" s="52" t="s">
        <v>2301</v>
      </c>
      <c r="G977" t="s">
        <v>1290</v>
      </c>
      <c r="H977" s="87">
        <v>248569</v>
      </c>
      <c r="I977" s="87">
        <v>248569</v>
      </c>
      <c r="J977" s="1"/>
      <c r="K977" s="88"/>
      <c r="L977" s="89"/>
      <c r="M977" s="90"/>
      <c r="P977" s="38"/>
      <c r="R977" s="101" t="s">
        <v>4785</v>
      </c>
      <c r="S977" s="101" t="s">
        <v>4785</v>
      </c>
      <c r="T977" s="45" t="s">
        <v>4785</v>
      </c>
      <c r="U977" t="s">
        <v>405</v>
      </c>
      <c r="V977" t="s">
        <v>405</v>
      </c>
      <c r="W977" t="s">
        <v>405</v>
      </c>
      <c r="X977" t="s">
        <v>405</v>
      </c>
      <c r="Y977" t="s">
        <v>405</v>
      </c>
      <c r="Z977" s="1"/>
    </row>
    <row r="978" spans="1:26" x14ac:dyDescent="0.25">
      <c r="A978" s="52" t="s">
        <v>2302</v>
      </c>
      <c r="B978" s="86" t="s">
        <v>910</v>
      </c>
      <c r="C978" t="s">
        <v>3570</v>
      </c>
      <c r="D978" t="s">
        <v>2088</v>
      </c>
      <c r="E978" s="52" t="s">
        <v>4076</v>
      </c>
      <c r="F978" s="52" t="s">
        <v>2302</v>
      </c>
      <c r="G978" t="s">
        <v>1291</v>
      </c>
      <c r="H978" s="87">
        <v>248593</v>
      </c>
      <c r="I978" s="87">
        <v>248593</v>
      </c>
      <c r="J978" s="1"/>
      <c r="K978" s="88"/>
      <c r="L978" s="89"/>
      <c r="M978" s="90"/>
      <c r="P978" s="38"/>
      <c r="R978" s="101" t="s">
        <v>4785</v>
      </c>
      <c r="S978" s="101" t="s">
        <v>4785</v>
      </c>
      <c r="T978" s="45" t="s">
        <v>4785</v>
      </c>
      <c r="U978" t="s">
        <v>405</v>
      </c>
      <c r="V978" t="s">
        <v>405</v>
      </c>
      <c r="W978" t="s">
        <v>405</v>
      </c>
      <c r="X978" t="s">
        <v>405</v>
      </c>
      <c r="Y978" t="s">
        <v>405</v>
      </c>
      <c r="Z978" s="1"/>
    </row>
    <row r="979" spans="1:26" x14ac:dyDescent="0.25">
      <c r="A979" s="52" t="s">
        <v>2801</v>
      </c>
      <c r="B979" s="86" t="s">
        <v>910</v>
      </c>
      <c r="C979" t="s">
        <v>3571</v>
      </c>
      <c r="D979" t="s">
        <v>2092</v>
      </c>
      <c r="E979" s="52" t="s">
        <v>4077</v>
      </c>
      <c r="F979" s="52" t="s">
        <v>2801</v>
      </c>
      <c r="G979" t="s">
        <v>1950</v>
      </c>
      <c r="H979" s="87" t="e">
        <v>#N/A</v>
      </c>
      <c r="I979" s="87">
        <v>930261</v>
      </c>
      <c r="J979" s="1"/>
      <c r="K979" s="88"/>
      <c r="L979" s="89"/>
      <c r="M979" s="90"/>
      <c r="P979" s="38"/>
      <c r="R979" s="101" t="s">
        <v>3565</v>
      </c>
      <c r="S979" s="101" t="s">
        <v>3565</v>
      </c>
      <c r="T979" s="45" t="s">
        <v>4788</v>
      </c>
      <c r="U979" t="s">
        <v>406</v>
      </c>
      <c r="V979" t="s">
        <v>406</v>
      </c>
      <c r="W979" t="s">
        <v>406</v>
      </c>
      <c r="X979" t="s">
        <v>406</v>
      </c>
      <c r="Y979" t="s">
        <v>406</v>
      </c>
      <c r="Z979" s="1"/>
    </row>
    <row r="980" spans="1:26" x14ac:dyDescent="0.25">
      <c r="A980" s="52" t="s">
        <v>2802</v>
      </c>
      <c r="B980" s="86" t="s">
        <v>910</v>
      </c>
      <c r="C980" t="s">
        <v>3571</v>
      </c>
      <c r="D980" t="s">
        <v>2092</v>
      </c>
      <c r="E980" s="52" t="s">
        <v>4078</v>
      </c>
      <c r="F980" s="52" t="s">
        <v>2802</v>
      </c>
      <c r="G980" t="s">
        <v>1951</v>
      </c>
      <c r="H980" s="87">
        <v>248257</v>
      </c>
      <c r="I980" s="87">
        <v>248257</v>
      </c>
      <c r="J980" s="1"/>
      <c r="K980" s="88"/>
      <c r="L980" s="89"/>
      <c r="M980" s="90"/>
      <c r="P980" s="38"/>
      <c r="R980" s="101" t="s">
        <v>4783</v>
      </c>
      <c r="S980" s="101" t="s">
        <v>4783</v>
      </c>
      <c r="T980" s="45" t="s">
        <v>4783</v>
      </c>
      <c r="U980" t="s">
        <v>406</v>
      </c>
      <c r="V980" t="s">
        <v>406</v>
      </c>
      <c r="W980" t="s">
        <v>406</v>
      </c>
      <c r="X980" t="s">
        <v>406</v>
      </c>
      <c r="Y980" t="s">
        <v>406</v>
      </c>
      <c r="Z980" s="1"/>
    </row>
    <row r="981" spans="1:26" x14ac:dyDescent="0.25">
      <c r="A981" s="52" t="s">
        <v>2154</v>
      </c>
      <c r="B981" s="86" t="s">
        <v>910</v>
      </c>
      <c r="C981" t="s">
        <v>3570</v>
      </c>
      <c r="D981" t="s">
        <v>2089</v>
      </c>
      <c r="E981" s="52" t="s">
        <v>4079</v>
      </c>
      <c r="F981" s="52" t="s">
        <v>2154</v>
      </c>
      <c r="G981" t="s">
        <v>1598</v>
      </c>
      <c r="H981" s="87">
        <v>249149</v>
      </c>
      <c r="I981" s="87">
        <v>249149</v>
      </c>
      <c r="J981" s="1"/>
      <c r="K981" s="88"/>
      <c r="L981" s="89"/>
      <c r="M981" s="90"/>
      <c r="P981" s="38" t="s">
        <v>456</v>
      </c>
      <c r="R981" s="101" t="s">
        <v>4785</v>
      </c>
      <c r="S981" s="101" t="s">
        <v>4785</v>
      </c>
      <c r="T981" s="45" t="s">
        <v>4785</v>
      </c>
      <c r="U981" t="s">
        <v>403</v>
      </c>
      <c r="V981" t="s">
        <v>403</v>
      </c>
      <c r="W981" t="s">
        <v>403</v>
      </c>
      <c r="X981" t="s">
        <v>403</v>
      </c>
      <c r="Y981" t="s">
        <v>403</v>
      </c>
      <c r="Z981" s="1"/>
    </row>
    <row r="982" spans="1:26" x14ac:dyDescent="0.25">
      <c r="A982" s="52" t="s">
        <v>2803</v>
      </c>
      <c r="B982" s="86" t="s">
        <v>910</v>
      </c>
      <c r="C982" t="s">
        <v>3571</v>
      </c>
      <c r="D982" t="s">
        <v>2092</v>
      </c>
      <c r="E982" s="52" t="s">
        <v>4080</v>
      </c>
      <c r="F982" s="52" t="s">
        <v>2803</v>
      </c>
      <c r="G982" t="s">
        <v>1952</v>
      </c>
      <c r="H982" s="87">
        <v>248314</v>
      </c>
      <c r="I982" s="87">
        <v>248314</v>
      </c>
      <c r="J982" s="1"/>
      <c r="K982" s="88"/>
      <c r="L982" s="89"/>
      <c r="M982" s="90"/>
      <c r="P982" s="38"/>
      <c r="R982" s="101" t="s">
        <v>4783</v>
      </c>
      <c r="S982" s="101" t="s">
        <v>4783</v>
      </c>
      <c r="T982" s="45" t="s">
        <v>4783</v>
      </c>
      <c r="U982" t="s">
        <v>405</v>
      </c>
      <c r="V982" t="s">
        <v>405</v>
      </c>
      <c r="W982" t="s">
        <v>405</v>
      </c>
      <c r="X982" t="s">
        <v>405</v>
      </c>
      <c r="Y982" t="s">
        <v>405</v>
      </c>
      <c r="Z982" s="1"/>
    </row>
    <row r="983" spans="1:26" x14ac:dyDescent="0.25">
      <c r="A983" s="52" t="s">
        <v>2303</v>
      </c>
      <c r="B983" s="86" t="s">
        <v>910</v>
      </c>
      <c r="C983" t="s">
        <v>3570</v>
      </c>
      <c r="D983" t="s">
        <v>2088</v>
      </c>
      <c r="E983" s="52" t="s">
        <v>4081</v>
      </c>
      <c r="F983" s="52" t="s">
        <v>2303</v>
      </c>
      <c r="G983" t="s">
        <v>1292</v>
      </c>
      <c r="H983" s="87">
        <v>248566</v>
      </c>
      <c r="I983" s="87">
        <v>248566</v>
      </c>
      <c r="J983" s="1"/>
      <c r="K983" s="88"/>
      <c r="L983" s="89"/>
      <c r="M983" s="90"/>
      <c r="P983" s="38"/>
      <c r="R983" s="101" t="s">
        <v>2094</v>
      </c>
      <c r="S983" s="101" t="s">
        <v>2094</v>
      </c>
      <c r="T983" s="45" t="s">
        <v>3577</v>
      </c>
      <c r="U983" t="s">
        <v>406</v>
      </c>
      <c r="V983" t="s">
        <v>406</v>
      </c>
      <c r="W983" t="s">
        <v>406</v>
      </c>
      <c r="X983" t="s">
        <v>406</v>
      </c>
      <c r="Y983" t="s">
        <v>406</v>
      </c>
      <c r="Z983" s="1"/>
    </row>
    <row r="984" spans="1:26" x14ac:dyDescent="0.25">
      <c r="A984" s="52" t="s">
        <v>917</v>
      </c>
      <c r="B984" s="86" t="s">
        <v>910</v>
      </c>
      <c r="C984" t="s">
        <v>3570</v>
      </c>
      <c r="D984" t="s">
        <v>2076</v>
      </c>
      <c r="E984" s="52" t="s">
        <v>4082</v>
      </c>
      <c r="F984" s="52" t="s">
        <v>917</v>
      </c>
      <c r="G984" t="s">
        <v>1083</v>
      </c>
      <c r="H984" s="91">
        <v>248384</v>
      </c>
      <c r="I984" s="91">
        <v>248384</v>
      </c>
      <c r="K984" s="92"/>
      <c r="L984" s="2"/>
      <c r="M984" s="93"/>
      <c r="P984" s="38"/>
      <c r="R984" s="101" t="s">
        <v>2094</v>
      </c>
      <c r="S984" s="101" t="s">
        <v>2094</v>
      </c>
      <c r="T984" s="45" t="s">
        <v>3577</v>
      </c>
      <c r="U984" t="s">
        <v>405</v>
      </c>
      <c r="V984" t="s">
        <v>405</v>
      </c>
      <c r="W984" t="s">
        <v>405</v>
      </c>
      <c r="X984" t="s">
        <v>405</v>
      </c>
      <c r="Y984" t="s">
        <v>405</v>
      </c>
      <c r="Z984" s="1"/>
    </row>
    <row r="985" spans="1:26" x14ac:dyDescent="0.25">
      <c r="A985" s="52" t="s">
        <v>2606</v>
      </c>
      <c r="B985" s="86" t="s">
        <v>910</v>
      </c>
      <c r="C985" t="s">
        <v>3570</v>
      </c>
      <c r="D985" t="s">
        <v>2089</v>
      </c>
      <c r="E985" s="52" t="s">
        <v>4083</v>
      </c>
      <c r="F985" s="52" t="s">
        <v>2606</v>
      </c>
      <c r="G985" t="s">
        <v>1748</v>
      </c>
      <c r="H985" s="87">
        <v>249587</v>
      </c>
      <c r="I985" s="87">
        <v>810103</v>
      </c>
      <c r="J985" s="1"/>
      <c r="K985" s="88"/>
      <c r="L985" s="89"/>
      <c r="M985" s="90"/>
      <c r="P985" s="38"/>
      <c r="R985" s="101" t="s">
        <v>2095</v>
      </c>
      <c r="S985" s="101" t="s">
        <v>2095</v>
      </c>
      <c r="T985" s="45" t="s">
        <v>4788</v>
      </c>
      <c r="U985" t="s">
        <v>403</v>
      </c>
      <c r="V985" t="s">
        <v>403</v>
      </c>
      <c r="W985" t="s">
        <v>403</v>
      </c>
      <c r="X985" t="s">
        <v>403</v>
      </c>
      <c r="Y985" t="s">
        <v>403</v>
      </c>
      <c r="Z985" s="1"/>
    </row>
    <row r="986" spans="1:26" x14ac:dyDescent="0.25">
      <c r="A986" s="52" t="s">
        <v>2607</v>
      </c>
      <c r="B986" s="86" t="s">
        <v>910</v>
      </c>
      <c r="C986" t="s">
        <v>3570</v>
      </c>
      <c r="D986" t="s">
        <v>2089</v>
      </c>
      <c r="E986" s="52" t="s">
        <v>4084</v>
      </c>
      <c r="F986" s="52" t="s">
        <v>2607</v>
      </c>
      <c r="G986" t="s">
        <v>1749</v>
      </c>
      <c r="H986" s="87">
        <v>249586</v>
      </c>
      <c r="I986" s="87">
        <v>810102</v>
      </c>
      <c r="J986" s="1"/>
      <c r="K986" s="88"/>
      <c r="L986" s="89"/>
      <c r="M986" s="90"/>
      <c r="P986" s="38"/>
      <c r="R986" s="101" t="s">
        <v>2093</v>
      </c>
      <c r="S986" s="101" t="s">
        <v>2093</v>
      </c>
      <c r="T986" s="45" t="s">
        <v>3577</v>
      </c>
      <c r="U986" t="s">
        <v>406</v>
      </c>
      <c r="V986" t="s">
        <v>406</v>
      </c>
      <c r="W986" t="s">
        <v>406</v>
      </c>
      <c r="X986" t="s">
        <v>406</v>
      </c>
      <c r="Y986" t="s">
        <v>406</v>
      </c>
      <c r="Z986" s="1"/>
    </row>
    <row r="987" spans="1:26" x14ac:dyDescent="0.25">
      <c r="A987" s="52" t="s">
        <v>2608</v>
      </c>
      <c r="B987" s="86" t="s">
        <v>910</v>
      </c>
      <c r="C987" t="s">
        <v>3570</v>
      </c>
      <c r="D987" t="s">
        <v>2089</v>
      </c>
      <c r="E987" s="52" t="s">
        <v>4085</v>
      </c>
      <c r="F987" s="52" t="s">
        <v>2608</v>
      </c>
      <c r="G987" t="s">
        <v>1750</v>
      </c>
      <c r="H987" s="87">
        <v>249588</v>
      </c>
      <c r="I987" s="87">
        <v>770393</v>
      </c>
      <c r="J987" s="1"/>
      <c r="K987" s="88"/>
      <c r="L987" s="89"/>
      <c r="M987" s="90"/>
      <c r="P987" s="38"/>
      <c r="R987" s="101" t="s">
        <v>2093</v>
      </c>
      <c r="S987" s="101" t="s">
        <v>2093</v>
      </c>
      <c r="T987" s="45" t="s">
        <v>3577</v>
      </c>
      <c r="U987" t="s">
        <v>403</v>
      </c>
      <c r="V987" t="s">
        <v>403</v>
      </c>
      <c r="W987" t="s">
        <v>403</v>
      </c>
      <c r="X987" t="s">
        <v>403</v>
      </c>
      <c r="Y987" t="s">
        <v>403</v>
      </c>
      <c r="Z987" s="1"/>
    </row>
    <row r="988" spans="1:26" x14ac:dyDescent="0.25">
      <c r="A988" s="52" t="s">
        <v>2304</v>
      </c>
      <c r="B988" s="86" t="s">
        <v>910</v>
      </c>
      <c r="C988" t="s">
        <v>3570</v>
      </c>
      <c r="D988" t="s">
        <v>2088</v>
      </c>
      <c r="E988" s="52" t="s">
        <v>4086</v>
      </c>
      <c r="F988" s="52" t="s">
        <v>2304</v>
      </c>
      <c r="G988" t="s">
        <v>1293</v>
      </c>
      <c r="H988" s="87">
        <v>248884</v>
      </c>
      <c r="I988" s="87">
        <v>248884</v>
      </c>
      <c r="J988" s="1"/>
      <c r="K988" s="88"/>
      <c r="L988" s="89"/>
      <c r="M988" s="90"/>
      <c r="P988" s="38"/>
      <c r="R988" s="101" t="s">
        <v>4787</v>
      </c>
      <c r="S988" s="101" t="s">
        <v>4787</v>
      </c>
      <c r="T988" s="45" t="s">
        <v>4787</v>
      </c>
      <c r="U988" t="s">
        <v>403</v>
      </c>
      <c r="V988" t="s">
        <v>403</v>
      </c>
      <c r="W988" t="s">
        <v>403</v>
      </c>
      <c r="X988" t="s">
        <v>403</v>
      </c>
      <c r="Y988" t="s">
        <v>403</v>
      </c>
      <c r="Z988" s="1"/>
    </row>
    <row r="989" spans="1:26" x14ac:dyDescent="0.25">
      <c r="A989" s="52" t="s">
        <v>2305</v>
      </c>
      <c r="B989" s="86" t="s">
        <v>910</v>
      </c>
      <c r="C989" t="s">
        <v>3570</v>
      </c>
      <c r="D989" t="s">
        <v>2088</v>
      </c>
      <c r="E989" s="52" t="s">
        <v>4087</v>
      </c>
      <c r="F989" s="52" t="s">
        <v>2305</v>
      </c>
      <c r="G989" t="s">
        <v>1294</v>
      </c>
      <c r="H989" s="87">
        <v>248874</v>
      </c>
      <c r="I989" s="87">
        <v>248874</v>
      </c>
      <c r="J989" s="1"/>
      <c r="K989" s="88"/>
      <c r="L989" s="89"/>
      <c r="M989" s="90"/>
      <c r="P989" s="38"/>
      <c r="R989" s="101" t="s">
        <v>2094</v>
      </c>
      <c r="S989" s="101" t="s">
        <v>2094</v>
      </c>
      <c r="T989" s="45" t="s">
        <v>3577</v>
      </c>
      <c r="U989" t="s">
        <v>406</v>
      </c>
      <c r="V989" t="s">
        <v>406</v>
      </c>
      <c r="W989" t="s">
        <v>406</v>
      </c>
      <c r="X989" t="s">
        <v>406</v>
      </c>
      <c r="Y989" t="s">
        <v>406</v>
      </c>
      <c r="Z989" s="1"/>
    </row>
    <row r="990" spans="1:26" x14ac:dyDescent="0.25">
      <c r="A990" s="52" t="s">
        <v>1001</v>
      </c>
      <c r="B990" s="86" t="s">
        <v>910</v>
      </c>
      <c r="C990" t="s">
        <v>3570</v>
      </c>
      <c r="D990" t="s">
        <v>2083</v>
      </c>
      <c r="E990" s="52" t="s">
        <v>4088</v>
      </c>
      <c r="F990" s="52" t="s">
        <v>1001</v>
      </c>
      <c r="G990" t="s">
        <v>1168</v>
      </c>
      <c r="H990" s="87">
        <v>54659</v>
      </c>
      <c r="I990" s="87">
        <v>54659</v>
      </c>
      <c r="J990" s="1"/>
      <c r="K990" s="88"/>
      <c r="L990" s="89"/>
      <c r="M990" s="90"/>
      <c r="P990" s="38"/>
      <c r="R990" s="101" t="s">
        <v>2093</v>
      </c>
      <c r="S990" s="101" t="s">
        <v>2093</v>
      </c>
      <c r="T990" s="45" t="s">
        <v>3577</v>
      </c>
      <c r="U990" t="s">
        <v>403</v>
      </c>
      <c r="V990" t="s">
        <v>403</v>
      </c>
      <c r="W990" t="s">
        <v>403</v>
      </c>
      <c r="X990" t="s">
        <v>403</v>
      </c>
      <c r="Y990" t="s">
        <v>403</v>
      </c>
      <c r="Z990" s="1"/>
    </row>
    <row r="991" spans="1:26" x14ac:dyDescent="0.25">
      <c r="A991" s="52" t="s">
        <v>1002</v>
      </c>
      <c r="B991" s="86" t="s">
        <v>910</v>
      </c>
      <c r="C991" t="s">
        <v>3570</v>
      </c>
      <c r="D991" t="s">
        <v>2083</v>
      </c>
      <c r="E991" s="52" t="s">
        <v>4089</v>
      </c>
      <c r="F991" s="52" t="s">
        <v>1002</v>
      </c>
      <c r="G991" t="s">
        <v>1169</v>
      </c>
      <c r="H991" s="87">
        <v>54661</v>
      </c>
      <c r="I991" s="87">
        <v>54661</v>
      </c>
      <c r="J991" s="1"/>
      <c r="K991" s="88"/>
      <c r="L991" s="89"/>
      <c r="M991" s="90"/>
      <c r="P991" s="38"/>
      <c r="R991" s="101" t="s">
        <v>2093</v>
      </c>
      <c r="S991" s="101" t="s">
        <v>2093</v>
      </c>
      <c r="T991" s="45" t="s">
        <v>3577</v>
      </c>
      <c r="U991" t="s">
        <v>402</v>
      </c>
      <c r="V991" t="s">
        <v>402</v>
      </c>
      <c r="W991" t="s">
        <v>402</v>
      </c>
      <c r="X991" t="s">
        <v>402</v>
      </c>
      <c r="Y991" t="s">
        <v>402</v>
      </c>
      <c r="Z991" s="1"/>
    </row>
    <row r="992" spans="1:26" x14ac:dyDescent="0.25">
      <c r="A992" s="52" t="s">
        <v>1003</v>
      </c>
      <c r="B992" s="86" t="s">
        <v>910</v>
      </c>
      <c r="C992" t="s">
        <v>3570</v>
      </c>
      <c r="D992" t="s">
        <v>2083</v>
      </c>
      <c r="E992" s="52" t="s">
        <v>4090</v>
      </c>
      <c r="F992" s="52" t="s">
        <v>1003</v>
      </c>
      <c r="G992" t="s">
        <v>1170</v>
      </c>
      <c r="H992" s="87">
        <v>54657</v>
      </c>
      <c r="I992" s="87">
        <v>54657</v>
      </c>
      <c r="J992" s="1"/>
      <c r="K992" s="88"/>
      <c r="L992" s="89"/>
      <c r="M992" s="90"/>
      <c r="P992" s="38"/>
      <c r="R992" s="101" t="s">
        <v>2093</v>
      </c>
      <c r="S992" s="101" t="s">
        <v>2093</v>
      </c>
      <c r="T992" s="45" t="s">
        <v>3577</v>
      </c>
      <c r="U992" t="s">
        <v>406</v>
      </c>
      <c r="V992" t="s">
        <v>406</v>
      </c>
      <c r="W992" t="s">
        <v>406</v>
      </c>
      <c r="X992" t="s">
        <v>406</v>
      </c>
      <c r="Y992" t="s">
        <v>406</v>
      </c>
      <c r="Z992" s="1"/>
    </row>
    <row r="993" spans="1:26" x14ac:dyDescent="0.25">
      <c r="A993" s="52" t="s">
        <v>1004</v>
      </c>
      <c r="B993" s="86" t="s">
        <v>910</v>
      </c>
      <c r="C993" t="s">
        <v>3570</v>
      </c>
      <c r="D993" t="s">
        <v>2083</v>
      </c>
      <c r="E993" s="52" t="s">
        <v>4091</v>
      </c>
      <c r="F993" s="52" t="s">
        <v>1004</v>
      </c>
      <c r="G993" t="s">
        <v>1171</v>
      </c>
      <c r="H993" s="87">
        <v>54664</v>
      </c>
      <c r="I993" s="87">
        <v>54664</v>
      </c>
      <c r="J993" s="1"/>
      <c r="K993" s="88"/>
      <c r="L993" s="89"/>
      <c r="M993" s="90"/>
      <c r="P993" s="38"/>
      <c r="R993" s="101" t="s">
        <v>2093</v>
      </c>
      <c r="S993" s="101" t="s">
        <v>2093</v>
      </c>
      <c r="T993" s="45" t="s">
        <v>3577</v>
      </c>
      <c r="U993" t="s">
        <v>406</v>
      </c>
      <c r="V993" t="s">
        <v>406</v>
      </c>
      <c r="W993" t="s">
        <v>406</v>
      </c>
      <c r="X993" t="s">
        <v>406</v>
      </c>
      <c r="Y993" t="s">
        <v>406</v>
      </c>
      <c r="Z993" s="1"/>
    </row>
    <row r="994" spans="1:26" x14ac:dyDescent="0.25">
      <c r="A994" s="52" t="s">
        <v>2609</v>
      </c>
      <c r="B994" s="86" t="s">
        <v>910</v>
      </c>
      <c r="C994" t="s">
        <v>3570</v>
      </c>
      <c r="D994" t="s">
        <v>2089</v>
      </c>
      <c r="E994" s="52" t="s">
        <v>4092</v>
      </c>
      <c r="F994" s="52" t="s">
        <v>2609</v>
      </c>
      <c r="G994" t="s">
        <v>1751</v>
      </c>
      <c r="H994" s="87">
        <v>249361</v>
      </c>
      <c r="I994" s="87">
        <v>249361</v>
      </c>
      <c r="J994" s="1"/>
      <c r="K994" s="88"/>
      <c r="L994" s="89"/>
      <c r="M994" s="90"/>
      <c r="P994" s="38"/>
      <c r="R994" s="101" t="s">
        <v>4786</v>
      </c>
      <c r="S994" s="101" t="s">
        <v>4786</v>
      </c>
      <c r="T994" s="45" t="s">
        <v>4786</v>
      </c>
      <c r="U994" t="s">
        <v>407</v>
      </c>
      <c r="V994" t="s">
        <v>407</v>
      </c>
      <c r="W994" t="s">
        <v>407</v>
      </c>
      <c r="X994" t="s">
        <v>407</v>
      </c>
      <c r="Y994" t="s">
        <v>407</v>
      </c>
      <c r="Z994" s="1"/>
    </row>
    <row r="995" spans="1:26" x14ac:dyDescent="0.25">
      <c r="A995" s="52" t="s">
        <v>942</v>
      </c>
      <c r="B995" s="86" t="s">
        <v>910</v>
      </c>
      <c r="C995" t="s">
        <v>3570</v>
      </c>
      <c r="D995" t="s">
        <v>2078</v>
      </c>
      <c r="E995" s="52" t="s">
        <v>4093</v>
      </c>
      <c r="F995" s="52" t="s">
        <v>942</v>
      </c>
      <c r="G995" t="s">
        <v>1108</v>
      </c>
      <c r="H995" s="87" t="e">
        <v>#N/A</v>
      </c>
      <c r="I995" s="87">
        <v>1015437</v>
      </c>
      <c r="J995" s="1"/>
      <c r="K995" s="88"/>
      <c r="L995" s="89"/>
      <c r="M995" s="90"/>
      <c r="P995" s="38"/>
      <c r="R995" s="101" t="s">
        <v>4785</v>
      </c>
      <c r="S995" s="101" t="s">
        <v>4785</v>
      </c>
      <c r="T995" s="45" t="s">
        <v>4785</v>
      </c>
      <c r="U995" t="s">
        <v>405</v>
      </c>
      <c r="V995" t="s">
        <v>405</v>
      </c>
      <c r="W995" t="s">
        <v>405</v>
      </c>
      <c r="X995" t="s">
        <v>405</v>
      </c>
      <c r="Y995" t="s">
        <v>405</v>
      </c>
      <c r="Z995" s="1"/>
    </row>
    <row r="996" spans="1:26" x14ac:dyDescent="0.25">
      <c r="A996" s="52" t="s">
        <v>2947</v>
      </c>
      <c r="B996" s="86" t="s">
        <v>910</v>
      </c>
      <c r="C996" t="s">
        <v>3570</v>
      </c>
      <c r="D996" t="s">
        <v>2078</v>
      </c>
      <c r="E996" s="85" t="s">
        <v>3450</v>
      </c>
      <c r="F996" s="52" t="s">
        <v>2155</v>
      </c>
      <c r="G996" t="s">
        <v>1599</v>
      </c>
      <c r="H996" s="87">
        <v>249124</v>
      </c>
      <c r="I996" s="87">
        <v>249124</v>
      </c>
      <c r="J996" s="1"/>
      <c r="K996" s="88"/>
      <c r="L996" s="89"/>
      <c r="M996" s="90"/>
      <c r="P996" s="38"/>
      <c r="R996" s="101" t="s">
        <v>2093</v>
      </c>
      <c r="S996" s="101" t="s">
        <v>2093</v>
      </c>
      <c r="T996" s="45" t="s">
        <v>3577</v>
      </c>
      <c r="U996" t="s">
        <v>403</v>
      </c>
      <c r="V996" t="s">
        <v>403</v>
      </c>
      <c r="W996" t="s">
        <v>403</v>
      </c>
      <c r="X996" t="s">
        <v>403</v>
      </c>
      <c r="Y996" t="s">
        <v>403</v>
      </c>
      <c r="Z996" s="1"/>
    </row>
    <row r="997" spans="1:26" x14ac:dyDescent="0.25">
      <c r="A997" s="52" t="s">
        <v>2156</v>
      </c>
      <c r="B997" s="86" t="s">
        <v>910</v>
      </c>
      <c r="C997" t="s">
        <v>3570</v>
      </c>
      <c r="D997" t="s">
        <v>2089</v>
      </c>
      <c r="E997" s="52" t="s">
        <v>3451</v>
      </c>
      <c r="F997" s="52" t="s">
        <v>2156</v>
      </c>
      <c r="G997" t="s">
        <v>1600</v>
      </c>
      <c r="H997" s="87">
        <v>249161</v>
      </c>
      <c r="I997" s="87">
        <v>249161</v>
      </c>
      <c r="J997" s="1"/>
      <c r="K997" s="88"/>
      <c r="L997" s="89"/>
      <c r="M997" s="90"/>
      <c r="P997" s="38"/>
      <c r="R997" s="101" t="s">
        <v>4785</v>
      </c>
      <c r="S997" s="101" t="s">
        <v>4785</v>
      </c>
      <c r="T997" s="45" t="s">
        <v>4785</v>
      </c>
      <c r="U997" t="s">
        <v>405</v>
      </c>
      <c r="V997" t="s">
        <v>405</v>
      </c>
      <c r="W997" t="s">
        <v>405</v>
      </c>
      <c r="X997" t="s">
        <v>405</v>
      </c>
      <c r="Y997" t="s">
        <v>405</v>
      </c>
      <c r="Z997" s="1"/>
    </row>
    <row r="998" spans="1:26" x14ac:dyDescent="0.25">
      <c r="A998" s="52" t="s">
        <v>2306</v>
      </c>
      <c r="B998" s="86" t="s">
        <v>910</v>
      </c>
      <c r="C998" t="s">
        <v>3570</v>
      </c>
      <c r="D998" t="s">
        <v>2088</v>
      </c>
      <c r="E998" s="52" t="s">
        <v>3452</v>
      </c>
      <c r="F998" s="52" t="s">
        <v>2306</v>
      </c>
      <c r="G998" t="s">
        <v>1295</v>
      </c>
      <c r="H998" s="87">
        <v>248550</v>
      </c>
      <c r="I998" s="87">
        <v>248550</v>
      </c>
      <c r="J998" s="1"/>
      <c r="K998" s="88"/>
      <c r="L998" s="89"/>
      <c r="M998" s="90"/>
      <c r="P998" s="38" t="s">
        <v>456</v>
      </c>
      <c r="R998" s="101" t="s">
        <v>2095</v>
      </c>
      <c r="S998" s="101" t="s">
        <v>2095</v>
      </c>
      <c r="T998" s="45" t="s">
        <v>4788</v>
      </c>
      <c r="U998" t="s">
        <v>407</v>
      </c>
      <c r="V998" t="s">
        <v>407</v>
      </c>
      <c r="W998" t="s">
        <v>407</v>
      </c>
      <c r="X998" t="s">
        <v>407</v>
      </c>
      <c r="Y998" t="s">
        <v>407</v>
      </c>
      <c r="Z998" s="1"/>
    </row>
    <row r="999" spans="1:26" x14ac:dyDescent="0.25">
      <c r="A999" s="52" t="s">
        <v>2307</v>
      </c>
      <c r="B999" s="86" t="s">
        <v>910</v>
      </c>
      <c r="C999" t="s">
        <v>3570</v>
      </c>
      <c r="D999" t="s">
        <v>2088</v>
      </c>
      <c r="E999" s="52" t="s">
        <v>3453</v>
      </c>
      <c r="F999" s="52" t="s">
        <v>2307</v>
      </c>
      <c r="G999" t="s">
        <v>1296</v>
      </c>
      <c r="H999" s="87">
        <v>248545</v>
      </c>
      <c r="I999" s="87">
        <v>248545</v>
      </c>
      <c r="J999" s="1"/>
      <c r="K999" s="88"/>
      <c r="L999" s="89"/>
      <c r="M999" s="90"/>
      <c r="P999" s="38"/>
      <c r="R999" s="101" t="s">
        <v>2093</v>
      </c>
      <c r="S999" s="101" t="s">
        <v>2093</v>
      </c>
      <c r="T999" s="45" t="s">
        <v>3577</v>
      </c>
      <c r="U999" t="s">
        <v>403</v>
      </c>
      <c r="V999" t="s">
        <v>403</v>
      </c>
      <c r="W999" t="s">
        <v>403</v>
      </c>
      <c r="X999" t="s">
        <v>403</v>
      </c>
      <c r="Y999" t="s">
        <v>403</v>
      </c>
      <c r="Z999" s="1"/>
    </row>
    <row r="1000" spans="1:26" x14ac:dyDescent="0.25">
      <c r="A1000" s="52" t="s">
        <v>2308</v>
      </c>
      <c r="B1000" s="86" t="s">
        <v>910</v>
      </c>
      <c r="C1000" t="s">
        <v>3570</v>
      </c>
      <c r="D1000" t="s">
        <v>2088</v>
      </c>
      <c r="E1000" s="52" t="s">
        <v>3454</v>
      </c>
      <c r="F1000" s="52" t="s">
        <v>2308</v>
      </c>
      <c r="G1000" t="s">
        <v>1297</v>
      </c>
      <c r="H1000" s="87">
        <v>248547</v>
      </c>
      <c r="I1000" s="87">
        <v>248547</v>
      </c>
      <c r="J1000" s="1"/>
      <c r="K1000" s="88"/>
      <c r="L1000" s="89"/>
      <c r="M1000" s="90"/>
      <c r="P1000" s="38"/>
      <c r="R1000" s="101" t="s">
        <v>4785</v>
      </c>
      <c r="S1000" s="101" t="s">
        <v>4785</v>
      </c>
      <c r="T1000" s="45" t="s">
        <v>4785</v>
      </c>
      <c r="U1000" t="s">
        <v>405</v>
      </c>
      <c r="V1000" t="s">
        <v>405</v>
      </c>
      <c r="W1000" t="s">
        <v>405</v>
      </c>
      <c r="X1000" t="s">
        <v>405</v>
      </c>
      <c r="Y1000" t="s">
        <v>405</v>
      </c>
      <c r="Z1000" s="1"/>
    </row>
    <row r="1001" spans="1:26" x14ac:dyDescent="0.25">
      <c r="A1001" s="52" t="s">
        <v>2309</v>
      </c>
      <c r="B1001" s="86" t="s">
        <v>910</v>
      </c>
      <c r="C1001" t="s">
        <v>3570</v>
      </c>
      <c r="D1001" t="s">
        <v>2088</v>
      </c>
      <c r="E1001" s="52" t="s">
        <v>3455</v>
      </c>
      <c r="F1001" s="52" t="s">
        <v>2309</v>
      </c>
      <c r="G1001" t="s">
        <v>1298</v>
      </c>
      <c r="H1001" s="87">
        <v>248923</v>
      </c>
      <c r="I1001" s="87">
        <v>248923</v>
      </c>
      <c r="J1001" s="1"/>
      <c r="K1001" s="88"/>
      <c r="L1001" s="89"/>
      <c r="M1001" s="90"/>
      <c r="P1001" s="38"/>
      <c r="R1001" s="101" t="s">
        <v>2094</v>
      </c>
      <c r="S1001" s="101" t="s">
        <v>2094</v>
      </c>
      <c r="T1001" s="45" t="s">
        <v>3577</v>
      </c>
      <c r="U1001" t="s">
        <v>405</v>
      </c>
      <c r="V1001" t="s">
        <v>405</v>
      </c>
      <c r="W1001" t="s">
        <v>405</v>
      </c>
      <c r="X1001" t="s">
        <v>405</v>
      </c>
      <c r="Y1001" t="s">
        <v>405</v>
      </c>
      <c r="Z1001" s="1"/>
    </row>
    <row r="1002" spans="1:26" x14ac:dyDescent="0.25">
      <c r="A1002" s="52" t="s">
        <v>2310</v>
      </c>
      <c r="B1002" s="86" t="s">
        <v>910</v>
      </c>
      <c r="C1002" t="s">
        <v>3570</v>
      </c>
      <c r="D1002" t="s">
        <v>2088</v>
      </c>
      <c r="E1002" s="52" t="s">
        <v>3456</v>
      </c>
      <c r="F1002" s="52" t="s">
        <v>2310</v>
      </c>
      <c r="G1002" t="s">
        <v>1299</v>
      </c>
      <c r="H1002" s="87">
        <v>248811</v>
      </c>
      <c r="I1002" s="87">
        <v>248811</v>
      </c>
      <c r="J1002" s="1"/>
      <c r="K1002" s="88"/>
      <c r="L1002" s="89"/>
      <c r="M1002" s="90"/>
      <c r="P1002" s="38"/>
      <c r="R1002" s="101" t="s">
        <v>2094</v>
      </c>
      <c r="S1002" s="101" t="s">
        <v>2094</v>
      </c>
      <c r="T1002" s="45" t="s">
        <v>3577</v>
      </c>
      <c r="U1002" t="s">
        <v>406</v>
      </c>
      <c r="V1002" t="s">
        <v>406</v>
      </c>
      <c r="W1002" t="s">
        <v>406</v>
      </c>
      <c r="X1002" t="s">
        <v>406</v>
      </c>
      <c r="Y1002" t="s">
        <v>406</v>
      </c>
      <c r="Z1002" s="1"/>
    </row>
    <row r="1003" spans="1:26" x14ac:dyDescent="0.25">
      <c r="A1003" s="52" t="s">
        <v>2157</v>
      </c>
      <c r="B1003" s="86" t="s">
        <v>910</v>
      </c>
      <c r="C1003" t="s">
        <v>3570</v>
      </c>
      <c r="D1003" t="s">
        <v>2089</v>
      </c>
      <c r="E1003" s="52" t="s">
        <v>3457</v>
      </c>
      <c r="F1003" s="52" t="s">
        <v>2157</v>
      </c>
      <c r="G1003" t="s">
        <v>1601</v>
      </c>
      <c r="H1003" s="87">
        <v>249497</v>
      </c>
      <c r="I1003" s="87">
        <v>249497</v>
      </c>
      <c r="J1003" s="1"/>
      <c r="K1003" s="88"/>
      <c r="L1003" s="89"/>
      <c r="M1003" s="90"/>
      <c r="P1003" s="38" t="s">
        <v>456</v>
      </c>
      <c r="R1003" s="101" t="s">
        <v>3566</v>
      </c>
      <c r="S1003" s="101" t="s">
        <v>3566</v>
      </c>
      <c r="T1003" s="45" t="s">
        <v>4788</v>
      </c>
      <c r="U1003" t="s">
        <v>406</v>
      </c>
      <c r="V1003" t="s">
        <v>406</v>
      </c>
      <c r="W1003" t="s">
        <v>406</v>
      </c>
      <c r="X1003" t="s">
        <v>406</v>
      </c>
      <c r="Y1003" t="s">
        <v>406</v>
      </c>
      <c r="Z1003" s="1"/>
    </row>
    <row r="1004" spans="1:26" x14ac:dyDescent="0.25">
      <c r="A1004" s="52" t="s">
        <v>2610</v>
      </c>
      <c r="B1004" s="86" t="s">
        <v>910</v>
      </c>
      <c r="C1004" t="s">
        <v>3570</v>
      </c>
      <c r="D1004" t="s">
        <v>2089</v>
      </c>
      <c r="E1004" s="52" t="s">
        <v>3458</v>
      </c>
      <c r="F1004" s="52" t="s">
        <v>2610</v>
      </c>
      <c r="G1004" t="s">
        <v>1752</v>
      </c>
      <c r="H1004" s="87">
        <v>249637</v>
      </c>
      <c r="I1004" s="87">
        <v>249637</v>
      </c>
      <c r="J1004" s="1"/>
      <c r="K1004" s="88"/>
      <c r="L1004" s="89"/>
      <c r="M1004" s="90"/>
      <c r="P1004" s="38"/>
      <c r="R1004" s="101" t="s">
        <v>3566</v>
      </c>
      <c r="S1004" s="101" t="s">
        <v>3566</v>
      </c>
      <c r="T1004" s="45" t="s">
        <v>4788</v>
      </c>
      <c r="U1004" t="s">
        <v>406</v>
      </c>
      <c r="V1004" t="s">
        <v>406</v>
      </c>
      <c r="W1004" t="s">
        <v>406</v>
      </c>
      <c r="X1004" t="s">
        <v>406</v>
      </c>
      <c r="Y1004" t="s">
        <v>406</v>
      </c>
      <c r="Z1004" s="1"/>
    </row>
    <row r="1005" spans="1:26" x14ac:dyDescent="0.25">
      <c r="A1005" s="52" t="s">
        <v>2611</v>
      </c>
      <c r="B1005" s="86" t="s">
        <v>910</v>
      </c>
      <c r="C1005" t="s">
        <v>3570</v>
      </c>
      <c r="D1005" t="s">
        <v>2089</v>
      </c>
      <c r="E1005" s="52" t="s">
        <v>3459</v>
      </c>
      <c r="F1005" s="52" t="s">
        <v>2611</v>
      </c>
      <c r="G1005" t="s">
        <v>1753</v>
      </c>
      <c r="H1005" s="87">
        <v>249627</v>
      </c>
      <c r="I1005" s="87">
        <v>249627</v>
      </c>
      <c r="J1005" s="1"/>
      <c r="K1005" s="88"/>
      <c r="L1005" s="89"/>
      <c r="M1005" s="90"/>
      <c r="P1005" s="38"/>
      <c r="R1005" s="101" t="s">
        <v>2094</v>
      </c>
      <c r="S1005" s="101" t="s">
        <v>2094</v>
      </c>
      <c r="T1005" s="45" t="s">
        <v>3577</v>
      </c>
      <c r="U1005" t="s">
        <v>403</v>
      </c>
      <c r="V1005" t="s">
        <v>403</v>
      </c>
      <c r="W1005" t="s">
        <v>403</v>
      </c>
      <c r="X1005" t="s">
        <v>403</v>
      </c>
      <c r="Y1005" t="s">
        <v>403</v>
      </c>
      <c r="Z1005" s="1"/>
    </row>
    <row r="1006" spans="1:26" x14ac:dyDescent="0.25">
      <c r="A1006" s="52" t="s">
        <v>2612</v>
      </c>
      <c r="B1006" s="86" t="s">
        <v>910</v>
      </c>
      <c r="C1006" t="s">
        <v>3570</v>
      </c>
      <c r="D1006" t="s">
        <v>2089</v>
      </c>
      <c r="E1006" s="52" t="s">
        <v>3460</v>
      </c>
      <c r="F1006" s="52" t="s">
        <v>2612</v>
      </c>
      <c r="G1006" t="s">
        <v>1754</v>
      </c>
      <c r="H1006" s="87">
        <v>249635</v>
      </c>
      <c r="I1006" s="87">
        <v>249635</v>
      </c>
      <c r="J1006" s="1"/>
      <c r="K1006" s="88"/>
      <c r="L1006" s="89"/>
      <c r="M1006" s="90"/>
      <c r="P1006" s="38"/>
      <c r="R1006" s="101" t="s">
        <v>2094</v>
      </c>
      <c r="S1006" s="101" t="s">
        <v>2094</v>
      </c>
      <c r="T1006" s="45" t="s">
        <v>3577</v>
      </c>
      <c r="U1006" t="s">
        <v>406</v>
      </c>
      <c r="V1006" t="s">
        <v>406</v>
      </c>
      <c r="W1006" t="s">
        <v>406</v>
      </c>
      <c r="X1006" t="s">
        <v>406</v>
      </c>
      <c r="Y1006" t="s">
        <v>406</v>
      </c>
      <c r="Z1006" s="1"/>
    </row>
    <row r="1007" spans="1:26" x14ac:dyDescent="0.25">
      <c r="A1007" s="52" t="s">
        <v>2613</v>
      </c>
      <c r="B1007" s="86" t="s">
        <v>910</v>
      </c>
      <c r="C1007" t="s">
        <v>3570</v>
      </c>
      <c r="D1007" t="s">
        <v>2089</v>
      </c>
      <c r="E1007" s="52" t="s">
        <v>3461</v>
      </c>
      <c r="F1007" s="52" t="s">
        <v>2613</v>
      </c>
      <c r="G1007" t="s">
        <v>1754</v>
      </c>
      <c r="H1007" s="87">
        <v>249629</v>
      </c>
      <c r="I1007" s="87">
        <v>249629</v>
      </c>
      <c r="J1007" s="1"/>
      <c r="K1007" s="88"/>
      <c r="L1007" s="89"/>
      <c r="M1007" s="90"/>
      <c r="P1007" s="38"/>
      <c r="R1007" s="101" t="s">
        <v>2094</v>
      </c>
      <c r="S1007" s="101" t="s">
        <v>2094</v>
      </c>
      <c r="T1007" s="45" t="s">
        <v>3577</v>
      </c>
      <c r="U1007" t="s">
        <v>406</v>
      </c>
      <c r="V1007" t="s">
        <v>406</v>
      </c>
      <c r="W1007" t="s">
        <v>406</v>
      </c>
      <c r="X1007" t="s">
        <v>406</v>
      </c>
      <c r="Y1007" t="s">
        <v>406</v>
      </c>
      <c r="Z1007" s="1"/>
    </row>
    <row r="1008" spans="1:26" x14ac:dyDescent="0.25">
      <c r="A1008" s="52" t="s">
        <v>2614</v>
      </c>
      <c r="B1008" s="86" t="s">
        <v>910</v>
      </c>
      <c r="C1008" t="s">
        <v>3570</v>
      </c>
      <c r="D1008" t="s">
        <v>2089</v>
      </c>
      <c r="E1008" s="52" t="s">
        <v>3462</v>
      </c>
      <c r="F1008" s="52" t="s">
        <v>2614</v>
      </c>
      <c r="G1008" t="s">
        <v>1755</v>
      </c>
      <c r="H1008" s="87">
        <v>249626</v>
      </c>
      <c r="I1008" s="87">
        <v>249626</v>
      </c>
      <c r="J1008" s="1"/>
      <c r="K1008" s="88"/>
      <c r="L1008" s="89"/>
      <c r="M1008" s="90"/>
      <c r="P1008" s="38"/>
      <c r="R1008" s="101" t="s">
        <v>4785</v>
      </c>
      <c r="S1008" s="101" t="s">
        <v>4785</v>
      </c>
      <c r="T1008" s="45" t="s">
        <v>4785</v>
      </c>
      <c r="U1008" t="s">
        <v>405</v>
      </c>
      <c r="V1008" t="s">
        <v>405</v>
      </c>
      <c r="W1008" t="s">
        <v>405</v>
      </c>
      <c r="X1008" t="s">
        <v>405</v>
      </c>
      <c r="Y1008" t="s">
        <v>405</v>
      </c>
      <c r="Z1008" s="1"/>
    </row>
    <row r="1009" spans="1:26" x14ac:dyDescent="0.25">
      <c r="A1009" s="52" t="s">
        <v>943</v>
      </c>
      <c r="B1009" s="86" t="s">
        <v>910</v>
      </c>
      <c r="C1009" t="s">
        <v>3570</v>
      </c>
      <c r="D1009" t="s">
        <v>2078</v>
      </c>
      <c r="E1009" s="52" t="s">
        <v>3463</v>
      </c>
      <c r="F1009" s="52" t="s">
        <v>943</v>
      </c>
      <c r="G1009" t="s">
        <v>1109</v>
      </c>
      <c r="H1009" s="87">
        <v>445269</v>
      </c>
      <c r="I1009" s="87">
        <v>445269</v>
      </c>
      <c r="J1009" s="1"/>
      <c r="K1009" s="88"/>
      <c r="L1009" s="89"/>
      <c r="M1009" s="90"/>
      <c r="P1009" s="38" t="s">
        <v>456</v>
      </c>
      <c r="R1009" s="101" t="s">
        <v>3566</v>
      </c>
      <c r="S1009" s="101" t="s">
        <v>3566</v>
      </c>
      <c r="T1009" s="45" t="s">
        <v>4788</v>
      </c>
      <c r="U1009" t="s">
        <v>403</v>
      </c>
      <c r="V1009" t="s">
        <v>403</v>
      </c>
      <c r="W1009" t="s">
        <v>403</v>
      </c>
      <c r="X1009" t="s">
        <v>403</v>
      </c>
      <c r="Y1009" t="s">
        <v>403</v>
      </c>
      <c r="Z1009" s="1"/>
    </row>
    <row r="1010" spans="1:26" x14ac:dyDescent="0.25">
      <c r="A1010" s="52" t="s">
        <v>2615</v>
      </c>
      <c r="B1010" s="86" t="s">
        <v>910</v>
      </c>
      <c r="C1010" t="s">
        <v>3570</v>
      </c>
      <c r="D1010" t="s">
        <v>2089</v>
      </c>
      <c r="E1010" s="52" t="s">
        <v>3464</v>
      </c>
      <c r="F1010" s="52" t="s">
        <v>2615</v>
      </c>
      <c r="G1010" t="s">
        <v>1756</v>
      </c>
      <c r="H1010" s="87">
        <v>249532</v>
      </c>
      <c r="I1010" s="87">
        <v>249532</v>
      </c>
      <c r="J1010" s="1"/>
      <c r="K1010" s="88"/>
      <c r="L1010" s="89"/>
      <c r="M1010" s="90"/>
      <c r="P1010" s="38"/>
      <c r="R1010" s="101" t="s">
        <v>2094</v>
      </c>
      <c r="S1010" s="101" t="s">
        <v>2094</v>
      </c>
      <c r="T1010" s="45" t="s">
        <v>3577</v>
      </c>
      <c r="U1010" t="s">
        <v>403</v>
      </c>
      <c r="V1010" t="s">
        <v>403</v>
      </c>
      <c r="W1010" t="s">
        <v>403</v>
      </c>
      <c r="X1010" t="s">
        <v>403</v>
      </c>
      <c r="Y1010" t="s">
        <v>403</v>
      </c>
      <c r="Z1010" s="1"/>
    </row>
    <row r="1011" spans="1:26" x14ac:dyDescent="0.25">
      <c r="A1011" s="52" t="s">
        <v>2616</v>
      </c>
      <c r="B1011" s="86" t="s">
        <v>910</v>
      </c>
      <c r="C1011" t="s">
        <v>3570</v>
      </c>
      <c r="D1011" t="s">
        <v>2089</v>
      </c>
      <c r="E1011" s="52" t="s">
        <v>3465</v>
      </c>
      <c r="F1011" s="52" t="s">
        <v>2616</v>
      </c>
      <c r="G1011" t="s">
        <v>1757</v>
      </c>
      <c r="H1011" s="87">
        <v>249531</v>
      </c>
      <c r="I1011" s="87">
        <v>249531</v>
      </c>
      <c r="J1011" s="1"/>
      <c r="K1011" s="88"/>
      <c r="L1011" s="89"/>
      <c r="M1011" s="90"/>
      <c r="P1011" s="38"/>
      <c r="R1011" s="101" t="s">
        <v>2095</v>
      </c>
      <c r="S1011" s="101" t="s">
        <v>2095</v>
      </c>
      <c r="T1011" s="45" t="s">
        <v>4788</v>
      </c>
      <c r="U1011" t="s">
        <v>407</v>
      </c>
      <c r="V1011" t="s">
        <v>407</v>
      </c>
      <c r="W1011" t="s">
        <v>407</v>
      </c>
      <c r="X1011" t="s">
        <v>407</v>
      </c>
      <c r="Y1011" t="s">
        <v>407</v>
      </c>
      <c r="Z1011" s="1"/>
    </row>
    <row r="1012" spans="1:26" x14ac:dyDescent="0.25">
      <c r="A1012" s="52" t="s">
        <v>2617</v>
      </c>
      <c r="B1012" s="86" t="s">
        <v>910</v>
      </c>
      <c r="C1012" t="s">
        <v>3570</v>
      </c>
      <c r="D1012" t="s">
        <v>2089</v>
      </c>
      <c r="E1012" s="52" t="s">
        <v>3466</v>
      </c>
      <c r="F1012" s="52" t="s">
        <v>2617</v>
      </c>
      <c r="G1012" t="s">
        <v>1758</v>
      </c>
      <c r="H1012" s="87">
        <v>249533</v>
      </c>
      <c r="I1012" s="87">
        <v>249533</v>
      </c>
      <c r="J1012" s="1"/>
      <c r="K1012" s="88"/>
      <c r="L1012" s="89"/>
      <c r="M1012" s="90"/>
      <c r="P1012" s="38"/>
      <c r="R1012" s="101" t="s">
        <v>2094</v>
      </c>
      <c r="S1012" s="101" t="s">
        <v>2094</v>
      </c>
      <c r="T1012" s="45" t="s">
        <v>3577</v>
      </c>
      <c r="U1012" t="s">
        <v>406</v>
      </c>
      <c r="V1012" t="s">
        <v>406</v>
      </c>
      <c r="W1012" t="s">
        <v>406</v>
      </c>
      <c r="X1012" t="s">
        <v>406</v>
      </c>
      <c r="Y1012" t="s">
        <v>406</v>
      </c>
      <c r="Z1012" s="1"/>
    </row>
    <row r="1013" spans="1:26" x14ac:dyDescent="0.25">
      <c r="A1013" s="52" t="s">
        <v>2618</v>
      </c>
      <c r="B1013" s="86" t="s">
        <v>910</v>
      </c>
      <c r="C1013" t="s">
        <v>3570</v>
      </c>
      <c r="D1013" t="s">
        <v>2089</v>
      </c>
      <c r="E1013" s="52" t="s">
        <v>3467</v>
      </c>
      <c r="F1013" s="52" t="s">
        <v>2618</v>
      </c>
      <c r="G1013" t="s">
        <v>1759</v>
      </c>
      <c r="H1013" s="87">
        <v>249534</v>
      </c>
      <c r="I1013" s="87">
        <v>249534</v>
      </c>
      <c r="J1013" s="1"/>
      <c r="K1013" s="88"/>
      <c r="L1013" s="89"/>
      <c r="M1013" s="90"/>
      <c r="P1013" s="38"/>
      <c r="R1013" s="101" t="s">
        <v>2094</v>
      </c>
      <c r="S1013" s="101" t="s">
        <v>2094</v>
      </c>
      <c r="T1013" s="45" t="s">
        <v>3577</v>
      </c>
      <c r="U1013" t="s">
        <v>405</v>
      </c>
      <c r="V1013" t="s">
        <v>405</v>
      </c>
      <c r="W1013" t="s">
        <v>405</v>
      </c>
      <c r="X1013" t="s">
        <v>405</v>
      </c>
      <c r="Y1013" t="s">
        <v>405</v>
      </c>
      <c r="Z1013" s="1"/>
    </row>
    <row r="1014" spans="1:26" x14ac:dyDescent="0.25">
      <c r="A1014" s="52" t="s">
        <v>2311</v>
      </c>
      <c r="B1014" s="86" t="s">
        <v>910</v>
      </c>
      <c r="C1014" t="s">
        <v>3570</v>
      </c>
      <c r="D1014" t="s">
        <v>2088</v>
      </c>
      <c r="E1014" s="52" t="s">
        <v>3468</v>
      </c>
      <c r="F1014" s="52" t="s">
        <v>2311</v>
      </c>
      <c r="G1014" t="s">
        <v>1300</v>
      </c>
      <c r="H1014" s="87">
        <v>248584</v>
      </c>
      <c r="I1014" s="87">
        <v>248584</v>
      </c>
      <c r="J1014" s="1"/>
      <c r="K1014" s="88"/>
      <c r="L1014" s="89"/>
      <c r="M1014" s="90"/>
      <c r="P1014" s="38" t="s">
        <v>456</v>
      </c>
      <c r="R1014" s="101" t="s">
        <v>4785</v>
      </c>
      <c r="S1014" s="101" t="s">
        <v>4785</v>
      </c>
      <c r="T1014" s="45" t="s">
        <v>4785</v>
      </c>
      <c r="U1014" t="s">
        <v>405</v>
      </c>
      <c r="V1014" t="s">
        <v>405</v>
      </c>
      <c r="W1014" t="s">
        <v>405</v>
      </c>
      <c r="X1014" t="s">
        <v>405</v>
      </c>
      <c r="Y1014" t="s">
        <v>405</v>
      </c>
      <c r="Z1014" s="1"/>
    </row>
    <row r="1015" spans="1:26" x14ac:dyDescent="0.25">
      <c r="A1015" s="52" t="s">
        <v>912</v>
      </c>
      <c r="B1015" s="86" t="s">
        <v>910</v>
      </c>
      <c r="C1015" t="s">
        <v>3570</v>
      </c>
      <c r="D1015" t="s">
        <v>2075</v>
      </c>
      <c r="E1015" s="52" t="s">
        <v>3469</v>
      </c>
      <c r="F1015" s="52" t="s">
        <v>912</v>
      </c>
      <c r="G1015" t="s">
        <v>1078</v>
      </c>
      <c r="H1015" s="87">
        <v>247141</v>
      </c>
      <c r="I1015" s="91">
        <v>247141</v>
      </c>
      <c r="J1015" s="41"/>
      <c r="K1015" s="92"/>
      <c r="L1015" s="2"/>
      <c r="M1015" s="93"/>
      <c r="N1015" s="38"/>
      <c r="P1015" s="38"/>
      <c r="R1015" s="101" t="s">
        <v>2093</v>
      </c>
      <c r="S1015" s="101" t="s">
        <v>2093</v>
      </c>
      <c r="T1015" s="45" t="s">
        <v>3577</v>
      </c>
      <c r="U1015" t="s">
        <v>405</v>
      </c>
      <c r="V1015" t="s">
        <v>405</v>
      </c>
      <c r="W1015" t="s">
        <v>405</v>
      </c>
      <c r="X1015" t="s">
        <v>405</v>
      </c>
      <c r="Y1015" t="s">
        <v>405</v>
      </c>
      <c r="Z1015" s="1"/>
    </row>
    <row r="1016" spans="1:26" x14ac:dyDescent="0.25">
      <c r="A1016" s="52" t="s">
        <v>2312</v>
      </c>
      <c r="B1016" s="86" t="s">
        <v>910</v>
      </c>
      <c r="C1016" t="s">
        <v>3570</v>
      </c>
      <c r="D1016" t="s">
        <v>2088</v>
      </c>
      <c r="E1016" s="52" t="s">
        <v>3470</v>
      </c>
      <c r="F1016" s="52" t="s">
        <v>2312</v>
      </c>
      <c r="G1016" t="s">
        <v>1301</v>
      </c>
      <c r="H1016" s="87">
        <v>248767</v>
      </c>
      <c r="I1016" s="87">
        <v>248767</v>
      </c>
      <c r="J1016" s="1"/>
      <c r="K1016" s="88"/>
      <c r="L1016" s="89"/>
      <c r="M1016" s="90"/>
      <c r="P1016" s="38" t="s">
        <v>456</v>
      </c>
      <c r="R1016" s="101" t="s">
        <v>3566</v>
      </c>
      <c r="S1016" s="101" t="s">
        <v>3566</v>
      </c>
      <c r="T1016" s="45" t="s">
        <v>4788</v>
      </c>
      <c r="U1016" t="s">
        <v>403</v>
      </c>
      <c r="V1016" t="s">
        <v>403</v>
      </c>
      <c r="W1016" t="s">
        <v>403</v>
      </c>
      <c r="X1016" t="s">
        <v>403</v>
      </c>
      <c r="Y1016" t="s">
        <v>403</v>
      </c>
      <c r="Z1016" s="1"/>
    </row>
    <row r="1017" spans="1:26" x14ac:dyDescent="0.25">
      <c r="A1017" s="52" t="s">
        <v>2804</v>
      </c>
      <c r="B1017" s="86" t="s">
        <v>910</v>
      </c>
      <c r="C1017" t="s">
        <v>3571</v>
      </c>
      <c r="D1017" t="s">
        <v>2092</v>
      </c>
      <c r="E1017" s="52" t="s">
        <v>3471</v>
      </c>
      <c r="F1017" s="52" t="s">
        <v>2804</v>
      </c>
      <c r="G1017" t="s">
        <v>1953</v>
      </c>
      <c r="H1017" s="87">
        <v>248311</v>
      </c>
      <c r="I1017" s="87">
        <v>248311</v>
      </c>
      <c r="J1017" s="1"/>
      <c r="K1017" s="88"/>
      <c r="L1017" s="89"/>
      <c r="M1017" s="90"/>
      <c r="P1017" s="38"/>
      <c r="R1017" s="101" t="s">
        <v>4783</v>
      </c>
      <c r="S1017" s="101" t="s">
        <v>4783</v>
      </c>
      <c r="T1017" s="45" t="s">
        <v>4783</v>
      </c>
      <c r="U1017" t="s">
        <v>406</v>
      </c>
      <c r="V1017" t="s">
        <v>406</v>
      </c>
      <c r="W1017" t="s">
        <v>406</v>
      </c>
      <c r="X1017" t="s">
        <v>406</v>
      </c>
      <c r="Y1017" t="s">
        <v>406</v>
      </c>
      <c r="Z1017" s="1"/>
    </row>
    <row r="1018" spans="1:26" x14ac:dyDescent="0.25">
      <c r="A1018" s="52" t="s">
        <v>2805</v>
      </c>
      <c r="B1018" s="86" t="s">
        <v>910</v>
      </c>
      <c r="C1018" t="s">
        <v>3571</v>
      </c>
      <c r="D1018" t="s">
        <v>2092</v>
      </c>
      <c r="E1018" s="52" t="s">
        <v>3472</v>
      </c>
      <c r="F1018" s="52" t="s">
        <v>2805</v>
      </c>
      <c r="G1018" t="s">
        <v>1954</v>
      </c>
      <c r="H1018" s="87">
        <v>248304</v>
      </c>
      <c r="I1018" s="87">
        <v>248304</v>
      </c>
      <c r="J1018" s="1"/>
      <c r="K1018" s="88"/>
      <c r="L1018" s="89"/>
      <c r="M1018" s="90"/>
      <c r="P1018" s="38"/>
      <c r="R1018" s="101" t="s">
        <v>4783</v>
      </c>
      <c r="S1018" s="101" t="s">
        <v>4783</v>
      </c>
      <c r="T1018" s="45" t="s">
        <v>4783</v>
      </c>
      <c r="U1018" t="s">
        <v>406</v>
      </c>
      <c r="V1018" t="s">
        <v>406</v>
      </c>
      <c r="W1018" t="s">
        <v>406</v>
      </c>
      <c r="X1018" t="s">
        <v>406</v>
      </c>
      <c r="Y1018" t="s">
        <v>406</v>
      </c>
      <c r="Z1018" s="1"/>
    </row>
    <row r="1019" spans="1:26" x14ac:dyDescent="0.25">
      <c r="A1019" s="52" t="s">
        <v>2806</v>
      </c>
      <c r="B1019" s="86" t="s">
        <v>910</v>
      </c>
      <c r="C1019" t="s">
        <v>3571</v>
      </c>
      <c r="D1019" t="s">
        <v>2092</v>
      </c>
      <c r="E1019" s="52" t="s">
        <v>3473</v>
      </c>
      <c r="F1019" s="52" t="s">
        <v>2806</v>
      </c>
      <c r="G1019" t="s">
        <v>1955</v>
      </c>
      <c r="H1019" s="87">
        <v>781615</v>
      </c>
      <c r="I1019" s="87">
        <v>781615</v>
      </c>
      <c r="J1019" s="1"/>
      <c r="K1019" s="88"/>
      <c r="L1019" s="89"/>
      <c r="M1019" s="90"/>
      <c r="P1019" s="38"/>
      <c r="R1019" s="101" t="s">
        <v>4783</v>
      </c>
      <c r="S1019" s="101" t="s">
        <v>4783</v>
      </c>
      <c r="T1019" s="45" t="s">
        <v>4783</v>
      </c>
      <c r="U1019" t="s">
        <v>406</v>
      </c>
      <c r="V1019" t="s">
        <v>406</v>
      </c>
      <c r="W1019" t="s">
        <v>406</v>
      </c>
      <c r="X1019" t="s">
        <v>406</v>
      </c>
      <c r="Y1019" t="s">
        <v>406</v>
      </c>
      <c r="Z1019" s="1"/>
    </row>
    <row r="1020" spans="1:26" x14ac:dyDescent="0.25">
      <c r="A1020" s="52" t="s">
        <v>2807</v>
      </c>
      <c r="B1020" s="86" t="s">
        <v>910</v>
      </c>
      <c r="C1020" t="s">
        <v>3571</v>
      </c>
      <c r="D1020" t="s">
        <v>2092</v>
      </c>
      <c r="E1020" s="52" t="s">
        <v>3474</v>
      </c>
      <c r="F1020" s="52" t="s">
        <v>2807</v>
      </c>
      <c r="G1020" t="s">
        <v>1956</v>
      </c>
      <c r="H1020" s="87">
        <v>248310</v>
      </c>
      <c r="I1020" s="87">
        <v>248310</v>
      </c>
      <c r="J1020" s="1"/>
      <c r="K1020" s="88"/>
      <c r="L1020" s="89"/>
      <c r="M1020" s="90"/>
      <c r="P1020" s="38"/>
      <c r="R1020" s="101" t="s">
        <v>2094</v>
      </c>
      <c r="S1020" s="101" t="s">
        <v>2094</v>
      </c>
      <c r="T1020" s="45" t="s">
        <v>3577</v>
      </c>
      <c r="U1020" t="s">
        <v>402</v>
      </c>
      <c r="V1020" t="s">
        <v>402</v>
      </c>
      <c r="W1020" t="s">
        <v>402</v>
      </c>
      <c r="X1020" t="s">
        <v>402</v>
      </c>
      <c r="Y1020" t="s">
        <v>402</v>
      </c>
      <c r="Z1020" s="1"/>
    </row>
    <row r="1021" spans="1:26" x14ac:dyDescent="0.25">
      <c r="A1021" s="52" t="s">
        <v>2808</v>
      </c>
      <c r="B1021" s="86" t="s">
        <v>910</v>
      </c>
      <c r="C1021" t="s">
        <v>3571</v>
      </c>
      <c r="D1021" t="s">
        <v>2092</v>
      </c>
      <c r="E1021" s="52" t="s">
        <v>3475</v>
      </c>
      <c r="F1021" s="52" t="s">
        <v>2808</v>
      </c>
      <c r="G1021" t="s">
        <v>1957</v>
      </c>
      <c r="H1021" s="87">
        <v>248305</v>
      </c>
      <c r="I1021" s="87">
        <v>248305</v>
      </c>
      <c r="J1021" s="1"/>
      <c r="K1021" s="88"/>
      <c r="L1021" s="89"/>
      <c r="M1021" s="90"/>
      <c r="P1021" s="38"/>
      <c r="R1021" s="101" t="s">
        <v>2093</v>
      </c>
      <c r="S1021" s="101" t="s">
        <v>2093</v>
      </c>
      <c r="T1021" s="45" t="s">
        <v>3577</v>
      </c>
      <c r="U1021" t="s">
        <v>409</v>
      </c>
      <c r="V1021" t="s">
        <v>409</v>
      </c>
      <c r="W1021" t="s">
        <v>409</v>
      </c>
      <c r="X1021" t="s">
        <v>409</v>
      </c>
      <c r="Y1021" t="s">
        <v>409</v>
      </c>
      <c r="Z1021" s="1"/>
    </row>
    <row r="1022" spans="1:26" x14ac:dyDescent="0.25">
      <c r="A1022" s="52" t="s">
        <v>2809</v>
      </c>
      <c r="B1022" s="86" t="s">
        <v>910</v>
      </c>
      <c r="C1022" t="s">
        <v>3571</v>
      </c>
      <c r="D1022" t="s">
        <v>2092</v>
      </c>
      <c r="E1022" s="52" t="s">
        <v>3476</v>
      </c>
      <c r="F1022" s="52" t="s">
        <v>2809</v>
      </c>
      <c r="G1022" t="s">
        <v>1958</v>
      </c>
      <c r="H1022" s="87">
        <v>248306</v>
      </c>
      <c r="I1022" s="87">
        <v>248306</v>
      </c>
      <c r="J1022" s="1"/>
      <c r="K1022" s="88"/>
      <c r="L1022" s="89"/>
      <c r="M1022" s="90"/>
      <c r="P1022" s="38"/>
      <c r="R1022" s="101" t="s">
        <v>4786</v>
      </c>
      <c r="S1022" s="101" t="s">
        <v>4786</v>
      </c>
      <c r="T1022" s="45" t="s">
        <v>4786</v>
      </c>
      <c r="U1022" t="s">
        <v>408</v>
      </c>
      <c r="V1022" t="s">
        <v>408</v>
      </c>
      <c r="W1022" t="s">
        <v>408</v>
      </c>
      <c r="X1022" t="s">
        <v>408</v>
      </c>
      <c r="Y1022" t="s">
        <v>408</v>
      </c>
      <c r="Z1022" s="1"/>
    </row>
    <row r="1023" spans="1:26" x14ac:dyDescent="0.25">
      <c r="A1023" s="52" t="s">
        <v>2158</v>
      </c>
      <c r="B1023" s="86" t="s">
        <v>910</v>
      </c>
      <c r="C1023" t="s">
        <v>3570</v>
      </c>
      <c r="D1023" t="s">
        <v>2089</v>
      </c>
      <c r="E1023" s="52" t="s">
        <v>3477</v>
      </c>
      <c r="F1023" s="52" t="s">
        <v>2158</v>
      </c>
      <c r="G1023" t="s">
        <v>1602</v>
      </c>
      <c r="H1023" s="87">
        <v>249815</v>
      </c>
      <c r="I1023" s="87">
        <v>249815</v>
      </c>
      <c r="J1023" s="1"/>
      <c r="K1023" s="88"/>
      <c r="L1023" s="89"/>
      <c r="M1023" s="90"/>
      <c r="P1023" s="38"/>
      <c r="R1023" s="101" t="s">
        <v>4785</v>
      </c>
      <c r="S1023" s="101" t="s">
        <v>4785</v>
      </c>
      <c r="T1023" s="45" t="s">
        <v>4785</v>
      </c>
      <c r="U1023" t="s">
        <v>405</v>
      </c>
      <c r="V1023" t="s">
        <v>405</v>
      </c>
      <c r="W1023" t="s">
        <v>405</v>
      </c>
      <c r="X1023" t="s">
        <v>405</v>
      </c>
      <c r="Y1023" t="s">
        <v>405</v>
      </c>
      <c r="Z1023" s="1"/>
    </row>
    <row r="1024" spans="1:26" x14ac:dyDescent="0.25">
      <c r="A1024" s="52" t="s">
        <v>2313</v>
      </c>
      <c r="B1024" s="86" t="s">
        <v>910</v>
      </c>
      <c r="C1024" t="s">
        <v>3570</v>
      </c>
      <c r="D1024" s="68" t="s">
        <v>2088</v>
      </c>
      <c r="E1024" s="52" t="s">
        <v>3478</v>
      </c>
      <c r="F1024" s="52" t="s">
        <v>2313</v>
      </c>
      <c r="G1024" t="s">
        <v>1302</v>
      </c>
      <c r="H1024" s="87">
        <v>248970</v>
      </c>
      <c r="I1024" s="87">
        <v>248970</v>
      </c>
      <c r="J1024" s="1"/>
      <c r="K1024" s="88"/>
      <c r="L1024" s="89"/>
      <c r="M1024" s="90"/>
      <c r="P1024" s="38"/>
      <c r="R1024" s="101" t="s">
        <v>2094</v>
      </c>
      <c r="S1024" s="101" t="s">
        <v>2094</v>
      </c>
      <c r="T1024" s="45" t="s">
        <v>3577</v>
      </c>
      <c r="U1024" t="s">
        <v>405</v>
      </c>
      <c r="V1024" t="s">
        <v>405</v>
      </c>
      <c r="W1024" t="s">
        <v>405</v>
      </c>
      <c r="X1024" t="s">
        <v>405</v>
      </c>
      <c r="Y1024" t="s">
        <v>405</v>
      </c>
      <c r="Z1024" s="1"/>
    </row>
    <row r="1025" spans="1:26" x14ac:dyDescent="0.25">
      <c r="A1025" s="52" t="s">
        <v>2099</v>
      </c>
      <c r="B1025" s="86" t="s">
        <v>910</v>
      </c>
      <c r="C1025" t="s">
        <v>3570</v>
      </c>
      <c r="D1025" t="s">
        <v>2088</v>
      </c>
      <c r="E1025" s="52" t="s">
        <v>3479</v>
      </c>
      <c r="F1025" s="52" t="s">
        <v>2099</v>
      </c>
      <c r="G1025" t="s">
        <v>1245</v>
      </c>
      <c r="H1025" s="87">
        <v>248969</v>
      </c>
      <c r="I1025" s="87">
        <v>248969</v>
      </c>
      <c r="J1025" s="1"/>
      <c r="K1025" s="88"/>
      <c r="L1025" s="89"/>
      <c r="M1025" s="90"/>
      <c r="P1025" s="38" t="s">
        <v>456</v>
      </c>
      <c r="R1025" s="101" t="s">
        <v>2095</v>
      </c>
      <c r="S1025" s="101" t="s">
        <v>2095</v>
      </c>
      <c r="T1025" s="45" t="s">
        <v>4788</v>
      </c>
      <c r="U1025" t="s">
        <v>403</v>
      </c>
      <c r="V1025" t="s">
        <v>403</v>
      </c>
      <c r="W1025" t="s">
        <v>403</v>
      </c>
      <c r="X1025" t="s">
        <v>403</v>
      </c>
      <c r="Y1025" t="s">
        <v>403</v>
      </c>
      <c r="Z1025" s="1"/>
    </row>
    <row r="1026" spans="1:26" x14ac:dyDescent="0.25">
      <c r="A1026" s="52" t="s">
        <v>2314</v>
      </c>
      <c r="B1026" s="86" t="s">
        <v>910</v>
      </c>
      <c r="C1026" t="s">
        <v>3570</v>
      </c>
      <c r="D1026" t="s">
        <v>2088</v>
      </c>
      <c r="E1026" s="52" t="s">
        <v>3480</v>
      </c>
      <c r="F1026" s="52" t="s">
        <v>2314</v>
      </c>
      <c r="G1026" t="s">
        <v>1303</v>
      </c>
      <c r="H1026" s="87">
        <v>785891</v>
      </c>
      <c r="I1026" s="87">
        <v>785891</v>
      </c>
      <c r="J1026" s="1"/>
      <c r="K1026" s="88"/>
      <c r="L1026" s="89"/>
      <c r="M1026" s="90"/>
      <c r="P1026" s="38" t="s">
        <v>456</v>
      </c>
      <c r="R1026" s="101" t="s">
        <v>2095</v>
      </c>
      <c r="S1026" s="101" t="s">
        <v>2095</v>
      </c>
      <c r="T1026" s="45" t="s">
        <v>4788</v>
      </c>
      <c r="U1026" t="s">
        <v>403</v>
      </c>
      <c r="V1026" t="s">
        <v>403</v>
      </c>
      <c r="W1026" t="s">
        <v>403</v>
      </c>
      <c r="X1026" t="s">
        <v>403</v>
      </c>
      <c r="Y1026" t="s">
        <v>403</v>
      </c>
      <c r="Z1026" s="1"/>
    </row>
    <row r="1027" spans="1:26" x14ac:dyDescent="0.25">
      <c r="A1027" s="52" t="s">
        <v>2159</v>
      </c>
      <c r="B1027" s="86" t="s">
        <v>910</v>
      </c>
      <c r="C1027" t="s">
        <v>3570</v>
      </c>
      <c r="D1027" t="s">
        <v>2089</v>
      </c>
      <c r="E1027" s="52" t="s">
        <v>3481</v>
      </c>
      <c r="F1027" s="52" t="s">
        <v>2159</v>
      </c>
      <c r="G1027" t="s">
        <v>1603</v>
      </c>
      <c r="H1027" s="87">
        <v>249787</v>
      </c>
      <c r="I1027" s="87">
        <v>249787</v>
      </c>
      <c r="J1027" s="1"/>
      <c r="K1027" s="88"/>
      <c r="L1027" s="89"/>
      <c r="M1027" s="90"/>
      <c r="P1027" s="38"/>
      <c r="R1027" s="101" t="s">
        <v>4785</v>
      </c>
      <c r="S1027" s="101" t="s">
        <v>4785</v>
      </c>
      <c r="T1027" s="45" t="s">
        <v>4785</v>
      </c>
      <c r="U1027" t="s">
        <v>405</v>
      </c>
      <c r="V1027" t="s">
        <v>405</v>
      </c>
      <c r="W1027" t="s">
        <v>405</v>
      </c>
      <c r="X1027" t="s">
        <v>405</v>
      </c>
      <c r="Y1027" t="s">
        <v>405</v>
      </c>
      <c r="Z1027" s="1"/>
    </row>
    <row r="1028" spans="1:26" x14ac:dyDescent="0.25">
      <c r="A1028" s="52" t="s">
        <v>2810</v>
      </c>
      <c r="B1028" s="86" t="s">
        <v>910</v>
      </c>
      <c r="C1028" t="s">
        <v>3571</v>
      </c>
      <c r="D1028" t="s">
        <v>2091</v>
      </c>
      <c r="E1028" s="52" t="s">
        <v>3482</v>
      </c>
      <c r="F1028" s="52" t="s">
        <v>2810</v>
      </c>
      <c r="G1028" t="s">
        <v>1959</v>
      </c>
      <c r="H1028" s="87">
        <v>247877</v>
      </c>
      <c r="I1028" s="87">
        <v>247877</v>
      </c>
      <c r="J1028" s="1"/>
      <c r="K1028" s="88"/>
      <c r="L1028" s="89"/>
      <c r="M1028" s="90"/>
      <c r="P1028" s="38"/>
      <c r="R1028" s="101" t="s">
        <v>2093</v>
      </c>
      <c r="S1028" s="101" t="s">
        <v>2093</v>
      </c>
      <c r="T1028" s="45" t="s">
        <v>3577</v>
      </c>
      <c r="U1028" t="s">
        <v>402</v>
      </c>
      <c r="V1028" t="s">
        <v>402</v>
      </c>
      <c r="W1028" t="s">
        <v>402</v>
      </c>
      <c r="X1028" t="s">
        <v>402</v>
      </c>
      <c r="Y1028" t="s">
        <v>402</v>
      </c>
      <c r="Z1028" s="1"/>
    </row>
    <row r="1029" spans="1:26" x14ac:dyDescent="0.25">
      <c r="A1029" s="52" t="s">
        <v>2160</v>
      </c>
      <c r="B1029" s="86" t="s">
        <v>910</v>
      </c>
      <c r="C1029" t="s">
        <v>3570</v>
      </c>
      <c r="D1029" t="s">
        <v>2089</v>
      </c>
      <c r="E1029" s="52" t="s">
        <v>3483</v>
      </c>
      <c r="F1029" s="52" t="s">
        <v>2160</v>
      </c>
      <c r="G1029" t="s">
        <v>1604</v>
      </c>
      <c r="H1029" s="87">
        <v>249699</v>
      </c>
      <c r="I1029" s="87">
        <v>249699</v>
      </c>
      <c r="J1029" s="1"/>
      <c r="K1029" s="88"/>
      <c r="L1029" s="89"/>
      <c r="M1029" s="90"/>
      <c r="P1029" s="38"/>
      <c r="R1029" s="101" t="s">
        <v>3566</v>
      </c>
      <c r="S1029" s="101" t="s">
        <v>3566</v>
      </c>
      <c r="T1029" s="45" t="s">
        <v>4788</v>
      </c>
      <c r="U1029" t="s">
        <v>407</v>
      </c>
      <c r="V1029" t="s">
        <v>407</v>
      </c>
      <c r="W1029" t="s">
        <v>407</v>
      </c>
      <c r="X1029" t="s">
        <v>407</v>
      </c>
      <c r="Y1029" t="s">
        <v>407</v>
      </c>
      <c r="Z1029" s="1"/>
    </row>
    <row r="1030" spans="1:26" x14ac:dyDescent="0.25">
      <c r="A1030" s="52" t="s">
        <v>2161</v>
      </c>
      <c r="B1030" s="86" t="s">
        <v>910</v>
      </c>
      <c r="C1030" t="s">
        <v>3570</v>
      </c>
      <c r="D1030" t="s">
        <v>2089</v>
      </c>
      <c r="E1030" s="52" t="s">
        <v>3484</v>
      </c>
      <c r="F1030" s="52" t="s">
        <v>2161</v>
      </c>
      <c r="G1030" t="s">
        <v>1605</v>
      </c>
      <c r="H1030" s="87">
        <v>249715</v>
      </c>
      <c r="I1030" s="87">
        <v>249715</v>
      </c>
      <c r="J1030" s="1"/>
      <c r="K1030" s="88"/>
      <c r="L1030" s="89"/>
      <c r="M1030" s="90"/>
      <c r="P1030" s="38"/>
      <c r="R1030" s="101" t="s">
        <v>3566</v>
      </c>
      <c r="S1030" s="101" t="s">
        <v>3566</v>
      </c>
      <c r="T1030" s="45" t="s">
        <v>4788</v>
      </c>
      <c r="U1030" t="s">
        <v>402</v>
      </c>
      <c r="V1030" t="s">
        <v>402</v>
      </c>
      <c r="W1030" t="s">
        <v>402</v>
      </c>
      <c r="X1030" t="s">
        <v>402</v>
      </c>
      <c r="Y1030" t="s">
        <v>402</v>
      </c>
      <c r="Z1030" s="1"/>
    </row>
    <row r="1031" spans="1:26" x14ac:dyDescent="0.25">
      <c r="A1031" s="52" t="s">
        <v>2162</v>
      </c>
      <c r="B1031" s="86" t="s">
        <v>910</v>
      </c>
      <c r="C1031" t="s">
        <v>3570</v>
      </c>
      <c r="D1031" t="s">
        <v>2089</v>
      </c>
      <c r="E1031" s="52" t="s">
        <v>3485</v>
      </c>
      <c r="F1031" s="52" t="s">
        <v>2162</v>
      </c>
      <c r="G1031" t="s">
        <v>1606</v>
      </c>
      <c r="H1031" s="87">
        <v>346154</v>
      </c>
      <c r="I1031" s="87">
        <v>346154</v>
      </c>
      <c r="J1031" s="1"/>
      <c r="K1031" s="88"/>
      <c r="L1031" s="89"/>
      <c r="M1031" s="90"/>
      <c r="P1031" s="38"/>
      <c r="R1031" s="101" t="s">
        <v>3566</v>
      </c>
      <c r="S1031" s="101" t="s">
        <v>3566</v>
      </c>
      <c r="T1031" s="45" t="s">
        <v>4788</v>
      </c>
      <c r="U1031" t="s">
        <v>402</v>
      </c>
      <c r="V1031" t="s">
        <v>402</v>
      </c>
      <c r="W1031" t="s">
        <v>402</v>
      </c>
      <c r="X1031" t="s">
        <v>402</v>
      </c>
      <c r="Y1031" t="s">
        <v>402</v>
      </c>
      <c r="Z1031" s="1"/>
    </row>
    <row r="1032" spans="1:26" x14ac:dyDescent="0.25">
      <c r="A1032" s="52" t="s">
        <v>2163</v>
      </c>
      <c r="B1032" s="86" t="s">
        <v>910</v>
      </c>
      <c r="C1032" t="s">
        <v>3570</v>
      </c>
      <c r="D1032" t="s">
        <v>2089</v>
      </c>
      <c r="E1032" s="52" t="s">
        <v>3486</v>
      </c>
      <c r="F1032" s="52" t="s">
        <v>2163</v>
      </c>
      <c r="G1032" t="s">
        <v>1607</v>
      </c>
      <c r="H1032" s="87">
        <v>249710</v>
      </c>
      <c r="I1032" s="87">
        <v>249710</v>
      </c>
      <c r="J1032" s="1"/>
      <c r="K1032" s="88"/>
      <c r="L1032" s="89"/>
      <c r="M1032" s="90"/>
      <c r="P1032" s="38"/>
      <c r="R1032" s="101" t="s">
        <v>3565</v>
      </c>
      <c r="S1032" s="101" t="s">
        <v>3565</v>
      </c>
      <c r="T1032" s="45" t="s">
        <v>4788</v>
      </c>
      <c r="U1032" t="s">
        <v>407</v>
      </c>
      <c r="V1032" t="s">
        <v>407</v>
      </c>
      <c r="W1032" t="s">
        <v>407</v>
      </c>
      <c r="X1032" t="s">
        <v>407</v>
      </c>
      <c r="Y1032" t="s">
        <v>407</v>
      </c>
      <c r="Z1032" s="1"/>
    </row>
    <row r="1033" spans="1:26" x14ac:dyDescent="0.25">
      <c r="A1033" s="52" t="s">
        <v>2164</v>
      </c>
      <c r="B1033" s="86" t="s">
        <v>910</v>
      </c>
      <c r="C1033" t="s">
        <v>3570</v>
      </c>
      <c r="D1033" t="s">
        <v>2089</v>
      </c>
      <c r="E1033" s="52" t="s">
        <v>3487</v>
      </c>
      <c r="F1033" s="52" t="s">
        <v>2164</v>
      </c>
      <c r="G1033" t="s">
        <v>1608</v>
      </c>
      <c r="H1033" s="87">
        <v>249705</v>
      </c>
      <c r="I1033" s="87">
        <v>249705</v>
      </c>
      <c r="J1033" s="1"/>
      <c r="K1033" s="88"/>
      <c r="L1033" s="89"/>
      <c r="M1033" s="90"/>
      <c r="P1033" s="38"/>
      <c r="R1033" s="101" t="s">
        <v>2093</v>
      </c>
      <c r="S1033" s="101" t="s">
        <v>2093</v>
      </c>
      <c r="T1033" s="45" t="s">
        <v>3577</v>
      </c>
      <c r="U1033" t="s">
        <v>402</v>
      </c>
      <c r="V1033" t="s">
        <v>402</v>
      </c>
      <c r="W1033" t="s">
        <v>402</v>
      </c>
      <c r="X1033" t="s">
        <v>402</v>
      </c>
      <c r="Y1033" t="s">
        <v>402</v>
      </c>
      <c r="Z1033" s="1"/>
    </row>
    <row r="1034" spans="1:26" x14ac:dyDescent="0.25">
      <c r="A1034" s="52" t="s">
        <v>2165</v>
      </c>
      <c r="B1034" s="86" t="s">
        <v>910</v>
      </c>
      <c r="C1034" t="s">
        <v>3570</v>
      </c>
      <c r="D1034" t="s">
        <v>2089</v>
      </c>
      <c r="E1034" s="52" t="s">
        <v>3488</v>
      </c>
      <c r="F1034" s="52" t="s">
        <v>2165</v>
      </c>
      <c r="G1034" t="s">
        <v>1609</v>
      </c>
      <c r="H1034" s="87">
        <v>249695</v>
      </c>
      <c r="I1034" s="87">
        <v>716464</v>
      </c>
      <c r="J1034" s="1"/>
      <c r="K1034" s="88"/>
      <c r="L1034" s="89"/>
      <c r="M1034" s="90"/>
      <c r="P1034" s="38"/>
      <c r="R1034" s="101" t="s">
        <v>3565</v>
      </c>
      <c r="S1034" s="101" t="s">
        <v>3565</v>
      </c>
      <c r="T1034" s="45" t="s">
        <v>4788</v>
      </c>
      <c r="U1034" t="s">
        <v>407</v>
      </c>
      <c r="V1034" t="s">
        <v>407</v>
      </c>
      <c r="W1034" t="s">
        <v>407</v>
      </c>
      <c r="X1034" t="s">
        <v>407</v>
      </c>
      <c r="Y1034" t="s">
        <v>407</v>
      </c>
      <c r="Z1034" s="1"/>
    </row>
    <row r="1035" spans="1:26" x14ac:dyDescent="0.25">
      <c r="A1035" s="52" t="s">
        <v>2946</v>
      </c>
      <c r="B1035" s="86" t="s">
        <v>910</v>
      </c>
      <c r="C1035" t="s">
        <v>3570</v>
      </c>
      <c r="D1035" t="s">
        <v>2089</v>
      </c>
      <c r="E1035" s="52" t="s">
        <v>3489</v>
      </c>
      <c r="F1035" s="52" t="s">
        <v>2166</v>
      </c>
      <c r="G1035" t="s">
        <v>1610</v>
      </c>
      <c r="H1035" s="87">
        <v>249692</v>
      </c>
      <c r="I1035" s="87">
        <v>716457</v>
      </c>
      <c r="J1035" s="1"/>
      <c r="K1035" s="88"/>
      <c r="L1035" s="89"/>
      <c r="M1035" s="90"/>
      <c r="P1035" s="38"/>
      <c r="R1035" s="101" t="s">
        <v>4786</v>
      </c>
      <c r="S1035" s="101" t="s">
        <v>4786</v>
      </c>
      <c r="T1035" s="45" t="s">
        <v>4786</v>
      </c>
      <c r="U1035" t="s">
        <v>403</v>
      </c>
      <c r="V1035" t="s">
        <v>403</v>
      </c>
      <c r="W1035" t="s">
        <v>403</v>
      </c>
      <c r="X1035" t="s">
        <v>403</v>
      </c>
      <c r="Y1035" t="s">
        <v>403</v>
      </c>
      <c r="Z1035" s="1"/>
    </row>
    <row r="1036" spans="1:26" x14ac:dyDescent="0.25">
      <c r="A1036" s="52" t="s">
        <v>2167</v>
      </c>
      <c r="B1036" s="86" t="s">
        <v>910</v>
      </c>
      <c r="C1036" t="s">
        <v>3570</v>
      </c>
      <c r="D1036" t="s">
        <v>2089</v>
      </c>
      <c r="E1036" s="52" t="s">
        <v>3490</v>
      </c>
      <c r="F1036" s="52" t="s">
        <v>2167</v>
      </c>
      <c r="G1036" t="s">
        <v>1611</v>
      </c>
      <c r="H1036" s="87">
        <v>249713</v>
      </c>
      <c r="I1036" s="87">
        <v>249713</v>
      </c>
      <c r="J1036" s="1"/>
      <c r="K1036" s="88"/>
      <c r="L1036" s="89"/>
      <c r="M1036" s="90"/>
      <c r="P1036" s="38"/>
      <c r="R1036" s="101" t="s">
        <v>3565</v>
      </c>
      <c r="S1036" s="101" t="s">
        <v>3565</v>
      </c>
      <c r="T1036" s="45" t="s">
        <v>4788</v>
      </c>
      <c r="U1036" t="s">
        <v>402</v>
      </c>
      <c r="V1036" t="s">
        <v>402</v>
      </c>
      <c r="W1036" t="s">
        <v>402</v>
      </c>
      <c r="X1036" t="s">
        <v>402</v>
      </c>
      <c r="Y1036" t="s">
        <v>402</v>
      </c>
      <c r="Z1036" s="1"/>
    </row>
    <row r="1037" spans="1:26" x14ac:dyDescent="0.25">
      <c r="A1037" s="52" t="s">
        <v>2168</v>
      </c>
      <c r="B1037" s="86" t="s">
        <v>910</v>
      </c>
      <c r="C1037" t="s">
        <v>3570</v>
      </c>
      <c r="D1037" t="s">
        <v>2089</v>
      </c>
      <c r="E1037" s="52" t="s">
        <v>3491</v>
      </c>
      <c r="F1037" s="52" t="s">
        <v>2168</v>
      </c>
      <c r="G1037" t="s">
        <v>1612</v>
      </c>
      <c r="H1037" s="87">
        <v>249707</v>
      </c>
      <c r="I1037" s="87">
        <v>249707</v>
      </c>
      <c r="J1037" s="1"/>
      <c r="K1037" s="88"/>
      <c r="L1037" s="89"/>
      <c r="M1037" s="90"/>
      <c r="P1037" s="38"/>
      <c r="R1037" s="101" t="s">
        <v>4785</v>
      </c>
      <c r="S1037" s="101" t="s">
        <v>4785</v>
      </c>
      <c r="T1037" s="45" t="s">
        <v>4785</v>
      </c>
      <c r="U1037" t="s">
        <v>403</v>
      </c>
      <c r="V1037" t="s">
        <v>403</v>
      </c>
      <c r="W1037" t="s">
        <v>403</v>
      </c>
      <c r="X1037" t="s">
        <v>403</v>
      </c>
      <c r="Y1037" t="s">
        <v>403</v>
      </c>
      <c r="Z1037" s="1"/>
    </row>
    <row r="1038" spans="1:26" x14ac:dyDescent="0.25">
      <c r="A1038" s="52" t="s">
        <v>2169</v>
      </c>
      <c r="B1038" s="86" t="s">
        <v>910</v>
      </c>
      <c r="C1038" t="s">
        <v>3570</v>
      </c>
      <c r="D1038" t="s">
        <v>2089</v>
      </c>
      <c r="E1038" s="52" t="s">
        <v>3492</v>
      </c>
      <c r="F1038" s="52" t="s">
        <v>2169</v>
      </c>
      <c r="G1038" t="s">
        <v>1613</v>
      </c>
      <c r="H1038" s="87">
        <v>249696</v>
      </c>
      <c r="I1038" s="87">
        <v>716458</v>
      </c>
      <c r="J1038" s="1"/>
      <c r="K1038" s="88"/>
      <c r="L1038" s="89"/>
      <c r="M1038" s="90"/>
      <c r="P1038" s="38"/>
      <c r="R1038" s="101" t="s">
        <v>3565</v>
      </c>
      <c r="S1038" s="101" t="s">
        <v>3565</v>
      </c>
      <c r="T1038" s="45" t="s">
        <v>4788</v>
      </c>
      <c r="U1038" t="s">
        <v>406</v>
      </c>
      <c r="V1038" t="s">
        <v>406</v>
      </c>
      <c r="W1038" t="s">
        <v>406</v>
      </c>
      <c r="X1038" t="s">
        <v>406</v>
      </c>
      <c r="Y1038" t="s">
        <v>406</v>
      </c>
      <c r="Z1038" s="1"/>
    </row>
    <row r="1039" spans="1:26" x14ac:dyDescent="0.25">
      <c r="A1039" s="52" t="s">
        <v>944</v>
      </c>
      <c r="B1039" s="86" t="s">
        <v>910</v>
      </c>
      <c r="C1039" t="s">
        <v>3570</v>
      </c>
      <c r="D1039" t="s">
        <v>2078</v>
      </c>
      <c r="E1039" s="52" t="s">
        <v>3493</v>
      </c>
      <c r="F1039" s="52" t="s">
        <v>944</v>
      </c>
      <c r="G1039" t="s">
        <v>1110</v>
      </c>
      <c r="H1039" s="87">
        <v>249108</v>
      </c>
      <c r="I1039" s="87">
        <v>249108</v>
      </c>
      <c r="J1039" s="1"/>
      <c r="K1039" s="88"/>
      <c r="L1039" s="89"/>
      <c r="M1039" s="90"/>
      <c r="P1039" s="38"/>
      <c r="R1039" s="101" t="s">
        <v>4787</v>
      </c>
      <c r="S1039" s="101" t="s">
        <v>4787</v>
      </c>
      <c r="T1039" s="45" t="s">
        <v>4787</v>
      </c>
      <c r="U1039" t="s">
        <v>406</v>
      </c>
      <c r="V1039" t="s">
        <v>406</v>
      </c>
      <c r="W1039" t="s">
        <v>406</v>
      </c>
      <c r="X1039" t="s">
        <v>406</v>
      </c>
      <c r="Y1039" t="s">
        <v>406</v>
      </c>
      <c r="Z1039" s="1"/>
    </row>
    <row r="1040" spans="1:26" x14ac:dyDescent="0.25">
      <c r="A1040" s="52" t="s">
        <v>2315</v>
      </c>
      <c r="B1040" s="86" t="s">
        <v>910</v>
      </c>
      <c r="C1040" t="s">
        <v>3570</v>
      </c>
      <c r="D1040" t="s">
        <v>2088</v>
      </c>
      <c r="E1040" s="52" t="s">
        <v>3494</v>
      </c>
      <c r="F1040" s="52" t="s">
        <v>2315</v>
      </c>
      <c r="G1040" t="s">
        <v>1304</v>
      </c>
      <c r="H1040" s="87">
        <v>248405</v>
      </c>
      <c r="I1040" s="87">
        <v>248405</v>
      </c>
      <c r="J1040" s="1"/>
      <c r="K1040" s="88"/>
      <c r="L1040" s="89"/>
      <c r="M1040" s="90"/>
      <c r="P1040" s="38"/>
      <c r="R1040" s="101" t="s">
        <v>2093</v>
      </c>
      <c r="S1040" s="101" t="s">
        <v>2093</v>
      </c>
      <c r="T1040" s="45" t="s">
        <v>3577</v>
      </c>
      <c r="U1040" t="s">
        <v>403</v>
      </c>
      <c r="V1040" t="s">
        <v>403</v>
      </c>
      <c r="W1040" t="s">
        <v>403</v>
      </c>
      <c r="X1040" t="s">
        <v>403</v>
      </c>
      <c r="Y1040" t="s">
        <v>403</v>
      </c>
      <c r="Z1040" s="1"/>
    </row>
    <row r="1041" spans="1:26" x14ac:dyDescent="0.25">
      <c r="A1041" s="52" t="s">
        <v>2316</v>
      </c>
      <c r="B1041" s="86" t="s">
        <v>910</v>
      </c>
      <c r="C1041" t="s">
        <v>3570</v>
      </c>
      <c r="D1041" t="s">
        <v>2088</v>
      </c>
      <c r="E1041" s="52" t="s">
        <v>3495</v>
      </c>
      <c r="F1041" s="52" t="s">
        <v>2316</v>
      </c>
      <c r="G1041" t="s">
        <v>1305</v>
      </c>
      <c r="H1041" s="87">
        <v>248404</v>
      </c>
      <c r="I1041" s="87">
        <v>248404</v>
      </c>
      <c r="J1041" s="1"/>
      <c r="K1041" s="88"/>
      <c r="L1041" s="89"/>
      <c r="M1041" s="90"/>
      <c r="P1041" s="38"/>
      <c r="R1041" s="101" t="s">
        <v>2094</v>
      </c>
      <c r="S1041" s="101" t="s">
        <v>2094</v>
      </c>
      <c r="T1041" s="45" t="s">
        <v>3577</v>
      </c>
      <c r="U1041" t="s">
        <v>406</v>
      </c>
      <c r="V1041" t="s">
        <v>406</v>
      </c>
      <c r="W1041" t="s">
        <v>406</v>
      </c>
      <c r="X1041" t="s">
        <v>406</v>
      </c>
      <c r="Y1041" t="s">
        <v>406</v>
      </c>
      <c r="Z1041" s="1"/>
    </row>
    <row r="1042" spans="1:26" x14ac:dyDescent="0.25">
      <c r="A1042" s="52" t="s">
        <v>2317</v>
      </c>
      <c r="B1042" s="86" t="s">
        <v>910</v>
      </c>
      <c r="C1042" t="s">
        <v>3570</v>
      </c>
      <c r="D1042" t="s">
        <v>2088</v>
      </c>
      <c r="E1042" s="52" t="s">
        <v>3496</v>
      </c>
      <c r="F1042" s="52" t="s">
        <v>2317</v>
      </c>
      <c r="G1042" t="s">
        <v>1306</v>
      </c>
      <c r="H1042" s="87">
        <v>248412</v>
      </c>
      <c r="I1042" s="87">
        <v>248412</v>
      </c>
      <c r="J1042" s="1"/>
      <c r="K1042" s="88"/>
      <c r="L1042" s="89"/>
      <c r="M1042" s="90"/>
      <c r="P1042" s="38"/>
      <c r="R1042" s="101" t="s">
        <v>2094</v>
      </c>
      <c r="S1042" s="101" t="s">
        <v>2094</v>
      </c>
      <c r="T1042" s="45" t="s">
        <v>3577</v>
      </c>
      <c r="U1042" t="s">
        <v>406</v>
      </c>
      <c r="V1042" t="s">
        <v>406</v>
      </c>
      <c r="W1042" t="s">
        <v>406</v>
      </c>
      <c r="X1042" t="s">
        <v>406</v>
      </c>
      <c r="Y1042" t="s">
        <v>406</v>
      </c>
      <c r="Z1042" s="1"/>
    </row>
    <row r="1043" spans="1:26" x14ac:dyDescent="0.25">
      <c r="A1043" s="52" t="s">
        <v>2318</v>
      </c>
      <c r="B1043" s="86" t="s">
        <v>910</v>
      </c>
      <c r="C1043" t="s">
        <v>3570</v>
      </c>
      <c r="D1043" t="s">
        <v>2088</v>
      </c>
      <c r="E1043" s="52" t="s">
        <v>3497</v>
      </c>
      <c r="F1043" s="52" t="s">
        <v>2318</v>
      </c>
      <c r="G1043" t="s">
        <v>1307</v>
      </c>
      <c r="H1043" s="87">
        <v>248402</v>
      </c>
      <c r="I1043" s="87">
        <v>248402</v>
      </c>
      <c r="J1043" s="1"/>
      <c r="K1043" s="88"/>
      <c r="L1043" s="89"/>
      <c r="M1043" s="90"/>
      <c r="P1043" s="38"/>
      <c r="R1043" s="101" t="s">
        <v>2093</v>
      </c>
      <c r="S1043" s="101" t="s">
        <v>2093</v>
      </c>
      <c r="T1043" s="45" t="s">
        <v>3577</v>
      </c>
      <c r="U1043" t="s">
        <v>407</v>
      </c>
      <c r="V1043" t="s">
        <v>407</v>
      </c>
      <c r="W1043" t="s">
        <v>407</v>
      </c>
      <c r="X1043" t="s">
        <v>407</v>
      </c>
      <c r="Y1043" t="s">
        <v>407</v>
      </c>
      <c r="Z1043" s="1"/>
    </row>
    <row r="1044" spans="1:26" x14ac:dyDescent="0.25">
      <c r="A1044" s="52" t="s">
        <v>2319</v>
      </c>
      <c r="B1044" s="86" t="s">
        <v>910</v>
      </c>
      <c r="C1044" t="s">
        <v>3570</v>
      </c>
      <c r="D1044" t="s">
        <v>2088</v>
      </c>
      <c r="E1044" s="52" t="s">
        <v>3498</v>
      </c>
      <c r="F1044" s="52" t="s">
        <v>2319</v>
      </c>
      <c r="G1044" t="s">
        <v>1308</v>
      </c>
      <c r="H1044" s="87">
        <v>248409</v>
      </c>
      <c r="I1044" s="87">
        <v>248409</v>
      </c>
      <c r="J1044" s="1"/>
      <c r="K1044" s="88"/>
      <c r="L1044" s="89"/>
      <c r="M1044" s="90"/>
      <c r="P1044" s="38"/>
      <c r="R1044" s="101" t="s">
        <v>2094</v>
      </c>
      <c r="S1044" s="101" t="s">
        <v>2094</v>
      </c>
      <c r="T1044" s="45" t="s">
        <v>3577</v>
      </c>
      <c r="U1044" t="s">
        <v>403</v>
      </c>
      <c r="V1044" t="s">
        <v>403</v>
      </c>
      <c r="W1044" t="s">
        <v>403</v>
      </c>
      <c r="X1044" t="s">
        <v>403</v>
      </c>
      <c r="Y1044" t="s">
        <v>403</v>
      </c>
      <c r="Z1044" s="1"/>
    </row>
    <row r="1045" spans="1:26" x14ac:dyDescent="0.25">
      <c r="A1045" s="52" t="s">
        <v>2320</v>
      </c>
      <c r="B1045" s="86" t="s">
        <v>910</v>
      </c>
      <c r="C1045" t="s">
        <v>3570</v>
      </c>
      <c r="D1045" t="s">
        <v>2088</v>
      </c>
      <c r="E1045" s="52" t="s">
        <v>3499</v>
      </c>
      <c r="F1045" s="52" t="s">
        <v>2320</v>
      </c>
      <c r="G1045" t="s">
        <v>1309</v>
      </c>
      <c r="H1045" s="87">
        <v>248410</v>
      </c>
      <c r="I1045" s="87">
        <v>248410</v>
      </c>
      <c r="J1045" s="1"/>
      <c r="K1045" s="88"/>
      <c r="L1045" s="89"/>
      <c r="M1045" s="90"/>
      <c r="P1045" s="38"/>
      <c r="R1045" s="101" t="s">
        <v>2094</v>
      </c>
      <c r="S1045" s="101" t="s">
        <v>2094</v>
      </c>
      <c r="T1045" s="45" t="s">
        <v>3577</v>
      </c>
      <c r="U1045" t="s">
        <v>405</v>
      </c>
      <c r="V1045" t="s">
        <v>405</v>
      </c>
      <c r="W1045" t="s">
        <v>405</v>
      </c>
      <c r="X1045" t="s">
        <v>405</v>
      </c>
      <c r="Y1045" t="s">
        <v>405</v>
      </c>
      <c r="Z1045" s="1"/>
    </row>
    <row r="1046" spans="1:26" x14ac:dyDescent="0.25">
      <c r="A1046" s="52" t="s">
        <v>2321</v>
      </c>
      <c r="B1046" s="86" t="s">
        <v>910</v>
      </c>
      <c r="C1046" t="s">
        <v>3570</v>
      </c>
      <c r="D1046" t="s">
        <v>2088</v>
      </c>
      <c r="E1046" s="52" t="s">
        <v>3500</v>
      </c>
      <c r="F1046" s="52" t="s">
        <v>2321</v>
      </c>
      <c r="G1046" t="s">
        <v>1310</v>
      </c>
      <c r="H1046" s="87">
        <v>248406</v>
      </c>
      <c r="I1046" s="87">
        <v>248406</v>
      </c>
      <c r="J1046" s="1"/>
      <c r="K1046" s="88"/>
      <c r="L1046" s="89"/>
      <c r="M1046" s="90"/>
      <c r="P1046" s="38" t="s">
        <v>456</v>
      </c>
      <c r="R1046" s="101" t="s">
        <v>2095</v>
      </c>
      <c r="S1046" s="101" t="s">
        <v>2095</v>
      </c>
      <c r="T1046" s="45" t="s">
        <v>4788</v>
      </c>
      <c r="U1046" t="s">
        <v>406</v>
      </c>
      <c r="V1046" t="s">
        <v>406</v>
      </c>
      <c r="W1046" t="s">
        <v>406</v>
      </c>
      <c r="X1046" t="s">
        <v>406</v>
      </c>
      <c r="Y1046" t="s">
        <v>406</v>
      </c>
      <c r="Z1046" s="1"/>
    </row>
    <row r="1047" spans="1:26" x14ac:dyDescent="0.25">
      <c r="A1047" s="52" t="s">
        <v>2322</v>
      </c>
      <c r="B1047" s="86" t="s">
        <v>910</v>
      </c>
      <c r="C1047" t="s">
        <v>3570</v>
      </c>
      <c r="D1047" t="s">
        <v>2088</v>
      </c>
      <c r="E1047" s="52" t="s">
        <v>3501</v>
      </c>
      <c r="F1047" s="52" t="s">
        <v>2322</v>
      </c>
      <c r="G1047" t="s">
        <v>1311</v>
      </c>
      <c r="H1047" s="87">
        <v>248408</v>
      </c>
      <c r="I1047" s="87">
        <v>248408</v>
      </c>
      <c r="J1047" s="1"/>
      <c r="K1047" s="88"/>
      <c r="L1047" s="89"/>
      <c r="M1047" s="90"/>
      <c r="P1047" s="38" t="s">
        <v>456</v>
      </c>
      <c r="R1047" s="101" t="s">
        <v>2095</v>
      </c>
      <c r="S1047" s="101" t="s">
        <v>2095</v>
      </c>
      <c r="T1047" s="45" t="s">
        <v>4788</v>
      </c>
      <c r="U1047" t="s">
        <v>402</v>
      </c>
      <c r="V1047" t="s">
        <v>402</v>
      </c>
      <c r="W1047" t="s">
        <v>402</v>
      </c>
      <c r="X1047" t="s">
        <v>402</v>
      </c>
      <c r="Y1047" t="s">
        <v>402</v>
      </c>
      <c r="Z1047" s="1"/>
    </row>
    <row r="1048" spans="1:26" x14ac:dyDescent="0.25">
      <c r="A1048" s="52" t="s">
        <v>2323</v>
      </c>
      <c r="B1048" s="86" t="s">
        <v>910</v>
      </c>
      <c r="C1048" t="s">
        <v>3570</v>
      </c>
      <c r="D1048" t="s">
        <v>2088</v>
      </c>
      <c r="E1048" s="52" t="s">
        <v>3502</v>
      </c>
      <c r="F1048" s="52" t="s">
        <v>2323</v>
      </c>
      <c r="G1048" t="s">
        <v>1312</v>
      </c>
      <c r="H1048" s="87">
        <v>248407</v>
      </c>
      <c r="I1048" s="87">
        <v>248407</v>
      </c>
      <c r="J1048" s="1"/>
      <c r="K1048" s="88"/>
      <c r="L1048" s="89"/>
      <c r="M1048" s="90"/>
      <c r="P1048" s="38" t="s">
        <v>456</v>
      </c>
      <c r="R1048" s="101" t="s">
        <v>2095</v>
      </c>
      <c r="S1048" s="101" t="s">
        <v>2095</v>
      </c>
      <c r="T1048" s="45" t="s">
        <v>4788</v>
      </c>
      <c r="U1048" t="s">
        <v>403</v>
      </c>
      <c r="V1048" t="s">
        <v>403</v>
      </c>
      <c r="W1048" t="s">
        <v>403</v>
      </c>
      <c r="X1048" t="s">
        <v>403</v>
      </c>
      <c r="Y1048" t="s">
        <v>403</v>
      </c>
      <c r="Z1048" s="1"/>
    </row>
    <row r="1049" spans="1:26" x14ac:dyDescent="0.25">
      <c r="A1049" s="52" t="s">
        <v>2811</v>
      </c>
      <c r="B1049" s="86" t="s">
        <v>910</v>
      </c>
      <c r="C1049" t="s">
        <v>3571</v>
      </c>
      <c r="D1049" t="s">
        <v>2092</v>
      </c>
      <c r="E1049" s="52" t="s">
        <v>3503</v>
      </c>
      <c r="F1049" s="52" t="s">
        <v>2811</v>
      </c>
      <c r="G1049" t="s">
        <v>1960</v>
      </c>
      <c r="H1049" s="87">
        <v>645061</v>
      </c>
      <c r="I1049" s="87">
        <v>645061</v>
      </c>
      <c r="J1049" s="1"/>
      <c r="K1049" s="88"/>
      <c r="L1049" s="89"/>
      <c r="M1049" s="90"/>
      <c r="P1049" s="38"/>
      <c r="R1049" s="101" t="s">
        <v>4784</v>
      </c>
      <c r="S1049" s="101" t="s">
        <v>4784</v>
      </c>
      <c r="T1049" s="45" t="s">
        <v>4784</v>
      </c>
      <c r="U1049" t="s">
        <v>405</v>
      </c>
      <c r="V1049" t="s">
        <v>405</v>
      </c>
      <c r="W1049" t="s">
        <v>405</v>
      </c>
      <c r="X1049" t="s">
        <v>405</v>
      </c>
      <c r="Y1049" t="s">
        <v>405</v>
      </c>
      <c r="Z1049" s="1"/>
    </row>
    <row r="1050" spans="1:26" x14ac:dyDescent="0.25">
      <c r="A1050" s="52" t="s">
        <v>918</v>
      </c>
      <c r="B1050" s="86" t="s">
        <v>910</v>
      </c>
      <c r="C1050" t="s">
        <v>3570</v>
      </c>
      <c r="D1050" t="s">
        <v>2076</v>
      </c>
      <c r="E1050" s="52" t="s">
        <v>3504</v>
      </c>
      <c r="F1050" s="52" t="s">
        <v>918</v>
      </c>
      <c r="G1050" t="s">
        <v>1084</v>
      </c>
      <c r="H1050" s="91">
        <v>248395</v>
      </c>
      <c r="I1050" s="91">
        <v>248395</v>
      </c>
      <c r="K1050" s="92"/>
      <c r="L1050" s="2"/>
      <c r="M1050" s="93"/>
      <c r="P1050" s="38"/>
      <c r="R1050" s="101" t="s">
        <v>2094</v>
      </c>
      <c r="S1050" s="101" t="s">
        <v>2094</v>
      </c>
      <c r="T1050" s="45" t="s">
        <v>3577</v>
      </c>
      <c r="U1050" t="s">
        <v>406</v>
      </c>
      <c r="V1050" t="s">
        <v>406</v>
      </c>
      <c r="W1050" t="s">
        <v>406</v>
      </c>
      <c r="X1050" t="s">
        <v>406</v>
      </c>
      <c r="Y1050" t="s">
        <v>406</v>
      </c>
      <c r="Z1050" s="1"/>
    </row>
    <row r="1051" spans="1:26" x14ac:dyDescent="0.25">
      <c r="A1051" s="52" t="s">
        <v>2812</v>
      </c>
      <c r="B1051" s="86" t="s">
        <v>910</v>
      </c>
      <c r="C1051" t="s">
        <v>3571</v>
      </c>
      <c r="D1051" t="s">
        <v>2092</v>
      </c>
      <c r="E1051" s="52" t="s">
        <v>3505</v>
      </c>
      <c r="F1051" s="52" t="s">
        <v>2812</v>
      </c>
      <c r="G1051" t="s">
        <v>1961</v>
      </c>
      <c r="H1051" s="87">
        <v>248224</v>
      </c>
      <c r="I1051" s="87">
        <v>248224</v>
      </c>
      <c r="J1051" s="1"/>
      <c r="K1051" s="88"/>
      <c r="L1051" s="89"/>
      <c r="M1051" s="90"/>
      <c r="P1051" s="38"/>
      <c r="R1051" s="101" t="s">
        <v>3566</v>
      </c>
      <c r="S1051" s="101" t="s">
        <v>3566</v>
      </c>
      <c r="T1051" s="45" t="s">
        <v>4788</v>
      </c>
      <c r="U1051" t="s">
        <v>406</v>
      </c>
      <c r="V1051" t="s">
        <v>406</v>
      </c>
      <c r="W1051" t="s">
        <v>406</v>
      </c>
      <c r="X1051" t="s">
        <v>406</v>
      </c>
      <c r="Y1051" t="s">
        <v>406</v>
      </c>
      <c r="Z1051" s="1"/>
    </row>
    <row r="1052" spans="1:26" x14ac:dyDescent="0.25">
      <c r="A1052" s="52" t="s">
        <v>1061</v>
      </c>
      <c r="B1052" s="86" t="s">
        <v>910</v>
      </c>
      <c r="C1052" t="s">
        <v>3570</v>
      </c>
      <c r="D1052" t="s">
        <v>2086</v>
      </c>
      <c r="E1052" s="52" t="s">
        <v>3506</v>
      </c>
      <c r="F1052" s="52" t="s">
        <v>1061</v>
      </c>
      <c r="G1052" t="s">
        <v>1228</v>
      </c>
      <c r="H1052" s="87">
        <v>54832</v>
      </c>
      <c r="I1052" s="87">
        <v>54832</v>
      </c>
      <c r="J1052" s="1"/>
      <c r="K1052" s="88"/>
      <c r="L1052" s="89"/>
      <c r="M1052" s="90"/>
      <c r="P1052" s="38" t="s">
        <v>456</v>
      </c>
      <c r="R1052" s="101" t="s">
        <v>4784</v>
      </c>
      <c r="S1052" s="101" t="s">
        <v>4784</v>
      </c>
      <c r="T1052" s="45" t="s">
        <v>4784</v>
      </c>
      <c r="U1052" t="s">
        <v>402</v>
      </c>
      <c r="V1052" t="s">
        <v>402</v>
      </c>
      <c r="W1052" t="s">
        <v>402</v>
      </c>
      <c r="X1052" t="s">
        <v>402</v>
      </c>
      <c r="Y1052" t="s">
        <v>402</v>
      </c>
      <c r="Z1052" s="1"/>
    </row>
    <row r="1053" spans="1:26" x14ac:dyDescent="0.25">
      <c r="A1053" s="52" t="s">
        <v>2170</v>
      </c>
      <c r="B1053" s="86" t="s">
        <v>910</v>
      </c>
      <c r="C1053" t="s">
        <v>3570</v>
      </c>
      <c r="D1053" t="s">
        <v>2089</v>
      </c>
      <c r="E1053" s="52" t="s">
        <v>3507</v>
      </c>
      <c r="F1053" s="52" t="s">
        <v>2170</v>
      </c>
      <c r="G1053" t="s">
        <v>1614</v>
      </c>
      <c r="H1053" s="87">
        <v>249624</v>
      </c>
      <c r="I1053" s="87">
        <v>249624</v>
      </c>
      <c r="J1053" s="1"/>
      <c r="K1053" s="88"/>
      <c r="L1053" s="89"/>
      <c r="M1053" s="90"/>
      <c r="P1053" s="38" t="s">
        <v>456</v>
      </c>
      <c r="R1053" s="101" t="s">
        <v>3565</v>
      </c>
      <c r="S1053" s="101" t="s">
        <v>3565</v>
      </c>
      <c r="T1053" s="45" t="s">
        <v>4788</v>
      </c>
      <c r="U1053" t="s">
        <v>402</v>
      </c>
      <c r="V1053" t="s">
        <v>402</v>
      </c>
      <c r="W1053" t="s">
        <v>402</v>
      </c>
      <c r="X1053" t="s">
        <v>402</v>
      </c>
      <c r="Y1053" t="s">
        <v>402</v>
      </c>
      <c r="Z1053" s="1"/>
    </row>
    <row r="1054" spans="1:26" x14ac:dyDescent="0.25">
      <c r="A1054" s="52" t="s">
        <v>1062</v>
      </c>
      <c r="B1054" s="86" t="s">
        <v>910</v>
      </c>
      <c r="C1054" t="s">
        <v>3570</v>
      </c>
      <c r="D1054" t="s">
        <v>2086</v>
      </c>
      <c r="E1054" s="52" t="s">
        <v>3508</v>
      </c>
      <c r="F1054" s="52" t="s">
        <v>1062</v>
      </c>
      <c r="G1054" t="s">
        <v>1229</v>
      </c>
      <c r="H1054" s="87">
        <v>54854</v>
      </c>
      <c r="I1054" s="87">
        <v>54854</v>
      </c>
      <c r="J1054" s="1"/>
      <c r="K1054" s="88"/>
      <c r="L1054" s="89"/>
      <c r="M1054" s="90"/>
      <c r="P1054" s="38"/>
      <c r="R1054" s="101" t="s">
        <v>2093</v>
      </c>
      <c r="S1054" s="101" t="s">
        <v>2093</v>
      </c>
      <c r="T1054" s="45" t="s">
        <v>3577</v>
      </c>
      <c r="U1054" t="s">
        <v>405</v>
      </c>
      <c r="V1054" t="s">
        <v>405</v>
      </c>
      <c r="W1054" t="s">
        <v>405</v>
      </c>
      <c r="X1054" t="s">
        <v>405</v>
      </c>
      <c r="Y1054" t="s">
        <v>405</v>
      </c>
      <c r="Z1054" s="1"/>
    </row>
    <row r="1055" spans="1:26" x14ac:dyDescent="0.25">
      <c r="A1055" s="52" t="s">
        <v>1063</v>
      </c>
      <c r="B1055" s="86" t="s">
        <v>910</v>
      </c>
      <c r="C1055" t="s">
        <v>3570</v>
      </c>
      <c r="D1055" t="s">
        <v>2086</v>
      </c>
      <c r="E1055" s="52" t="s">
        <v>3509</v>
      </c>
      <c r="F1055" s="52" t="s">
        <v>1063</v>
      </c>
      <c r="G1055" t="s">
        <v>1230</v>
      </c>
      <c r="H1055" s="87">
        <v>54856</v>
      </c>
      <c r="I1055" s="87">
        <v>54856</v>
      </c>
      <c r="J1055" s="1"/>
      <c r="K1055" s="88"/>
      <c r="L1055" s="89"/>
      <c r="M1055" s="90"/>
      <c r="P1055" s="38"/>
      <c r="R1055" s="101" t="s">
        <v>3565</v>
      </c>
      <c r="S1055" s="101" t="s">
        <v>3565</v>
      </c>
      <c r="T1055" s="45" t="s">
        <v>4788</v>
      </c>
      <c r="U1055" t="s">
        <v>405</v>
      </c>
      <c r="V1055" t="s">
        <v>405</v>
      </c>
      <c r="W1055" t="s">
        <v>405</v>
      </c>
      <c r="X1055" t="s">
        <v>405</v>
      </c>
      <c r="Y1055" t="s">
        <v>405</v>
      </c>
      <c r="Z1055" s="1"/>
    </row>
    <row r="1056" spans="1:26" x14ac:dyDescent="0.25">
      <c r="A1056" s="52" t="s">
        <v>2324</v>
      </c>
      <c r="B1056" s="86" t="s">
        <v>910</v>
      </c>
      <c r="C1056" t="s">
        <v>3570</v>
      </c>
      <c r="D1056" t="s">
        <v>2088</v>
      </c>
      <c r="E1056" s="52" t="s">
        <v>3510</v>
      </c>
      <c r="F1056" s="52" t="s">
        <v>2324</v>
      </c>
      <c r="G1056" t="s">
        <v>1313</v>
      </c>
      <c r="H1056" s="87">
        <v>248883</v>
      </c>
      <c r="I1056" s="87">
        <v>248883</v>
      </c>
      <c r="J1056" s="1"/>
      <c r="K1056" s="88"/>
      <c r="L1056" s="89"/>
      <c r="M1056" s="90"/>
      <c r="P1056" s="38" t="s">
        <v>456</v>
      </c>
      <c r="R1056" s="101" t="s">
        <v>2094</v>
      </c>
      <c r="S1056" s="101" t="s">
        <v>2094</v>
      </c>
      <c r="T1056" s="45" t="s">
        <v>3577</v>
      </c>
      <c r="U1056" t="s">
        <v>403</v>
      </c>
      <c r="V1056" t="s">
        <v>403</v>
      </c>
      <c r="W1056" t="s">
        <v>403</v>
      </c>
      <c r="X1056" t="s">
        <v>403</v>
      </c>
      <c r="Y1056" t="s">
        <v>403</v>
      </c>
      <c r="Z1056" s="1"/>
    </row>
    <row r="1057" spans="1:26" x14ac:dyDescent="0.25">
      <c r="A1057" s="52" t="s">
        <v>2813</v>
      </c>
      <c r="B1057" s="86" t="s">
        <v>910</v>
      </c>
      <c r="C1057" t="s">
        <v>3571</v>
      </c>
      <c r="D1057" t="s">
        <v>2091</v>
      </c>
      <c r="E1057" s="52" t="s">
        <v>3511</v>
      </c>
      <c r="F1057" s="52" t="s">
        <v>2813</v>
      </c>
      <c r="G1057" t="s">
        <v>1962</v>
      </c>
      <c r="H1057" s="87">
        <v>813877</v>
      </c>
      <c r="I1057" s="87">
        <v>813877</v>
      </c>
      <c r="J1057" s="1"/>
      <c r="K1057" s="88"/>
      <c r="L1057" s="89"/>
      <c r="M1057" s="90"/>
      <c r="P1057" s="38"/>
      <c r="R1057" s="101" t="s">
        <v>3566</v>
      </c>
      <c r="S1057" s="101" t="s">
        <v>3566</v>
      </c>
      <c r="T1057" s="45" t="s">
        <v>4788</v>
      </c>
      <c r="U1057" t="s">
        <v>407</v>
      </c>
      <c r="V1057" t="s">
        <v>407</v>
      </c>
      <c r="W1057" t="s">
        <v>407</v>
      </c>
      <c r="X1057" t="s">
        <v>407</v>
      </c>
      <c r="Y1057" t="s">
        <v>407</v>
      </c>
      <c r="Z1057" s="1"/>
    </row>
    <row r="1058" spans="1:26" x14ac:dyDescent="0.25">
      <c r="A1058" s="52" t="s">
        <v>2945</v>
      </c>
      <c r="B1058" s="86" t="s">
        <v>910</v>
      </c>
      <c r="C1058" t="s">
        <v>3570</v>
      </c>
      <c r="D1058" t="s">
        <v>2089</v>
      </c>
      <c r="E1058" s="52" t="s">
        <v>3512</v>
      </c>
      <c r="F1058" s="52" t="s">
        <v>2171</v>
      </c>
      <c r="G1058" t="s">
        <v>1615</v>
      </c>
      <c r="H1058" s="87">
        <v>249670</v>
      </c>
      <c r="I1058" s="87">
        <v>249670</v>
      </c>
      <c r="J1058" s="1"/>
      <c r="K1058" s="88"/>
      <c r="L1058" s="89"/>
      <c r="M1058" s="90"/>
      <c r="P1058" s="38" t="s">
        <v>456</v>
      </c>
      <c r="R1058" s="101" t="s">
        <v>4786</v>
      </c>
      <c r="S1058" s="101" t="s">
        <v>4786</v>
      </c>
      <c r="T1058" s="45" t="s">
        <v>4786</v>
      </c>
      <c r="U1058" t="s">
        <v>403</v>
      </c>
      <c r="V1058" t="s">
        <v>403</v>
      </c>
      <c r="W1058" t="s">
        <v>403</v>
      </c>
      <c r="X1058" t="s">
        <v>403</v>
      </c>
      <c r="Y1058" t="s">
        <v>403</v>
      </c>
      <c r="Z1058" s="1"/>
    </row>
    <row r="1059" spans="1:26" x14ac:dyDescent="0.25">
      <c r="A1059" s="52" t="s">
        <v>2172</v>
      </c>
      <c r="B1059" s="86" t="s">
        <v>910</v>
      </c>
      <c r="C1059" t="s">
        <v>3570</v>
      </c>
      <c r="D1059" t="s">
        <v>2089</v>
      </c>
      <c r="E1059" s="52" t="s">
        <v>3513</v>
      </c>
      <c r="F1059" s="52" t="s">
        <v>2172</v>
      </c>
      <c r="G1059" t="s">
        <v>1616</v>
      </c>
      <c r="H1059" s="87">
        <v>249669</v>
      </c>
      <c r="I1059" s="87">
        <v>249669</v>
      </c>
      <c r="J1059" s="1"/>
      <c r="K1059" s="88"/>
      <c r="L1059" s="89"/>
      <c r="M1059" s="90"/>
      <c r="P1059" s="38"/>
      <c r="R1059" s="101" t="s">
        <v>3565</v>
      </c>
      <c r="S1059" s="101" t="s">
        <v>3565</v>
      </c>
      <c r="T1059" s="45" t="s">
        <v>4788</v>
      </c>
      <c r="U1059" t="s">
        <v>403</v>
      </c>
      <c r="V1059" t="s">
        <v>403</v>
      </c>
      <c r="W1059" t="s">
        <v>403</v>
      </c>
      <c r="X1059" t="s">
        <v>403</v>
      </c>
      <c r="Y1059" t="s">
        <v>403</v>
      </c>
      <c r="Z1059" s="1"/>
    </row>
    <row r="1060" spans="1:26" x14ac:dyDescent="0.25">
      <c r="A1060" s="52" t="s">
        <v>2173</v>
      </c>
      <c r="B1060" s="86" t="s">
        <v>910</v>
      </c>
      <c r="C1060" t="s">
        <v>3570</v>
      </c>
      <c r="D1060" t="s">
        <v>2089</v>
      </c>
      <c r="E1060" s="52" t="s">
        <v>3514</v>
      </c>
      <c r="F1060" s="52" t="s">
        <v>2173</v>
      </c>
      <c r="G1060" t="s">
        <v>1617</v>
      </c>
      <c r="H1060" s="87">
        <v>781863</v>
      </c>
      <c r="I1060" s="87">
        <v>781863</v>
      </c>
      <c r="J1060" s="1"/>
      <c r="K1060" s="88"/>
      <c r="L1060" s="89"/>
      <c r="M1060" s="90"/>
      <c r="P1060" s="38"/>
      <c r="R1060" s="101" t="s">
        <v>2093</v>
      </c>
      <c r="S1060" s="101" t="s">
        <v>2093</v>
      </c>
      <c r="T1060" s="45" t="s">
        <v>3577</v>
      </c>
      <c r="U1060" t="s">
        <v>405</v>
      </c>
      <c r="V1060" t="s">
        <v>405</v>
      </c>
      <c r="W1060" t="s">
        <v>405</v>
      </c>
      <c r="X1060" t="s">
        <v>405</v>
      </c>
      <c r="Y1060" t="s">
        <v>405</v>
      </c>
      <c r="Z1060" s="1"/>
    </row>
    <row r="1061" spans="1:26" x14ac:dyDescent="0.25">
      <c r="A1061" s="52" t="s">
        <v>2174</v>
      </c>
      <c r="B1061" s="86" t="s">
        <v>910</v>
      </c>
      <c r="C1061" t="s">
        <v>3570</v>
      </c>
      <c r="D1061" t="s">
        <v>2089</v>
      </c>
      <c r="E1061" s="52" t="s">
        <v>3515</v>
      </c>
      <c r="F1061" s="52" t="s">
        <v>2174</v>
      </c>
      <c r="G1061" t="s">
        <v>1618</v>
      </c>
      <c r="H1061" s="87">
        <v>520893</v>
      </c>
      <c r="I1061" s="87">
        <v>520893</v>
      </c>
      <c r="J1061" s="1"/>
      <c r="K1061" s="88"/>
      <c r="L1061" s="89"/>
      <c r="M1061" s="90"/>
      <c r="P1061" s="38" t="s">
        <v>456</v>
      </c>
      <c r="R1061" s="101" t="s">
        <v>4786</v>
      </c>
      <c r="S1061" s="101" t="s">
        <v>4786</v>
      </c>
      <c r="T1061" s="45" t="s">
        <v>4786</v>
      </c>
      <c r="U1061" t="s">
        <v>407</v>
      </c>
      <c r="V1061" t="s">
        <v>407</v>
      </c>
      <c r="W1061" t="s">
        <v>407</v>
      </c>
      <c r="X1061" t="s">
        <v>407</v>
      </c>
      <c r="Y1061" t="s">
        <v>407</v>
      </c>
      <c r="Z1061" s="1"/>
    </row>
    <row r="1062" spans="1:26" x14ac:dyDescent="0.25">
      <c r="A1062" s="52" t="s">
        <v>983</v>
      </c>
      <c r="B1062" s="86" t="s">
        <v>910</v>
      </c>
      <c r="C1062" t="s">
        <v>3570</v>
      </c>
      <c r="D1062" t="s">
        <v>2080</v>
      </c>
      <c r="E1062" s="52" t="s">
        <v>3516</v>
      </c>
      <c r="F1062" s="52" t="s">
        <v>983</v>
      </c>
      <c r="G1062" t="s">
        <v>1150</v>
      </c>
      <c r="H1062" s="87">
        <v>54779</v>
      </c>
      <c r="I1062" s="87">
        <v>54779</v>
      </c>
      <c r="J1062" s="1"/>
      <c r="K1062" s="88"/>
      <c r="L1062" s="89"/>
      <c r="M1062" s="90"/>
      <c r="P1062" s="38"/>
      <c r="R1062" s="101" t="s">
        <v>2094</v>
      </c>
      <c r="S1062" s="101" t="s">
        <v>2094</v>
      </c>
      <c r="T1062" s="45" t="s">
        <v>3577</v>
      </c>
      <c r="U1062" t="s">
        <v>405</v>
      </c>
      <c r="V1062" t="s">
        <v>405</v>
      </c>
      <c r="W1062" t="s">
        <v>405</v>
      </c>
      <c r="X1062" t="s">
        <v>405</v>
      </c>
      <c r="Y1062" t="s">
        <v>405</v>
      </c>
      <c r="Z1062" s="1"/>
    </row>
    <row r="1063" spans="1:26" x14ac:dyDescent="0.25">
      <c r="A1063" s="52" t="s">
        <v>2619</v>
      </c>
      <c r="B1063" s="86" t="s">
        <v>910</v>
      </c>
      <c r="C1063" t="s">
        <v>3570</v>
      </c>
      <c r="D1063" t="s">
        <v>2089</v>
      </c>
      <c r="E1063" s="52" t="s">
        <v>3517</v>
      </c>
      <c r="F1063" s="52" t="s">
        <v>2619</v>
      </c>
      <c r="G1063" t="s">
        <v>1760</v>
      </c>
      <c r="H1063" s="87">
        <v>781908</v>
      </c>
      <c r="I1063" s="87">
        <v>781908</v>
      </c>
      <c r="J1063" s="1"/>
      <c r="K1063" s="88"/>
      <c r="L1063" s="89"/>
      <c r="M1063" s="90"/>
      <c r="P1063" s="38"/>
      <c r="R1063" s="101" t="s">
        <v>4786</v>
      </c>
      <c r="S1063" s="101" t="s">
        <v>4786</v>
      </c>
      <c r="T1063" s="45" t="s">
        <v>4786</v>
      </c>
      <c r="U1063" t="s">
        <v>403</v>
      </c>
      <c r="V1063" t="s">
        <v>403</v>
      </c>
      <c r="W1063" t="s">
        <v>403</v>
      </c>
      <c r="X1063" t="s">
        <v>403</v>
      </c>
      <c r="Y1063" t="s">
        <v>403</v>
      </c>
      <c r="Z1063" s="1"/>
    </row>
    <row r="1064" spans="1:26" x14ac:dyDescent="0.25">
      <c r="A1064" s="52" t="s">
        <v>2175</v>
      </c>
      <c r="B1064" s="86" t="s">
        <v>910</v>
      </c>
      <c r="C1064" t="s">
        <v>3570</v>
      </c>
      <c r="D1064" t="s">
        <v>2089</v>
      </c>
      <c r="E1064" s="52" t="s">
        <v>3518</v>
      </c>
      <c r="F1064" s="52" t="s">
        <v>2175</v>
      </c>
      <c r="G1064" t="s">
        <v>1619</v>
      </c>
      <c r="H1064" s="87">
        <v>249144</v>
      </c>
      <c r="I1064" s="87">
        <v>249144</v>
      </c>
      <c r="J1064" s="1"/>
      <c r="K1064" s="88"/>
      <c r="L1064" s="89"/>
      <c r="M1064" s="90"/>
      <c r="P1064" s="38"/>
      <c r="R1064" s="101" t="s">
        <v>4785</v>
      </c>
      <c r="S1064" s="101" t="s">
        <v>4785</v>
      </c>
      <c r="T1064" s="45" t="s">
        <v>4785</v>
      </c>
      <c r="U1064" t="s">
        <v>405</v>
      </c>
      <c r="V1064" t="s">
        <v>405</v>
      </c>
      <c r="W1064" t="s">
        <v>405</v>
      </c>
      <c r="X1064" t="s">
        <v>405</v>
      </c>
      <c r="Y1064" t="s">
        <v>405</v>
      </c>
      <c r="Z1064" s="1"/>
    </row>
    <row r="1065" spans="1:26" x14ac:dyDescent="0.25">
      <c r="A1065" s="52" t="s">
        <v>2176</v>
      </c>
      <c r="B1065" s="86" t="s">
        <v>910</v>
      </c>
      <c r="C1065" t="s">
        <v>3570</v>
      </c>
      <c r="D1065" t="s">
        <v>2089</v>
      </c>
      <c r="E1065" s="52" t="s">
        <v>3519</v>
      </c>
      <c r="F1065" s="52" t="s">
        <v>2176</v>
      </c>
      <c r="G1065" t="s">
        <v>1620</v>
      </c>
      <c r="H1065" s="87">
        <v>249145</v>
      </c>
      <c r="I1065" s="87">
        <v>249145</v>
      </c>
      <c r="J1065" s="1"/>
      <c r="K1065" s="88"/>
      <c r="L1065" s="89"/>
      <c r="M1065" s="90"/>
      <c r="P1065" s="38"/>
      <c r="R1065" s="101" t="s">
        <v>4785</v>
      </c>
      <c r="S1065" s="101" t="s">
        <v>4785</v>
      </c>
      <c r="T1065" s="45" t="s">
        <v>4785</v>
      </c>
      <c r="U1065" t="s">
        <v>407</v>
      </c>
      <c r="V1065" t="s">
        <v>407</v>
      </c>
      <c r="W1065" t="s">
        <v>407</v>
      </c>
      <c r="X1065" t="s">
        <v>407</v>
      </c>
      <c r="Y1065" t="s">
        <v>407</v>
      </c>
      <c r="Z1065" s="1"/>
    </row>
    <row r="1066" spans="1:26" x14ac:dyDescent="0.25">
      <c r="A1066" s="52" t="s">
        <v>945</v>
      </c>
      <c r="B1066" s="86" t="s">
        <v>910</v>
      </c>
      <c r="C1066" t="s">
        <v>3570</v>
      </c>
      <c r="D1066" t="s">
        <v>2078</v>
      </c>
      <c r="E1066" s="52" t="s">
        <v>3520</v>
      </c>
      <c r="F1066" s="52" t="s">
        <v>945</v>
      </c>
      <c r="G1066" t="s">
        <v>1111</v>
      </c>
      <c r="H1066" s="87">
        <v>249063</v>
      </c>
      <c r="I1066" s="87">
        <v>774047</v>
      </c>
      <c r="J1066" s="1"/>
      <c r="K1066" s="88"/>
      <c r="L1066" s="89"/>
      <c r="M1066" s="90"/>
      <c r="P1066" s="38" t="s">
        <v>456</v>
      </c>
      <c r="R1066" s="101" t="s">
        <v>3565</v>
      </c>
      <c r="S1066" s="101" t="s">
        <v>3565</v>
      </c>
      <c r="T1066" s="45" t="s">
        <v>4788</v>
      </c>
      <c r="U1066" t="s">
        <v>403</v>
      </c>
      <c r="V1066" t="s">
        <v>403</v>
      </c>
      <c r="W1066" t="s">
        <v>403</v>
      </c>
      <c r="X1066" t="s">
        <v>403</v>
      </c>
      <c r="Y1066" t="s">
        <v>403</v>
      </c>
      <c r="Z1066" s="1"/>
    </row>
    <row r="1067" spans="1:26" x14ac:dyDescent="0.25">
      <c r="A1067" s="52" t="s">
        <v>946</v>
      </c>
      <c r="B1067" s="86" t="s">
        <v>910</v>
      </c>
      <c r="C1067" t="s">
        <v>3570</v>
      </c>
      <c r="D1067" t="s">
        <v>2078</v>
      </c>
      <c r="E1067" s="52" t="s">
        <v>3521</v>
      </c>
      <c r="F1067" s="52" t="s">
        <v>946</v>
      </c>
      <c r="G1067" t="s">
        <v>1112</v>
      </c>
      <c r="H1067" s="87">
        <v>249061</v>
      </c>
      <c r="I1067" s="87">
        <v>249061</v>
      </c>
      <c r="J1067" s="1"/>
      <c r="K1067" s="88"/>
      <c r="L1067" s="89"/>
      <c r="M1067" s="90"/>
      <c r="P1067" s="38"/>
      <c r="R1067" s="101" t="s">
        <v>3565</v>
      </c>
      <c r="S1067" s="101" t="s">
        <v>3565</v>
      </c>
      <c r="T1067" s="45" t="s">
        <v>4788</v>
      </c>
      <c r="U1067" t="s">
        <v>405</v>
      </c>
      <c r="V1067" t="s">
        <v>405</v>
      </c>
      <c r="W1067" t="s">
        <v>405</v>
      </c>
      <c r="X1067" t="s">
        <v>405</v>
      </c>
      <c r="Y1067" t="s">
        <v>405</v>
      </c>
      <c r="Z1067" s="1"/>
    </row>
    <row r="1068" spans="1:26" x14ac:dyDescent="0.25">
      <c r="A1068" s="52" t="s">
        <v>947</v>
      </c>
      <c r="B1068" s="86" t="s">
        <v>910</v>
      </c>
      <c r="C1068" t="s">
        <v>3570</v>
      </c>
      <c r="D1068" t="s">
        <v>2078</v>
      </c>
      <c r="E1068" s="52" t="s">
        <v>3522</v>
      </c>
      <c r="F1068" s="52" t="s">
        <v>947</v>
      </c>
      <c r="G1068" t="s">
        <v>1113</v>
      </c>
      <c r="H1068" s="87">
        <v>249064</v>
      </c>
      <c r="I1068" s="87">
        <v>249064</v>
      </c>
      <c r="J1068" s="1"/>
      <c r="K1068" s="88"/>
      <c r="L1068" s="89"/>
      <c r="M1068" s="90"/>
      <c r="P1068" s="38"/>
      <c r="R1068" s="101" t="s">
        <v>4785</v>
      </c>
      <c r="S1068" s="101" t="s">
        <v>4785</v>
      </c>
      <c r="T1068" s="45" t="s">
        <v>4785</v>
      </c>
      <c r="U1068" t="s">
        <v>405</v>
      </c>
      <c r="V1068" t="s">
        <v>405</v>
      </c>
      <c r="W1068" t="s">
        <v>405</v>
      </c>
      <c r="X1068" t="s">
        <v>405</v>
      </c>
      <c r="Y1068" t="s">
        <v>405</v>
      </c>
      <c r="Z1068" s="1"/>
    </row>
    <row r="1069" spans="1:26" x14ac:dyDescent="0.25">
      <c r="A1069" s="52" t="s">
        <v>2620</v>
      </c>
      <c r="B1069" s="86" t="s">
        <v>910</v>
      </c>
      <c r="C1069" t="s">
        <v>3570</v>
      </c>
      <c r="D1069" t="s">
        <v>2089</v>
      </c>
      <c r="E1069" s="52" t="s">
        <v>3523</v>
      </c>
      <c r="F1069" s="52" t="s">
        <v>2620</v>
      </c>
      <c r="G1069" t="s">
        <v>1761</v>
      </c>
      <c r="H1069" s="87">
        <v>249268</v>
      </c>
      <c r="I1069" s="87">
        <v>249268</v>
      </c>
      <c r="J1069" s="1"/>
      <c r="K1069" s="88"/>
      <c r="L1069" s="89"/>
      <c r="M1069" s="90"/>
      <c r="P1069" s="38"/>
      <c r="R1069" s="101" t="s">
        <v>2094</v>
      </c>
      <c r="S1069" s="101" t="s">
        <v>2094</v>
      </c>
      <c r="T1069" s="45" t="s">
        <v>3577</v>
      </c>
      <c r="U1069" t="s">
        <v>403</v>
      </c>
      <c r="V1069" t="s">
        <v>403</v>
      </c>
      <c r="W1069" t="s">
        <v>403</v>
      </c>
      <c r="X1069" t="s">
        <v>403</v>
      </c>
      <c r="Y1069" t="s">
        <v>403</v>
      </c>
      <c r="Z1069" s="1"/>
    </row>
    <row r="1070" spans="1:26" x14ac:dyDescent="0.25">
      <c r="A1070" s="52" t="s">
        <v>2621</v>
      </c>
      <c r="B1070" s="86" t="s">
        <v>910</v>
      </c>
      <c r="C1070" t="s">
        <v>3570</v>
      </c>
      <c r="D1070" t="s">
        <v>2089</v>
      </c>
      <c r="E1070" s="52" t="s">
        <v>3524</v>
      </c>
      <c r="F1070" s="52" t="s">
        <v>2621</v>
      </c>
      <c r="G1070" t="s">
        <v>1113</v>
      </c>
      <c r="H1070" s="87">
        <v>249265</v>
      </c>
      <c r="I1070" s="87">
        <v>249265</v>
      </c>
      <c r="J1070" s="1"/>
      <c r="K1070" s="98"/>
      <c r="L1070" s="89"/>
      <c r="M1070" s="41"/>
      <c r="P1070" s="38"/>
      <c r="R1070" s="101" t="s">
        <v>2094</v>
      </c>
      <c r="S1070" s="101" t="s">
        <v>2094</v>
      </c>
      <c r="T1070" s="45" t="s">
        <v>3577</v>
      </c>
      <c r="U1070" t="s">
        <v>405</v>
      </c>
      <c r="V1070" t="s">
        <v>405</v>
      </c>
      <c r="W1070" t="s">
        <v>405</v>
      </c>
      <c r="X1070" t="s">
        <v>405</v>
      </c>
      <c r="Y1070" t="s">
        <v>405</v>
      </c>
      <c r="Z1070" s="1"/>
    </row>
    <row r="1071" spans="1:26" x14ac:dyDescent="0.25">
      <c r="A1071" s="52" t="s">
        <v>2622</v>
      </c>
      <c r="B1071" s="86" t="s">
        <v>910</v>
      </c>
      <c r="C1071" t="s">
        <v>3570</v>
      </c>
      <c r="D1071" t="s">
        <v>2089</v>
      </c>
      <c r="E1071" s="52" t="s">
        <v>3525</v>
      </c>
      <c r="F1071" s="52" t="s">
        <v>2622</v>
      </c>
      <c r="G1071" t="s">
        <v>1762</v>
      </c>
      <c r="H1071" s="87">
        <v>249269</v>
      </c>
      <c r="I1071" s="87">
        <v>249269</v>
      </c>
      <c r="J1071" s="1"/>
      <c r="K1071" s="98"/>
      <c r="L1071" s="89"/>
      <c r="M1071" s="41"/>
      <c r="P1071" s="38"/>
      <c r="R1071" s="101" t="s">
        <v>4786</v>
      </c>
      <c r="S1071" s="101" t="s">
        <v>4786</v>
      </c>
      <c r="T1071" s="45" t="s">
        <v>4786</v>
      </c>
      <c r="U1071" t="s">
        <v>406</v>
      </c>
      <c r="V1071" t="s">
        <v>406</v>
      </c>
      <c r="W1071" t="s">
        <v>406</v>
      </c>
      <c r="X1071" t="s">
        <v>406</v>
      </c>
      <c r="Y1071" t="s">
        <v>406</v>
      </c>
      <c r="Z1071" s="1"/>
    </row>
    <row r="1072" spans="1:26" x14ac:dyDescent="0.25">
      <c r="A1072" s="52" t="s">
        <v>2814</v>
      </c>
      <c r="B1072" s="86" t="s">
        <v>910</v>
      </c>
      <c r="C1072" t="s">
        <v>3571</v>
      </c>
      <c r="D1072" t="s">
        <v>2092</v>
      </c>
      <c r="E1072" s="52" t="s">
        <v>3526</v>
      </c>
      <c r="F1072" s="52" t="s">
        <v>2814</v>
      </c>
      <c r="G1072" t="s">
        <v>1963</v>
      </c>
      <c r="H1072" s="87">
        <v>248108</v>
      </c>
      <c r="I1072" s="87">
        <v>248108</v>
      </c>
      <c r="J1072" s="1"/>
      <c r="K1072" s="98"/>
      <c r="L1072" s="89"/>
      <c r="M1072" s="41"/>
      <c r="P1072" s="38"/>
      <c r="R1072" s="101" t="s">
        <v>3565</v>
      </c>
      <c r="S1072" s="101" t="s">
        <v>3565</v>
      </c>
      <c r="T1072" s="45" t="s">
        <v>4788</v>
      </c>
      <c r="U1072" t="s">
        <v>403</v>
      </c>
      <c r="V1072" t="s">
        <v>403</v>
      </c>
      <c r="W1072" t="s">
        <v>403</v>
      </c>
      <c r="X1072" t="s">
        <v>403</v>
      </c>
      <c r="Y1072" t="s">
        <v>403</v>
      </c>
      <c r="Z1072" s="1"/>
    </row>
    <row r="1073" spans="1:26" x14ac:dyDescent="0.25">
      <c r="A1073" s="52" t="s">
        <v>2815</v>
      </c>
      <c r="B1073" s="86" t="s">
        <v>910</v>
      </c>
      <c r="C1073" t="s">
        <v>3571</v>
      </c>
      <c r="D1073" t="s">
        <v>2092</v>
      </c>
      <c r="E1073" s="52" t="s">
        <v>3527</v>
      </c>
      <c r="F1073" s="52" t="s">
        <v>2815</v>
      </c>
      <c r="G1073" t="s">
        <v>1964</v>
      </c>
      <c r="H1073" s="87">
        <v>248107</v>
      </c>
      <c r="I1073" s="87">
        <v>248107</v>
      </c>
      <c r="J1073" s="1"/>
      <c r="K1073" s="98"/>
      <c r="L1073" s="89"/>
      <c r="M1073" s="41"/>
      <c r="P1073" s="38"/>
      <c r="R1073" s="101" t="s">
        <v>4784</v>
      </c>
      <c r="S1073" s="101" t="s">
        <v>4784</v>
      </c>
      <c r="T1073" s="45" t="s">
        <v>4784</v>
      </c>
      <c r="U1073" t="s">
        <v>402</v>
      </c>
      <c r="V1073" t="s">
        <v>402</v>
      </c>
      <c r="W1073" t="s">
        <v>402</v>
      </c>
      <c r="X1073" t="s">
        <v>402</v>
      </c>
      <c r="Y1073" t="s">
        <v>402</v>
      </c>
      <c r="Z1073" s="1"/>
    </row>
    <row r="1074" spans="1:26" x14ac:dyDescent="0.25">
      <c r="A1074" s="52" t="s">
        <v>2177</v>
      </c>
      <c r="B1074" s="86" t="s">
        <v>910</v>
      </c>
      <c r="C1074" t="s">
        <v>3570</v>
      </c>
      <c r="D1074" t="s">
        <v>2089</v>
      </c>
      <c r="E1074" s="52" t="s">
        <v>3528</v>
      </c>
      <c r="F1074" s="52" t="s">
        <v>2177</v>
      </c>
      <c r="G1074" t="s">
        <v>1621</v>
      </c>
      <c r="H1074" s="87">
        <v>249529</v>
      </c>
      <c r="I1074" s="87">
        <v>249529</v>
      </c>
      <c r="J1074" s="1"/>
      <c r="K1074" s="98"/>
      <c r="L1074" s="89"/>
      <c r="M1074" s="41"/>
      <c r="P1074" s="38" t="s">
        <v>456</v>
      </c>
      <c r="R1074" s="101" t="s">
        <v>2095</v>
      </c>
      <c r="S1074" s="101" t="s">
        <v>2095</v>
      </c>
      <c r="T1074" s="45" t="s">
        <v>4788</v>
      </c>
      <c r="U1074" t="s">
        <v>403</v>
      </c>
      <c r="V1074" t="s">
        <v>403</v>
      </c>
      <c r="W1074" t="s">
        <v>403</v>
      </c>
      <c r="X1074" t="s">
        <v>403</v>
      </c>
      <c r="Y1074" t="s">
        <v>403</v>
      </c>
      <c r="Z1074" s="1"/>
    </row>
    <row r="1075" spans="1:26" x14ac:dyDescent="0.25">
      <c r="A1075" s="52" t="s">
        <v>2178</v>
      </c>
      <c r="B1075" s="86" t="s">
        <v>910</v>
      </c>
      <c r="C1075" t="s">
        <v>3570</v>
      </c>
      <c r="D1075" t="s">
        <v>2089</v>
      </c>
      <c r="E1075" s="52" t="s">
        <v>3529</v>
      </c>
      <c r="F1075" s="52" t="s">
        <v>2178</v>
      </c>
      <c r="G1075" t="s">
        <v>1622</v>
      </c>
      <c r="H1075" s="87">
        <v>54684</v>
      </c>
      <c r="I1075" s="87">
        <v>54684</v>
      </c>
      <c r="J1075" s="1"/>
      <c r="K1075" s="98"/>
      <c r="L1075" s="89"/>
      <c r="M1075" s="41"/>
      <c r="P1075" s="38"/>
      <c r="R1075" s="101" t="s">
        <v>2094</v>
      </c>
      <c r="S1075" s="101" t="s">
        <v>2094</v>
      </c>
      <c r="T1075" s="45" t="s">
        <v>3577</v>
      </c>
      <c r="U1075" t="s">
        <v>406</v>
      </c>
      <c r="V1075" t="s">
        <v>406</v>
      </c>
      <c r="W1075" t="s">
        <v>406</v>
      </c>
      <c r="X1075" t="s">
        <v>406</v>
      </c>
      <c r="Y1075" t="s">
        <v>406</v>
      </c>
      <c r="Z1075" s="1"/>
    </row>
    <row r="1076" spans="1:26" x14ac:dyDescent="0.25">
      <c r="A1076" s="52" t="s">
        <v>2816</v>
      </c>
      <c r="B1076" s="86" t="s">
        <v>910</v>
      </c>
      <c r="C1076" t="s">
        <v>3571</v>
      </c>
      <c r="D1076" t="s">
        <v>2091</v>
      </c>
      <c r="E1076" s="52" t="s">
        <v>3530</v>
      </c>
      <c r="F1076" s="52" t="s">
        <v>2816</v>
      </c>
      <c r="G1076" t="s">
        <v>1965</v>
      </c>
      <c r="H1076" s="87">
        <v>247996</v>
      </c>
      <c r="I1076" s="87">
        <v>247996</v>
      </c>
      <c r="J1076" s="1"/>
      <c r="K1076" s="98"/>
      <c r="L1076" s="89"/>
      <c r="M1076" s="41"/>
      <c r="P1076" s="38"/>
      <c r="R1076" s="101" t="s">
        <v>2094</v>
      </c>
      <c r="S1076" s="101" t="s">
        <v>2094</v>
      </c>
      <c r="T1076" s="45" t="s">
        <v>3577</v>
      </c>
      <c r="U1076" t="s">
        <v>403</v>
      </c>
      <c r="V1076" t="s">
        <v>403</v>
      </c>
      <c r="W1076" t="s">
        <v>403</v>
      </c>
      <c r="X1076" t="s">
        <v>403</v>
      </c>
      <c r="Y1076" t="s">
        <v>403</v>
      </c>
      <c r="Z1076" s="1"/>
    </row>
    <row r="1077" spans="1:26" x14ac:dyDescent="0.25">
      <c r="A1077" s="52" t="s">
        <v>2817</v>
      </c>
      <c r="B1077" s="86" t="s">
        <v>910</v>
      </c>
      <c r="C1077" t="s">
        <v>3571</v>
      </c>
      <c r="D1077" t="s">
        <v>2091</v>
      </c>
      <c r="E1077" s="52" t="s">
        <v>3531</v>
      </c>
      <c r="F1077" s="52" t="s">
        <v>2817</v>
      </c>
      <c r="G1077" t="s">
        <v>1966</v>
      </c>
      <c r="H1077" s="87">
        <v>247995</v>
      </c>
      <c r="I1077" s="87">
        <v>247995</v>
      </c>
      <c r="J1077" s="1"/>
      <c r="K1077" s="98"/>
      <c r="L1077" s="89"/>
      <c r="M1077" s="41"/>
      <c r="P1077" s="38"/>
      <c r="R1077" s="101" t="s">
        <v>2094</v>
      </c>
      <c r="S1077" s="101" t="s">
        <v>2094</v>
      </c>
      <c r="T1077" s="45" t="s">
        <v>3577</v>
      </c>
      <c r="U1077" t="s">
        <v>407</v>
      </c>
      <c r="V1077" t="s">
        <v>407</v>
      </c>
      <c r="W1077" t="s">
        <v>407</v>
      </c>
      <c r="X1077" t="s">
        <v>407</v>
      </c>
      <c r="Y1077" t="s">
        <v>407</v>
      </c>
      <c r="Z1077" s="1"/>
    </row>
    <row r="1078" spans="1:26" x14ac:dyDescent="0.25">
      <c r="A1078" s="52" t="s">
        <v>2818</v>
      </c>
      <c r="B1078" s="86" t="s">
        <v>910</v>
      </c>
      <c r="C1078" t="s">
        <v>3571</v>
      </c>
      <c r="D1078" t="s">
        <v>2091</v>
      </c>
      <c r="E1078" s="52" t="s">
        <v>3532</v>
      </c>
      <c r="F1078" s="52" t="s">
        <v>2818</v>
      </c>
      <c r="G1078" t="s">
        <v>1967</v>
      </c>
      <c r="H1078" s="87">
        <v>247993</v>
      </c>
      <c r="I1078" s="87">
        <v>247993</v>
      </c>
      <c r="J1078" s="1"/>
      <c r="K1078" s="98"/>
      <c r="L1078" s="89"/>
      <c r="M1078" s="41"/>
      <c r="P1078" s="38"/>
      <c r="R1078" s="101" t="s">
        <v>2094</v>
      </c>
      <c r="S1078" s="101" t="s">
        <v>2094</v>
      </c>
      <c r="T1078" s="45" t="s">
        <v>3577</v>
      </c>
      <c r="U1078" t="s">
        <v>407</v>
      </c>
      <c r="V1078" t="s">
        <v>407</v>
      </c>
      <c r="W1078" t="s">
        <v>407</v>
      </c>
      <c r="X1078" t="s">
        <v>407</v>
      </c>
      <c r="Y1078" t="s">
        <v>407</v>
      </c>
      <c r="Z1078" s="1"/>
    </row>
    <row r="1079" spans="1:26" x14ac:dyDescent="0.25">
      <c r="A1079" s="52" t="s">
        <v>2819</v>
      </c>
      <c r="B1079" s="86" t="s">
        <v>910</v>
      </c>
      <c r="C1079" t="s">
        <v>3571</v>
      </c>
      <c r="D1079" t="s">
        <v>2092</v>
      </c>
      <c r="E1079" s="52" t="s">
        <v>3533</v>
      </c>
      <c r="F1079" s="52" t="s">
        <v>2819</v>
      </c>
      <c r="G1079" t="s">
        <v>1968</v>
      </c>
      <c r="H1079" s="87">
        <v>779482</v>
      </c>
      <c r="I1079" s="87">
        <v>779482</v>
      </c>
      <c r="J1079" s="1"/>
      <c r="K1079" s="98"/>
      <c r="L1079" s="89"/>
      <c r="M1079" s="41"/>
      <c r="P1079" s="38" t="s">
        <v>456</v>
      </c>
      <c r="R1079" s="101" t="s">
        <v>4785</v>
      </c>
      <c r="S1079" s="101" t="s">
        <v>4785</v>
      </c>
      <c r="T1079" s="45" t="s">
        <v>4785</v>
      </c>
      <c r="U1079" t="s">
        <v>402</v>
      </c>
      <c r="V1079" t="s">
        <v>402</v>
      </c>
      <c r="W1079" t="s">
        <v>402</v>
      </c>
      <c r="X1079" t="s">
        <v>402</v>
      </c>
      <c r="Y1079" t="s">
        <v>402</v>
      </c>
      <c r="Z1079" s="1"/>
    </row>
    <row r="1080" spans="1:26" x14ac:dyDescent="0.25">
      <c r="A1080" s="52" t="s">
        <v>2820</v>
      </c>
      <c r="B1080" s="86" t="s">
        <v>910</v>
      </c>
      <c r="C1080" t="s">
        <v>3571</v>
      </c>
      <c r="D1080" t="s">
        <v>2092</v>
      </c>
      <c r="E1080" s="52" t="s">
        <v>3534</v>
      </c>
      <c r="F1080" s="52" t="s">
        <v>2820</v>
      </c>
      <c r="G1080" t="s">
        <v>1969</v>
      </c>
      <c r="H1080" s="87">
        <v>248100</v>
      </c>
      <c r="I1080" s="87">
        <v>248100</v>
      </c>
      <c r="J1080" s="1"/>
      <c r="K1080" s="98"/>
      <c r="L1080" s="89"/>
      <c r="M1080" s="41"/>
      <c r="P1080" s="38" t="s">
        <v>456</v>
      </c>
      <c r="R1080" s="101" t="s">
        <v>4784</v>
      </c>
      <c r="S1080" s="101" t="s">
        <v>4784</v>
      </c>
      <c r="T1080" s="45" t="s">
        <v>4784</v>
      </c>
      <c r="U1080" t="s">
        <v>406</v>
      </c>
      <c r="V1080" t="s">
        <v>406</v>
      </c>
      <c r="W1080" t="s">
        <v>406</v>
      </c>
      <c r="X1080" t="s">
        <v>406</v>
      </c>
      <c r="Y1080" t="s">
        <v>406</v>
      </c>
      <c r="Z1080" s="1"/>
    </row>
    <row r="1081" spans="1:26" x14ac:dyDescent="0.25">
      <c r="A1081" s="52" t="s">
        <v>2821</v>
      </c>
      <c r="B1081" s="86" t="s">
        <v>910</v>
      </c>
      <c r="C1081" t="s">
        <v>3571</v>
      </c>
      <c r="D1081" t="s">
        <v>2092</v>
      </c>
      <c r="E1081" s="52" t="s">
        <v>3535</v>
      </c>
      <c r="F1081" s="52" t="s">
        <v>2821</v>
      </c>
      <c r="G1081" t="s">
        <v>1970</v>
      </c>
      <c r="H1081" s="87">
        <v>248242</v>
      </c>
      <c r="I1081" s="87">
        <v>248242</v>
      </c>
      <c r="J1081" s="1"/>
      <c r="K1081" s="98"/>
      <c r="L1081" s="89"/>
      <c r="M1081" s="41"/>
      <c r="P1081" s="38"/>
      <c r="R1081" s="101" t="s">
        <v>4786</v>
      </c>
      <c r="S1081" s="101" t="s">
        <v>4786</v>
      </c>
      <c r="T1081" s="45" t="s">
        <v>4786</v>
      </c>
      <c r="U1081" t="s">
        <v>402</v>
      </c>
      <c r="V1081" t="s">
        <v>402</v>
      </c>
      <c r="W1081" t="s">
        <v>402</v>
      </c>
      <c r="X1081" t="s">
        <v>402</v>
      </c>
      <c r="Y1081" t="s">
        <v>402</v>
      </c>
      <c r="Z1081" s="1"/>
    </row>
    <row r="1082" spans="1:26" x14ac:dyDescent="0.25">
      <c r="A1082" s="52" t="s">
        <v>2822</v>
      </c>
      <c r="B1082" s="86" t="s">
        <v>910</v>
      </c>
      <c r="C1082" t="s">
        <v>3571</v>
      </c>
      <c r="D1082" t="s">
        <v>2092</v>
      </c>
      <c r="E1082" s="52" t="s">
        <v>3536</v>
      </c>
      <c r="F1082" s="52" t="s">
        <v>2822</v>
      </c>
      <c r="G1082" t="s">
        <v>1971</v>
      </c>
      <c r="H1082" s="87">
        <v>248243</v>
      </c>
      <c r="I1082" s="87">
        <v>248243</v>
      </c>
      <c r="J1082" s="1"/>
      <c r="K1082" s="98"/>
      <c r="L1082" s="89"/>
      <c r="M1082" s="41"/>
      <c r="P1082" s="38"/>
      <c r="R1082" s="101" t="s">
        <v>4786</v>
      </c>
      <c r="S1082" s="101" t="s">
        <v>4786</v>
      </c>
      <c r="T1082" s="45" t="s">
        <v>4786</v>
      </c>
      <c r="U1082" t="s">
        <v>402</v>
      </c>
      <c r="V1082" t="s">
        <v>402</v>
      </c>
      <c r="W1082" t="s">
        <v>402</v>
      </c>
      <c r="X1082" t="s">
        <v>402</v>
      </c>
      <c r="Y1082" t="s">
        <v>402</v>
      </c>
      <c r="Z1082" s="1"/>
    </row>
    <row r="1083" spans="1:26" x14ac:dyDescent="0.25">
      <c r="A1083" s="52" t="s">
        <v>919</v>
      </c>
      <c r="B1083" s="86" t="s">
        <v>910</v>
      </c>
      <c r="C1083" t="s">
        <v>3570</v>
      </c>
      <c r="D1083" t="s">
        <v>2076</v>
      </c>
      <c r="E1083" s="52" t="s">
        <v>3537</v>
      </c>
      <c r="F1083" s="52" t="s">
        <v>919</v>
      </c>
      <c r="G1083" t="s">
        <v>1085</v>
      </c>
      <c r="H1083" s="91">
        <v>248386</v>
      </c>
      <c r="I1083" s="91">
        <v>248386</v>
      </c>
      <c r="L1083" s="2"/>
      <c r="P1083" s="38"/>
      <c r="R1083" s="101" t="s">
        <v>4785</v>
      </c>
      <c r="S1083" s="101" t="s">
        <v>4785</v>
      </c>
      <c r="T1083" s="45" t="s">
        <v>4785</v>
      </c>
      <c r="U1083" t="s">
        <v>406</v>
      </c>
      <c r="V1083" t="s">
        <v>406</v>
      </c>
      <c r="W1083" t="s">
        <v>406</v>
      </c>
      <c r="X1083" t="s">
        <v>406</v>
      </c>
      <c r="Y1083" t="s">
        <v>406</v>
      </c>
      <c r="Z1083" s="1"/>
    </row>
    <row r="1084" spans="1:26" x14ac:dyDescent="0.25">
      <c r="A1084" s="52" t="s">
        <v>920</v>
      </c>
      <c r="B1084" s="86" t="s">
        <v>910</v>
      </c>
      <c r="C1084" t="s">
        <v>3570</v>
      </c>
      <c r="D1084" t="s">
        <v>2076</v>
      </c>
      <c r="E1084" s="52" t="s">
        <v>3538</v>
      </c>
      <c r="F1084" s="52" t="s">
        <v>920</v>
      </c>
      <c r="G1084" t="s">
        <v>1086</v>
      </c>
      <c r="H1084" s="91">
        <v>248387</v>
      </c>
      <c r="I1084" s="91">
        <v>248387</v>
      </c>
      <c r="L1084" s="2"/>
      <c r="P1084" s="38"/>
      <c r="R1084" s="101" t="s">
        <v>2093</v>
      </c>
      <c r="S1084" s="101" t="s">
        <v>2093</v>
      </c>
      <c r="T1084" s="45" t="s">
        <v>3577</v>
      </c>
      <c r="U1084" t="s">
        <v>406</v>
      </c>
      <c r="V1084" t="s">
        <v>406</v>
      </c>
      <c r="W1084" t="s">
        <v>406</v>
      </c>
      <c r="X1084" t="s">
        <v>406</v>
      </c>
      <c r="Y1084" t="s">
        <v>406</v>
      </c>
      <c r="Z1084" s="1"/>
    </row>
    <row r="1085" spans="1:26" x14ac:dyDescent="0.25">
      <c r="A1085" s="52" t="s">
        <v>1005</v>
      </c>
      <c r="B1085" s="86" t="s">
        <v>910</v>
      </c>
      <c r="C1085" t="s">
        <v>3570</v>
      </c>
      <c r="D1085" t="s">
        <v>2083</v>
      </c>
      <c r="E1085" s="52" t="s">
        <v>3539</v>
      </c>
      <c r="F1085" s="52" t="s">
        <v>1005</v>
      </c>
      <c r="G1085" t="s">
        <v>1172</v>
      </c>
      <c r="H1085" s="87">
        <v>54589</v>
      </c>
      <c r="I1085" s="87">
        <v>54589</v>
      </c>
      <c r="J1085" s="1"/>
      <c r="K1085" s="98"/>
      <c r="L1085" s="89"/>
      <c r="M1085" s="41"/>
      <c r="P1085" s="38"/>
      <c r="R1085" s="101" t="s">
        <v>2094</v>
      </c>
      <c r="S1085" s="101" t="s">
        <v>2094</v>
      </c>
      <c r="T1085" s="45" t="s">
        <v>3577</v>
      </c>
      <c r="U1085" t="s">
        <v>406</v>
      </c>
      <c r="V1085" t="s">
        <v>406</v>
      </c>
      <c r="W1085" t="s">
        <v>406</v>
      </c>
      <c r="X1085" t="s">
        <v>406</v>
      </c>
      <c r="Y1085" t="s">
        <v>406</v>
      </c>
      <c r="Z1085" s="1"/>
    </row>
    <row r="1086" spans="1:26" x14ac:dyDescent="0.25">
      <c r="A1086" s="52" t="s">
        <v>1006</v>
      </c>
      <c r="B1086" s="86" t="s">
        <v>910</v>
      </c>
      <c r="C1086" t="s">
        <v>3570</v>
      </c>
      <c r="D1086" t="s">
        <v>2083</v>
      </c>
      <c r="E1086" s="52" t="s">
        <v>3540</v>
      </c>
      <c r="F1086" s="52" t="s">
        <v>1006</v>
      </c>
      <c r="G1086" t="s">
        <v>1173</v>
      </c>
      <c r="H1086" s="87">
        <v>249025</v>
      </c>
      <c r="I1086" s="87">
        <v>249025</v>
      </c>
      <c r="J1086" s="1"/>
      <c r="K1086" s="98"/>
      <c r="L1086" s="89"/>
      <c r="M1086" s="41"/>
      <c r="P1086" s="38"/>
      <c r="R1086" s="101" t="s">
        <v>2094</v>
      </c>
      <c r="S1086" s="101" t="s">
        <v>2094</v>
      </c>
      <c r="T1086" s="45" t="s">
        <v>3577</v>
      </c>
      <c r="U1086" t="s">
        <v>406</v>
      </c>
      <c r="V1086" t="s">
        <v>406</v>
      </c>
      <c r="W1086" t="s">
        <v>406</v>
      </c>
      <c r="X1086" t="s">
        <v>406</v>
      </c>
      <c r="Y1086" t="s">
        <v>406</v>
      </c>
      <c r="Z1086" s="1"/>
    </row>
    <row r="1087" spans="1:26" x14ac:dyDescent="0.25">
      <c r="A1087" s="52" t="s">
        <v>1007</v>
      </c>
      <c r="B1087" s="86" t="s">
        <v>910</v>
      </c>
      <c r="C1087" t="s">
        <v>3570</v>
      </c>
      <c r="D1087" t="s">
        <v>2083</v>
      </c>
      <c r="E1087" s="52" t="s">
        <v>3541</v>
      </c>
      <c r="F1087" s="52" t="s">
        <v>1007</v>
      </c>
      <c r="G1087" t="s">
        <v>1174</v>
      </c>
      <c r="H1087" s="87">
        <v>54595</v>
      </c>
      <c r="I1087" s="87">
        <v>54595</v>
      </c>
      <c r="J1087" s="1"/>
      <c r="K1087" s="98"/>
      <c r="L1087" s="89"/>
      <c r="M1087" s="41"/>
      <c r="P1087" s="38"/>
      <c r="R1087" s="101" t="s">
        <v>2094</v>
      </c>
      <c r="S1087" s="101" t="s">
        <v>2094</v>
      </c>
      <c r="T1087" s="45" t="s">
        <v>3577</v>
      </c>
      <c r="U1087" t="s">
        <v>406</v>
      </c>
      <c r="V1087" t="s">
        <v>406</v>
      </c>
      <c r="W1087" t="s">
        <v>406</v>
      </c>
      <c r="X1087" t="s">
        <v>406</v>
      </c>
      <c r="Y1087" t="s">
        <v>406</v>
      </c>
      <c r="Z1087" s="1"/>
    </row>
    <row r="1088" spans="1:26" x14ac:dyDescent="0.25">
      <c r="A1088" s="52" t="s">
        <v>1008</v>
      </c>
      <c r="B1088" s="86" t="s">
        <v>910</v>
      </c>
      <c r="C1088" t="s">
        <v>3570</v>
      </c>
      <c r="D1088" t="s">
        <v>2083</v>
      </c>
      <c r="E1088" s="52" t="s">
        <v>3542</v>
      </c>
      <c r="F1088" s="52" t="s">
        <v>1008</v>
      </c>
      <c r="G1088" t="s">
        <v>1175</v>
      </c>
      <c r="H1088" s="87">
        <v>54592</v>
      </c>
      <c r="I1088" s="87">
        <v>54592</v>
      </c>
      <c r="J1088" s="1"/>
      <c r="K1088" s="98"/>
      <c r="L1088" s="89"/>
      <c r="M1088" s="41"/>
      <c r="P1088" s="38"/>
      <c r="R1088" s="101" t="s">
        <v>2094</v>
      </c>
      <c r="S1088" s="101" t="s">
        <v>2094</v>
      </c>
      <c r="T1088" s="45" t="s">
        <v>3577</v>
      </c>
      <c r="U1088" t="s">
        <v>406</v>
      </c>
      <c r="V1088" t="s">
        <v>406</v>
      </c>
      <c r="W1088" t="s">
        <v>406</v>
      </c>
      <c r="X1088" t="s">
        <v>406</v>
      </c>
      <c r="Y1088" t="s">
        <v>406</v>
      </c>
      <c r="Z1088" s="1"/>
    </row>
    <row r="1089" spans="1:26" x14ac:dyDescent="0.25">
      <c r="A1089" s="52" t="s">
        <v>1009</v>
      </c>
      <c r="B1089" s="86" t="s">
        <v>910</v>
      </c>
      <c r="C1089" t="s">
        <v>3570</v>
      </c>
      <c r="D1089" t="s">
        <v>2083</v>
      </c>
      <c r="E1089" s="52" t="s">
        <v>3543</v>
      </c>
      <c r="F1089" s="52" t="s">
        <v>1009</v>
      </c>
      <c r="G1089" t="s">
        <v>1176</v>
      </c>
      <c r="H1089" s="87">
        <v>249026</v>
      </c>
      <c r="I1089" s="87">
        <v>249026</v>
      </c>
      <c r="J1089" s="1"/>
      <c r="K1089" s="98"/>
      <c r="L1089" s="89"/>
      <c r="M1089" s="41"/>
      <c r="P1089" s="38" t="s">
        <v>456</v>
      </c>
      <c r="R1089" s="101" t="s">
        <v>2095</v>
      </c>
      <c r="S1089" s="101" t="s">
        <v>2095</v>
      </c>
      <c r="T1089" s="45" t="s">
        <v>4788</v>
      </c>
      <c r="U1089" t="s">
        <v>403</v>
      </c>
      <c r="V1089" t="s">
        <v>403</v>
      </c>
      <c r="W1089" t="s">
        <v>403</v>
      </c>
      <c r="X1089" t="s">
        <v>403</v>
      </c>
      <c r="Y1089" t="s">
        <v>403</v>
      </c>
      <c r="Z1089" s="1"/>
    </row>
    <row r="1090" spans="1:26" x14ac:dyDescent="0.25">
      <c r="A1090" s="52" t="s">
        <v>2179</v>
      </c>
      <c r="B1090" s="86" t="s">
        <v>910</v>
      </c>
      <c r="C1090" t="s">
        <v>3570</v>
      </c>
      <c r="D1090" t="s">
        <v>2089</v>
      </c>
      <c r="E1090" s="52" t="s">
        <v>3544</v>
      </c>
      <c r="F1090" s="52" t="s">
        <v>2179</v>
      </c>
      <c r="G1090" t="s">
        <v>1623</v>
      </c>
      <c r="H1090" s="87">
        <v>249621</v>
      </c>
      <c r="I1090" s="87">
        <v>249621</v>
      </c>
      <c r="J1090" s="1"/>
      <c r="K1090" s="98"/>
      <c r="L1090" s="89"/>
      <c r="M1090" s="41"/>
      <c r="P1090" s="38" t="s">
        <v>456</v>
      </c>
      <c r="R1090" s="101" t="s">
        <v>2095</v>
      </c>
      <c r="S1090" s="101" t="s">
        <v>2095</v>
      </c>
      <c r="T1090" s="45" t="s">
        <v>4788</v>
      </c>
      <c r="U1090" t="s">
        <v>407</v>
      </c>
      <c r="V1090" t="s">
        <v>407</v>
      </c>
      <c r="W1090" t="s">
        <v>407</v>
      </c>
      <c r="X1090" t="s">
        <v>407</v>
      </c>
      <c r="Y1090" t="s">
        <v>407</v>
      </c>
      <c r="Z1090" s="1"/>
    </row>
    <row r="1091" spans="1:26" x14ac:dyDescent="0.25">
      <c r="A1091" s="52" t="s">
        <v>2623</v>
      </c>
      <c r="B1091" s="86" t="s">
        <v>910</v>
      </c>
      <c r="C1091" t="s">
        <v>3570</v>
      </c>
      <c r="D1091" t="s">
        <v>2089</v>
      </c>
      <c r="E1091" s="52" t="s">
        <v>3545</v>
      </c>
      <c r="F1091" s="52" t="s">
        <v>2623</v>
      </c>
      <c r="G1091" t="s">
        <v>1763</v>
      </c>
      <c r="H1091" s="87">
        <v>249616</v>
      </c>
      <c r="I1091" s="87">
        <v>249616</v>
      </c>
      <c r="J1091" s="1"/>
      <c r="K1091" s="98"/>
      <c r="L1091" s="89"/>
      <c r="M1091" s="41"/>
      <c r="P1091" s="38"/>
      <c r="R1091" s="101" t="s">
        <v>2094</v>
      </c>
      <c r="S1091" s="101" t="s">
        <v>2094</v>
      </c>
      <c r="T1091" s="45" t="s">
        <v>3577</v>
      </c>
      <c r="U1091" t="s">
        <v>406</v>
      </c>
      <c r="V1091" t="s">
        <v>406</v>
      </c>
      <c r="W1091" t="s">
        <v>406</v>
      </c>
      <c r="X1091" t="s">
        <v>406</v>
      </c>
      <c r="Y1091" t="s">
        <v>406</v>
      </c>
      <c r="Z1091" s="1"/>
    </row>
    <row r="1092" spans="1:26" x14ac:dyDescent="0.25">
      <c r="A1092" s="52" t="s">
        <v>2180</v>
      </c>
      <c r="B1092" s="86" t="s">
        <v>910</v>
      </c>
      <c r="C1092" t="s">
        <v>3570</v>
      </c>
      <c r="D1092" t="s">
        <v>2089</v>
      </c>
      <c r="E1092" s="52" t="s">
        <v>3546</v>
      </c>
      <c r="F1092" s="52" t="s">
        <v>2180</v>
      </c>
      <c r="G1092" t="s">
        <v>1624</v>
      </c>
      <c r="H1092" s="87">
        <v>783757</v>
      </c>
      <c r="I1092" s="87">
        <v>783757</v>
      </c>
      <c r="J1092" s="1"/>
      <c r="K1092" s="98"/>
      <c r="L1092" s="89"/>
      <c r="M1092" s="1"/>
      <c r="P1092" s="38" t="s">
        <v>456</v>
      </c>
      <c r="R1092" s="101" t="s">
        <v>2095</v>
      </c>
      <c r="S1092" s="101" t="s">
        <v>2095</v>
      </c>
      <c r="T1092" s="45" t="s">
        <v>4788</v>
      </c>
      <c r="U1092" t="s">
        <v>403</v>
      </c>
      <c r="V1092" t="s">
        <v>403</v>
      </c>
      <c r="W1092" t="s">
        <v>403</v>
      </c>
      <c r="X1092" t="s">
        <v>403</v>
      </c>
      <c r="Y1092" t="s">
        <v>403</v>
      </c>
      <c r="Z1092" s="1"/>
    </row>
    <row r="1093" spans="1:26" x14ac:dyDescent="0.25">
      <c r="A1093" s="52" t="s">
        <v>2920</v>
      </c>
      <c r="B1093" s="86" t="s">
        <v>910</v>
      </c>
      <c r="C1093" t="s">
        <v>3571</v>
      </c>
      <c r="D1093" t="s">
        <v>2092</v>
      </c>
      <c r="E1093" s="52" t="s">
        <v>4094</v>
      </c>
      <c r="F1093" s="52" t="s">
        <v>2920</v>
      </c>
      <c r="G1093" t="s">
        <v>1903</v>
      </c>
      <c r="H1093" s="87" t="e">
        <v>#N/A</v>
      </c>
      <c r="I1093" s="87">
        <v>248106</v>
      </c>
      <c r="J1093" s="1"/>
      <c r="K1093" s="98"/>
      <c r="L1093" s="89"/>
      <c r="M1093" s="1"/>
      <c r="P1093" s="38" t="s">
        <v>456</v>
      </c>
      <c r="R1093" s="101" t="s">
        <v>4784</v>
      </c>
      <c r="S1093" s="101" t="s">
        <v>4784</v>
      </c>
      <c r="T1093" s="45" t="s">
        <v>4784</v>
      </c>
      <c r="U1093" t="s">
        <v>407</v>
      </c>
      <c r="V1093" t="s">
        <v>407</v>
      </c>
      <c r="W1093" t="s">
        <v>407</v>
      </c>
      <c r="X1093" t="s">
        <v>407</v>
      </c>
      <c r="Y1093" t="s">
        <v>407</v>
      </c>
      <c r="Z1093" s="1"/>
    </row>
    <row r="1094" spans="1:26" x14ac:dyDescent="0.25">
      <c r="A1094" s="52" t="s">
        <v>2624</v>
      </c>
      <c r="B1094" s="86" t="s">
        <v>910</v>
      </c>
      <c r="C1094" t="s">
        <v>3570</v>
      </c>
      <c r="D1094" t="s">
        <v>2089</v>
      </c>
      <c r="E1094" s="52" t="s">
        <v>4095</v>
      </c>
      <c r="F1094" s="52" t="s">
        <v>2624</v>
      </c>
      <c r="G1094" t="s">
        <v>1764</v>
      </c>
      <c r="H1094" s="87">
        <v>249528</v>
      </c>
      <c r="I1094" s="87">
        <v>249528</v>
      </c>
      <c r="J1094" s="1"/>
      <c r="K1094" s="98"/>
      <c r="L1094" s="89"/>
      <c r="M1094" s="1"/>
      <c r="P1094" s="38"/>
      <c r="R1094" s="101" t="s">
        <v>2094</v>
      </c>
      <c r="S1094" s="101" t="s">
        <v>2094</v>
      </c>
      <c r="T1094" s="45" t="s">
        <v>3577</v>
      </c>
      <c r="U1094" t="s">
        <v>406</v>
      </c>
      <c r="V1094" t="s">
        <v>406</v>
      </c>
      <c r="W1094" t="s">
        <v>406</v>
      </c>
      <c r="X1094" t="s">
        <v>406</v>
      </c>
      <c r="Y1094" t="s">
        <v>406</v>
      </c>
      <c r="Z1094" s="1"/>
    </row>
    <row r="1095" spans="1:26" x14ac:dyDescent="0.25">
      <c r="A1095" s="52" t="s">
        <v>2096</v>
      </c>
      <c r="B1095" s="86" t="s">
        <v>910</v>
      </c>
      <c r="C1095" t="s">
        <v>3570</v>
      </c>
      <c r="D1095" t="s">
        <v>2078</v>
      </c>
      <c r="E1095" s="52" t="s">
        <v>4096</v>
      </c>
      <c r="F1095" s="52" t="s">
        <v>2096</v>
      </c>
      <c r="G1095" t="s">
        <v>1114</v>
      </c>
      <c r="H1095" s="87">
        <v>54695</v>
      </c>
      <c r="I1095" s="87">
        <v>54695</v>
      </c>
      <c r="J1095" s="1"/>
      <c r="K1095" s="98"/>
      <c r="L1095" s="89"/>
      <c r="M1095" s="1"/>
      <c r="P1095" s="38" t="s">
        <v>456</v>
      </c>
      <c r="R1095" s="101" t="s">
        <v>3566</v>
      </c>
      <c r="S1095" s="101" t="s">
        <v>3566</v>
      </c>
      <c r="T1095" s="45" t="s">
        <v>4788</v>
      </c>
      <c r="U1095" t="s">
        <v>403</v>
      </c>
      <c r="V1095" t="s">
        <v>403</v>
      </c>
      <c r="W1095" t="s">
        <v>403</v>
      </c>
      <c r="X1095" t="s">
        <v>403</v>
      </c>
      <c r="Y1095" t="s">
        <v>403</v>
      </c>
      <c r="Z1095" s="1"/>
    </row>
    <row r="1096" spans="1:26" x14ac:dyDescent="0.25">
      <c r="A1096" s="52" t="s">
        <v>2181</v>
      </c>
      <c r="B1096" s="86" t="s">
        <v>910</v>
      </c>
      <c r="C1096" t="s">
        <v>3570</v>
      </c>
      <c r="D1096" t="s">
        <v>2078</v>
      </c>
      <c r="E1096" s="52" t="s">
        <v>4097</v>
      </c>
      <c r="F1096" s="52" t="s">
        <v>2181</v>
      </c>
      <c r="G1096" t="s">
        <v>1625</v>
      </c>
      <c r="H1096" s="87">
        <v>249767</v>
      </c>
      <c r="I1096" s="87">
        <v>249767</v>
      </c>
      <c r="J1096" s="1"/>
      <c r="K1096" s="98"/>
      <c r="L1096" s="89"/>
      <c r="M1096" s="1"/>
      <c r="P1096" s="38" t="s">
        <v>456</v>
      </c>
      <c r="R1096" s="101" t="s">
        <v>4784</v>
      </c>
      <c r="S1096" s="101" t="s">
        <v>4784</v>
      </c>
      <c r="T1096" s="45" t="s">
        <v>4784</v>
      </c>
      <c r="U1096" t="s">
        <v>405</v>
      </c>
      <c r="V1096" t="s">
        <v>405</v>
      </c>
      <c r="W1096" t="s">
        <v>405</v>
      </c>
      <c r="X1096" t="s">
        <v>405</v>
      </c>
      <c r="Y1096" t="s">
        <v>405</v>
      </c>
      <c r="Z1096" s="1"/>
    </row>
    <row r="1097" spans="1:26" x14ac:dyDescent="0.25">
      <c r="A1097" s="52" t="s">
        <v>913</v>
      </c>
      <c r="B1097" s="86" t="s">
        <v>910</v>
      </c>
      <c r="C1097" t="s">
        <v>3570</v>
      </c>
      <c r="D1097" t="s">
        <v>2075</v>
      </c>
      <c r="E1097" s="52" t="s">
        <v>4098</v>
      </c>
      <c r="F1097" s="52" t="s">
        <v>913</v>
      </c>
      <c r="G1097" t="s">
        <v>1079</v>
      </c>
      <c r="H1097" s="91">
        <v>247138</v>
      </c>
      <c r="I1097" s="91">
        <v>247138</v>
      </c>
      <c r="L1097" s="2"/>
      <c r="P1097" s="38" t="s">
        <v>456</v>
      </c>
      <c r="R1097" s="101" t="s">
        <v>3566</v>
      </c>
      <c r="S1097" s="101" t="s">
        <v>3566</v>
      </c>
      <c r="T1097" s="45" t="s">
        <v>4788</v>
      </c>
      <c r="U1097" t="s">
        <v>403</v>
      </c>
      <c r="V1097" t="s">
        <v>403</v>
      </c>
      <c r="W1097" t="s">
        <v>403</v>
      </c>
      <c r="X1097" t="s">
        <v>403</v>
      </c>
      <c r="Y1097" t="s">
        <v>403</v>
      </c>
      <c r="Z1097" s="1"/>
    </row>
    <row r="1098" spans="1:26" x14ac:dyDescent="0.25">
      <c r="A1098" s="52" t="s">
        <v>2325</v>
      </c>
      <c r="B1098" s="86" t="s">
        <v>910</v>
      </c>
      <c r="C1098" t="s">
        <v>3570</v>
      </c>
      <c r="D1098" t="s">
        <v>2088</v>
      </c>
      <c r="E1098" s="52" t="s">
        <v>4099</v>
      </c>
      <c r="F1098" s="52" t="s">
        <v>2325</v>
      </c>
      <c r="G1098" t="s">
        <v>1314</v>
      </c>
      <c r="H1098" s="87">
        <v>248568</v>
      </c>
      <c r="I1098" s="87">
        <v>248568</v>
      </c>
      <c r="J1098" s="1"/>
      <c r="K1098" s="98"/>
      <c r="L1098" s="89"/>
      <c r="M1098" s="1"/>
      <c r="P1098" s="38"/>
      <c r="R1098" s="101" t="s">
        <v>2093</v>
      </c>
      <c r="S1098" s="101" t="s">
        <v>2093</v>
      </c>
      <c r="T1098" s="45" t="s">
        <v>3577</v>
      </c>
      <c r="U1098" t="s">
        <v>403</v>
      </c>
      <c r="V1098" t="s">
        <v>403</v>
      </c>
      <c r="W1098" t="s">
        <v>403</v>
      </c>
      <c r="X1098" t="s">
        <v>403</v>
      </c>
      <c r="Y1098" t="s">
        <v>403</v>
      </c>
      <c r="Z1098" s="1"/>
    </row>
    <row r="1099" spans="1:26" x14ac:dyDescent="0.25">
      <c r="A1099" s="52" t="s">
        <v>2326</v>
      </c>
      <c r="B1099" s="86" t="s">
        <v>910</v>
      </c>
      <c r="C1099" t="s">
        <v>3570</v>
      </c>
      <c r="D1099" t="s">
        <v>2088</v>
      </c>
      <c r="E1099" s="52" t="s">
        <v>4100</v>
      </c>
      <c r="F1099" s="52" t="s">
        <v>2326</v>
      </c>
      <c r="G1099" t="s">
        <v>1315</v>
      </c>
      <c r="H1099" s="87">
        <v>248567</v>
      </c>
      <c r="I1099" s="87">
        <v>248567</v>
      </c>
      <c r="J1099" s="1"/>
      <c r="K1099" s="98"/>
      <c r="L1099" s="89"/>
      <c r="M1099" s="1"/>
      <c r="P1099" s="38"/>
      <c r="R1099" s="101" t="s">
        <v>4785</v>
      </c>
      <c r="S1099" s="101" t="s">
        <v>4785</v>
      </c>
      <c r="T1099" s="45" t="s">
        <v>4785</v>
      </c>
      <c r="U1099" t="s">
        <v>405</v>
      </c>
      <c r="V1099" t="s">
        <v>405</v>
      </c>
      <c r="W1099" t="s">
        <v>405</v>
      </c>
      <c r="X1099" t="s">
        <v>405</v>
      </c>
      <c r="Y1099" t="s">
        <v>405</v>
      </c>
      <c r="Z1099" s="1"/>
    </row>
    <row r="1100" spans="1:26" x14ac:dyDescent="0.25">
      <c r="A1100" s="52" t="s">
        <v>2182</v>
      </c>
      <c r="B1100" s="86" t="s">
        <v>910</v>
      </c>
      <c r="C1100" t="s">
        <v>3570</v>
      </c>
      <c r="D1100" t="s">
        <v>2090</v>
      </c>
      <c r="E1100" s="52" t="s">
        <v>4101</v>
      </c>
      <c r="F1100" s="52" t="s">
        <v>2182</v>
      </c>
      <c r="G1100" t="s">
        <v>1626</v>
      </c>
      <c r="H1100" s="87">
        <v>249843</v>
      </c>
      <c r="I1100" s="87">
        <v>249843</v>
      </c>
      <c r="J1100" s="1"/>
      <c r="K1100" s="98"/>
      <c r="L1100" s="89"/>
      <c r="M1100" s="1"/>
      <c r="P1100" s="38" t="s">
        <v>456</v>
      </c>
      <c r="R1100" s="101" t="s">
        <v>2093</v>
      </c>
      <c r="S1100" s="101" t="s">
        <v>2093</v>
      </c>
      <c r="T1100" s="45" t="s">
        <v>3577</v>
      </c>
      <c r="U1100" t="s">
        <v>406</v>
      </c>
      <c r="V1100" t="s">
        <v>406</v>
      </c>
      <c r="W1100" t="s">
        <v>406</v>
      </c>
      <c r="X1100" t="s">
        <v>406</v>
      </c>
      <c r="Y1100" t="s">
        <v>406</v>
      </c>
      <c r="Z1100" s="1"/>
    </row>
    <row r="1101" spans="1:26" x14ac:dyDescent="0.25">
      <c r="A1101" s="52" t="s">
        <v>2327</v>
      </c>
      <c r="B1101" s="86" t="s">
        <v>910</v>
      </c>
      <c r="C1101" t="s">
        <v>3570</v>
      </c>
      <c r="D1101" t="s">
        <v>2088</v>
      </c>
      <c r="E1101" s="52" t="s">
        <v>4102</v>
      </c>
      <c r="F1101" s="52" t="s">
        <v>2327</v>
      </c>
      <c r="G1101" t="s">
        <v>1316</v>
      </c>
      <c r="H1101" s="87">
        <v>248694</v>
      </c>
      <c r="I1101" s="87">
        <v>248694</v>
      </c>
      <c r="J1101" s="1"/>
      <c r="K1101" s="98"/>
      <c r="L1101" s="89"/>
      <c r="M1101" s="1"/>
      <c r="P1101" s="38"/>
      <c r="R1101" s="101" t="s">
        <v>2094</v>
      </c>
      <c r="S1101" s="101" t="s">
        <v>2094</v>
      </c>
      <c r="T1101" s="45" t="s">
        <v>3577</v>
      </c>
      <c r="U1101" t="s">
        <v>406</v>
      </c>
      <c r="V1101" t="s">
        <v>406</v>
      </c>
      <c r="W1101" t="s">
        <v>406</v>
      </c>
      <c r="X1101" t="s">
        <v>406</v>
      </c>
      <c r="Y1101" t="s">
        <v>406</v>
      </c>
      <c r="Z1101" s="1"/>
    </row>
    <row r="1102" spans="1:26" x14ac:dyDescent="0.25">
      <c r="A1102" s="52" t="s">
        <v>2823</v>
      </c>
      <c r="B1102" s="86" t="s">
        <v>910</v>
      </c>
      <c r="C1102" t="s">
        <v>3571</v>
      </c>
      <c r="D1102" t="s">
        <v>2091</v>
      </c>
      <c r="E1102" s="52" t="s">
        <v>4103</v>
      </c>
      <c r="F1102" s="52" t="s">
        <v>2823</v>
      </c>
      <c r="G1102" t="s">
        <v>1972</v>
      </c>
      <c r="H1102" s="87">
        <v>247928</v>
      </c>
      <c r="I1102" s="87">
        <v>247928</v>
      </c>
      <c r="J1102" s="1"/>
      <c r="K1102" s="98"/>
      <c r="L1102" s="89"/>
      <c r="M1102" s="1"/>
      <c r="P1102" s="38"/>
      <c r="R1102" s="101" t="s">
        <v>2094</v>
      </c>
      <c r="S1102" s="101" t="s">
        <v>2094</v>
      </c>
      <c r="T1102" s="45" t="s">
        <v>3577</v>
      </c>
      <c r="U1102" t="s">
        <v>407</v>
      </c>
      <c r="V1102" t="s">
        <v>407</v>
      </c>
      <c r="W1102" t="s">
        <v>407</v>
      </c>
      <c r="X1102" t="s">
        <v>407</v>
      </c>
      <c r="Y1102" t="s">
        <v>407</v>
      </c>
      <c r="Z1102" s="1"/>
    </row>
    <row r="1103" spans="1:26" x14ac:dyDescent="0.25">
      <c r="A1103" s="52" t="s">
        <v>2328</v>
      </c>
      <c r="B1103" s="86" t="s">
        <v>910</v>
      </c>
      <c r="C1103" t="s">
        <v>3570</v>
      </c>
      <c r="D1103" t="s">
        <v>2088</v>
      </c>
      <c r="E1103" s="52" t="s">
        <v>4104</v>
      </c>
      <c r="F1103" s="52" t="s">
        <v>2328</v>
      </c>
      <c r="G1103" t="s">
        <v>1317</v>
      </c>
      <c r="H1103" s="87">
        <v>248572</v>
      </c>
      <c r="I1103" s="87">
        <v>248572</v>
      </c>
      <c r="J1103" s="1"/>
      <c r="K1103" s="98"/>
      <c r="L1103" s="89"/>
      <c r="M1103" s="1"/>
      <c r="P1103" s="38"/>
      <c r="R1103" s="101" t="s">
        <v>2093</v>
      </c>
      <c r="S1103" s="101" t="s">
        <v>2093</v>
      </c>
      <c r="T1103" s="45" t="s">
        <v>3577</v>
      </c>
      <c r="U1103" t="s">
        <v>406</v>
      </c>
      <c r="V1103" t="s">
        <v>406</v>
      </c>
      <c r="W1103" t="s">
        <v>406</v>
      </c>
      <c r="X1103" t="s">
        <v>406</v>
      </c>
      <c r="Y1103" t="s">
        <v>406</v>
      </c>
      <c r="Z1103" s="1"/>
    </row>
    <row r="1104" spans="1:26" x14ac:dyDescent="0.25">
      <c r="A1104" s="52" t="s">
        <v>2824</v>
      </c>
      <c r="B1104" s="86" t="s">
        <v>910</v>
      </c>
      <c r="C1104" t="s">
        <v>3571</v>
      </c>
      <c r="D1104" t="s">
        <v>2092</v>
      </c>
      <c r="E1104" s="52" t="s">
        <v>4105</v>
      </c>
      <c r="F1104" s="52" t="s">
        <v>2824</v>
      </c>
      <c r="G1104" t="s">
        <v>1973</v>
      </c>
      <c r="H1104" s="87">
        <v>248159</v>
      </c>
      <c r="I1104" s="87">
        <v>248159</v>
      </c>
      <c r="J1104" s="1"/>
      <c r="K1104" s="98"/>
      <c r="L1104" s="89"/>
      <c r="M1104" s="1"/>
      <c r="P1104" s="38"/>
      <c r="R1104" s="101" t="s">
        <v>3566</v>
      </c>
      <c r="S1104" s="101" t="s">
        <v>3566</v>
      </c>
      <c r="T1104" s="45" t="s">
        <v>4788</v>
      </c>
      <c r="U1104" t="s">
        <v>407</v>
      </c>
      <c r="V1104" t="s">
        <v>407</v>
      </c>
      <c r="W1104" t="s">
        <v>407</v>
      </c>
      <c r="X1104" t="s">
        <v>407</v>
      </c>
      <c r="Y1104" t="s">
        <v>407</v>
      </c>
      <c r="Z1104" s="1"/>
    </row>
    <row r="1105" spans="1:26" x14ac:dyDescent="0.25">
      <c r="A1105" s="52" t="s">
        <v>2329</v>
      </c>
      <c r="B1105" s="86" t="s">
        <v>910</v>
      </c>
      <c r="C1105" t="s">
        <v>3570</v>
      </c>
      <c r="D1105" t="s">
        <v>2088</v>
      </c>
      <c r="E1105" s="52" t="s">
        <v>4106</v>
      </c>
      <c r="F1105" s="52" t="s">
        <v>2329</v>
      </c>
      <c r="G1105" t="s">
        <v>1318</v>
      </c>
      <c r="H1105" s="87">
        <v>248871</v>
      </c>
      <c r="I1105" s="87">
        <v>248871</v>
      </c>
      <c r="J1105" s="1"/>
      <c r="K1105" s="98"/>
      <c r="L1105" s="89"/>
      <c r="M1105" s="1"/>
      <c r="P1105" s="38"/>
      <c r="R1105" s="101" t="s">
        <v>2094</v>
      </c>
      <c r="S1105" s="101" t="s">
        <v>2094</v>
      </c>
      <c r="T1105" s="45" t="s">
        <v>3577</v>
      </c>
      <c r="U1105" t="s">
        <v>405</v>
      </c>
      <c r="V1105" t="s">
        <v>405</v>
      </c>
      <c r="W1105" t="s">
        <v>405</v>
      </c>
      <c r="X1105" t="s">
        <v>405</v>
      </c>
      <c r="Y1105" t="s">
        <v>405</v>
      </c>
      <c r="Z1105" s="1"/>
    </row>
    <row r="1106" spans="1:26" x14ac:dyDescent="0.25">
      <c r="A1106" s="52" t="s">
        <v>2625</v>
      </c>
      <c r="B1106" s="86" t="s">
        <v>910</v>
      </c>
      <c r="C1106" t="s">
        <v>3570</v>
      </c>
      <c r="D1106" t="s">
        <v>2089</v>
      </c>
      <c r="E1106" s="52" t="s">
        <v>4107</v>
      </c>
      <c r="F1106" s="52" t="s">
        <v>2625</v>
      </c>
      <c r="G1106" t="s">
        <v>1765</v>
      </c>
      <c r="H1106" s="87">
        <v>249582</v>
      </c>
      <c r="I1106" s="87">
        <v>249582</v>
      </c>
      <c r="J1106" s="1"/>
      <c r="K1106" s="98"/>
      <c r="L1106" s="89"/>
      <c r="M1106" s="1"/>
      <c r="P1106" s="38" t="s">
        <v>456</v>
      </c>
      <c r="R1106" s="101" t="s">
        <v>3566</v>
      </c>
      <c r="S1106" s="101" t="s">
        <v>3566</v>
      </c>
      <c r="T1106" s="45" t="s">
        <v>4788</v>
      </c>
      <c r="U1106" t="s">
        <v>406</v>
      </c>
      <c r="V1106" t="s">
        <v>406</v>
      </c>
      <c r="W1106" t="s">
        <v>406</v>
      </c>
      <c r="X1106" t="s">
        <v>406</v>
      </c>
      <c r="Y1106" t="s">
        <v>406</v>
      </c>
      <c r="Z1106" s="1"/>
    </row>
    <row r="1107" spans="1:26" x14ac:dyDescent="0.25">
      <c r="A1107" s="52" t="s">
        <v>948</v>
      </c>
      <c r="B1107" s="86" t="s">
        <v>910</v>
      </c>
      <c r="C1107" t="s">
        <v>3570</v>
      </c>
      <c r="D1107" t="s">
        <v>2078</v>
      </c>
      <c r="E1107" s="52" t="s">
        <v>4108</v>
      </c>
      <c r="F1107" s="52" t="s">
        <v>948</v>
      </c>
      <c r="G1107" t="s">
        <v>1115</v>
      </c>
      <c r="H1107" s="87">
        <v>249098</v>
      </c>
      <c r="I1107" s="87">
        <v>249098</v>
      </c>
      <c r="J1107" s="1"/>
      <c r="K1107" s="98"/>
      <c r="L1107" s="89"/>
      <c r="M1107" s="1"/>
      <c r="P1107" s="38"/>
      <c r="R1107" s="101" t="s">
        <v>3565</v>
      </c>
      <c r="S1107" s="101" t="s">
        <v>3565</v>
      </c>
      <c r="T1107" s="45" t="s">
        <v>4788</v>
      </c>
      <c r="U1107" t="s">
        <v>405</v>
      </c>
      <c r="V1107" t="s">
        <v>405</v>
      </c>
      <c r="W1107" t="s">
        <v>405</v>
      </c>
      <c r="X1107" t="s">
        <v>405</v>
      </c>
      <c r="Y1107" t="s">
        <v>405</v>
      </c>
      <c r="Z1107" s="1"/>
    </row>
    <row r="1108" spans="1:26" x14ac:dyDescent="0.25">
      <c r="A1108" s="52" t="s">
        <v>2626</v>
      </c>
      <c r="B1108" s="86" t="s">
        <v>910</v>
      </c>
      <c r="C1108" t="s">
        <v>3570</v>
      </c>
      <c r="D1108" t="s">
        <v>2089</v>
      </c>
      <c r="E1108" s="52" t="s">
        <v>4109</v>
      </c>
      <c r="F1108" s="52" t="s">
        <v>2626</v>
      </c>
      <c r="G1108" t="s">
        <v>1766</v>
      </c>
      <c r="H1108" s="87">
        <v>249329</v>
      </c>
      <c r="I1108" s="87">
        <v>249329</v>
      </c>
      <c r="J1108" s="1"/>
      <c r="K1108" s="98"/>
      <c r="L1108" s="89"/>
      <c r="M1108" s="1"/>
      <c r="P1108" s="38"/>
      <c r="R1108" s="101" t="s">
        <v>4787</v>
      </c>
      <c r="S1108" s="101" t="s">
        <v>4787</v>
      </c>
      <c r="T1108" s="45" t="s">
        <v>4787</v>
      </c>
      <c r="U1108" t="s">
        <v>406</v>
      </c>
      <c r="V1108" t="s">
        <v>406</v>
      </c>
      <c r="W1108" t="s">
        <v>406</v>
      </c>
      <c r="X1108" t="s">
        <v>406</v>
      </c>
      <c r="Y1108" t="s">
        <v>406</v>
      </c>
      <c r="Z1108" s="1"/>
    </row>
    <row r="1109" spans="1:26" x14ac:dyDescent="0.25">
      <c r="A1109" s="52" t="s">
        <v>2330</v>
      </c>
      <c r="B1109" s="86" t="s">
        <v>910</v>
      </c>
      <c r="C1109" t="s">
        <v>3570</v>
      </c>
      <c r="D1109" t="s">
        <v>2088</v>
      </c>
      <c r="E1109" s="52" t="s">
        <v>4110</v>
      </c>
      <c r="F1109" s="52" t="s">
        <v>2330</v>
      </c>
      <c r="G1109" t="s">
        <v>1319</v>
      </c>
      <c r="H1109" s="87">
        <v>248554</v>
      </c>
      <c r="I1109" s="87">
        <v>248554</v>
      </c>
      <c r="J1109" s="1"/>
      <c r="K1109" s="98"/>
      <c r="L1109" s="89"/>
      <c r="M1109" s="1"/>
      <c r="P1109" s="38"/>
      <c r="R1109" s="101" t="s">
        <v>2094</v>
      </c>
      <c r="S1109" s="101" t="s">
        <v>2094</v>
      </c>
      <c r="T1109" s="45" t="s">
        <v>3577</v>
      </c>
      <c r="U1109" t="s">
        <v>403</v>
      </c>
      <c r="V1109" t="s">
        <v>403</v>
      </c>
      <c r="W1109" t="s">
        <v>403</v>
      </c>
      <c r="X1109" t="s">
        <v>403</v>
      </c>
      <c r="Y1109" t="s">
        <v>403</v>
      </c>
      <c r="Z1109" s="1"/>
    </row>
    <row r="1110" spans="1:26" x14ac:dyDescent="0.25">
      <c r="A1110" s="52" t="s">
        <v>2825</v>
      </c>
      <c r="B1110" s="86" t="s">
        <v>910</v>
      </c>
      <c r="C1110" t="s">
        <v>3571</v>
      </c>
      <c r="D1110" t="s">
        <v>2091</v>
      </c>
      <c r="E1110" s="52" t="s">
        <v>4111</v>
      </c>
      <c r="F1110" s="52" t="s">
        <v>2825</v>
      </c>
      <c r="G1110" t="s">
        <v>1974</v>
      </c>
      <c r="H1110" s="87">
        <v>248041</v>
      </c>
      <c r="I1110" s="87">
        <v>248041</v>
      </c>
      <c r="J1110" s="1"/>
      <c r="K1110" s="98"/>
      <c r="L1110" s="89"/>
      <c r="M1110" s="1"/>
      <c r="P1110" s="38"/>
      <c r="R1110" s="101" t="s">
        <v>2094</v>
      </c>
      <c r="S1110" s="101" t="s">
        <v>2094</v>
      </c>
      <c r="T1110" s="45" t="s">
        <v>3577</v>
      </c>
      <c r="U1110" t="s">
        <v>403</v>
      </c>
      <c r="V1110" t="s">
        <v>403</v>
      </c>
      <c r="W1110" t="s">
        <v>403</v>
      </c>
      <c r="X1110" t="s">
        <v>403</v>
      </c>
      <c r="Y1110" t="s">
        <v>403</v>
      </c>
      <c r="Z1110" s="1"/>
    </row>
    <row r="1111" spans="1:26" x14ac:dyDescent="0.25">
      <c r="A1111" s="52" t="s">
        <v>2826</v>
      </c>
      <c r="B1111" s="86" t="s">
        <v>910</v>
      </c>
      <c r="C1111" t="s">
        <v>3571</v>
      </c>
      <c r="D1111" t="s">
        <v>2092</v>
      </c>
      <c r="E1111" s="52" t="s">
        <v>4112</v>
      </c>
      <c r="F1111" s="52" t="s">
        <v>2826</v>
      </c>
      <c r="G1111" t="s">
        <v>1975</v>
      </c>
      <c r="H1111" s="87">
        <v>248235</v>
      </c>
      <c r="I1111" s="87">
        <v>248235</v>
      </c>
      <c r="J1111" s="1"/>
      <c r="K1111" s="98"/>
      <c r="L1111" s="89"/>
      <c r="M1111" s="1"/>
      <c r="P1111" s="38"/>
      <c r="R1111" s="101" t="s">
        <v>4786</v>
      </c>
      <c r="S1111" s="101" t="s">
        <v>4786</v>
      </c>
      <c r="T1111" s="45" t="s">
        <v>4786</v>
      </c>
      <c r="U1111" t="s">
        <v>406</v>
      </c>
      <c r="V1111" t="s">
        <v>406</v>
      </c>
      <c r="W1111" t="s">
        <v>406</v>
      </c>
      <c r="X1111" t="s">
        <v>406</v>
      </c>
      <c r="Y1111" t="s">
        <v>406</v>
      </c>
      <c r="Z1111" s="1"/>
    </row>
    <row r="1112" spans="1:26" x14ac:dyDescent="0.25">
      <c r="A1112" s="52" t="s">
        <v>2827</v>
      </c>
      <c r="B1112" s="86" t="s">
        <v>910</v>
      </c>
      <c r="C1112" t="s">
        <v>3571</v>
      </c>
      <c r="D1112" t="s">
        <v>2092</v>
      </c>
      <c r="E1112" s="52" t="s">
        <v>4113</v>
      </c>
      <c r="F1112" s="52" t="s">
        <v>2827</v>
      </c>
      <c r="G1112" t="s">
        <v>1976</v>
      </c>
      <c r="H1112" s="87" t="s">
        <v>3556</v>
      </c>
      <c r="I1112" s="87" t="s">
        <v>3556</v>
      </c>
      <c r="J1112" s="1"/>
      <c r="K1112" s="98"/>
      <c r="L1112" s="89"/>
      <c r="M1112" s="1"/>
      <c r="P1112" s="38"/>
      <c r="R1112" s="101" t="s">
        <v>4786</v>
      </c>
      <c r="S1112" s="101" t="s">
        <v>4786</v>
      </c>
      <c r="T1112" s="45" t="s">
        <v>4786</v>
      </c>
      <c r="U1112" t="s">
        <v>409</v>
      </c>
      <c r="V1112" t="s">
        <v>409</v>
      </c>
      <c r="W1112" t="s">
        <v>409</v>
      </c>
      <c r="X1112" t="s">
        <v>409</v>
      </c>
      <c r="Y1112" t="s">
        <v>409</v>
      </c>
      <c r="Z1112" s="1"/>
    </row>
    <row r="1113" spans="1:26" x14ac:dyDescent="0.25">
      <c r="A1113" s="52" t="s">
        <v>2331</v>
      </c>
      <c r="B1113" s="86" t="s">
        <v>910</v>
      </c>
      <c r="C1113" t="s">
        <v>3570</v>
      </c>
      <c r="D1113" t="s">
        <v>2088</v>
      </c>
      <c r="E1113" s="52" t="s">
        <v>4114</v>
      </c>
      <c r="F1113" s="52" t="s">
        <v>2331</v>
      </c>
      <c r="G1113" t="s">
        <v>1320</v>
      </c>
      <c r="H1113" s="87">
        <v>248867</v>
      </c>
      <c r="I1113" s="87">
        <v>248867</v>
      </c>
      <c r="J1113" s="1"/>
      <c r="K1113" s="98"/>
      <c r="L1113" s="89"/>
      <c r="M1113" s="1"/>
      <c r="P1113" s="38"/>
      <c r="R1113" s="101" t="s">
        <v>3565</v>
      </c>
      <c r="S1113" s="101" t="s">
        <v>3565</v>
      </c>
      <c r="T1113" s="45" t="s">
        <v>4788</v>
      </c>
      <c r="U1113" t="s">
        <v>404</v>
      </c>
      <c r="V1113" t="s">
        <v>404</v>
      </c>
      <c r="W1113" t="s">
        <v>404</v>
      </c>
      <c r="X1113" t="s">
        <v>404</v>
      </c>
      <c r="Y1113" t="s">
        <v>404</v>
      </c>
      <c r="Z1113" s="1"/>
    </row>
    <row r="1114" spans="1:26" x14ac:dyDescent="0.25">
      <c r="A1114" s="52" t="s">
        <v>2183</v>
      </c>
      <c r="B1114" s="86" t="s">
        <v>910</v>
      </c>
      <c r="C1114" t="s">
        <v>3570</v>
      </c>
      <c r="D1114" t="s">
        <v>2089</v>
      </c>
      <c r="E1114" s="52" t="s">
        <v>4115</v>
      </c>
      <c r="F1114" s="52" t="s">
        <v>2183</v>
      </c>
      <c r="G1114" t="s">
        <v>1627</v>
      </c>
      <c r="H1114" s="87">
        <v>781861</v>
      </c>
      <c r="I1114" s="87">
        <v>249667</v>
      </c>
      <c r="J1114" s="1"/>
      <c r="K1114" s="98"/>
      <c r="L1114" s="89"/>
      <c r="M1114" s="1"/>
      <c r="P1114" s="38" t="s">
        <v>456</v>
      </c>
      <c r="R1114" s="101" t="s">
        <v>4784</v>
      </c>
      <c r="S1114" s="101" t="s">
        <v>4784</v>
      </c>
      <c r="T1114" s="45" t="s">
        <v>4784</v>
      </c>
      <c r="U1114" t="s">
        <v>405</v>
      </c>
      <c r="V1114" t="s">
        <v>405</v>
      </c>
      <c r="W1114" t="s">
        <v>405</v>
      </c>
      <c r="X1114" t="s">
        <v>405</v>
      </c>
      <c r="Y1114" t="s">
        <v>405</v>
      </c>
      <c r="Z1114" s="1"/>
    </row>
    <row r="1115" spans="1:26" x14ac:dyDescent="0.25">
      <c r="A1115" s="52" t="s">
        <v>2627</v>
      </c>
      <c r="B1115" s="86" t="s">
        <v>910</v>
      </c>
      <c r="C1115" t="s">
        <v>3570</v>
      </c>
      <c r="D1115" t="s">
        <v>2089</v>
      </c>
      <c r="E1115" s="52" t="s">
        <v>4116</v>
      </c>
      <c r="F1115" s="52" t="s">
        <v>2627</v>
      </c>
      <c r="G1115" t="s">
        <v>1767</v>
      </c>
      <c r="H1115" s="87">
        <v>249527</v>
      </c>
      <c r="I1115" s="87">
        <v>249527</v>
      </c>
      <c r="J1115" s="1"/>
      <c r="K1115" s="98"/>
      <c r="L1115" s="89"/>
      <c r="M1115" s="1"/>
      <c r="P1115" s="38"/>
      <c r="R1115" s="101" t="s">
        <v>2093</v>
      </c>
      <c r="S1115" s="101" t="s">
        <v>2093</v>
      </c>
      <c r="T1115" s="45" t="s">
        <v>3577</v>
      </c>
      <c r="U1115" t="s">
        <v>403</v>
      </c>
      <c r="V1115" t="s">
        <v>403</v>
      </c>
      <c r="W1115" t="s">
        <v>403</v>
      </c>
      <c r="X1115" t="s">
        <v>403</v>
      </c>
      <c r="Y1115" t="s">
        <v>403</v>
      </c>
      <c r="Z1115" s="1"/>
    </row>
    <row r="1116" spans="1:26" x14ac:dyDescent="0.25">
      <c r="A1116" s="52" t="s">
        <v>2828</v>
      </c>
      <c r="B1116" s="86" t="s">
        <v>910</v>
      </c>
      <c r="C1116" t="s">
        <v>3571</v>
      </c>
      <c r="D1116" t="s">
        <v>2091</v>
      </c>
      <c r="E1116" s="52" t="s">
        <v>4117</v>
      </c>
      <c r="F1116" s="52" t="s">
        <v>2828</v>
      </c>
      <c r="G1116" t="s">
        <v>1977</v>
      </c>
      <c r="H1116" s="87">
        <v>248079</v>
      </c>
      <c r="I1116" s="87">
        <v>248079</v>
      </c>
      <c r="J1116" s="1"/>
      <c r="K1116" s="98"/>
      <c r="L1116" s="89"/>
      <c r="M1116" s="1"/>
      <c r="P1116" s="38"/>
      <c r="R1116" s="101" t="s">
        <v>2094</v>
      </c>
      <c r="S1116" s="101" t="s">
        <v>2094</v>
      </c>
      <c r="T1116" s="45" t="s">
        <v>3577</v>
      </c>
      <c r="U1116" t="s">
        <v>405</v>
      </c>
      <c r="V1116" t="s">
        <v>405</v>
      </c>
      <c r="W1116" t="s">
        <v>405</v>
      </c>
      <c r="X1116" t="s">
        <v>405</v>
      </c>
      <c r="Y1116" t="s">
        <v>405</v>
      </c>
      <c r="Z1116" s="1"/>
    </row>
    <row r="1117" spans="1:26" x14ac:dyDescent="0.25">
      <c r="A1117" s="52" t="s">
        <v>932</v>
      </c>
      <c r="B1117" s="86" t="s">
        <v>910</v>
      </c>
      <c r="C1117" t="s">
        <v>3570</v>
      </c>
      <c r="D1117" t="s">
        <v>2077</v>
      </c>
      <c r="E1117" s="52" t="s">
        <v>4118</v>
      </c>
      <c r="F1117" s="52" t="s">
        <v>932</v>
      </c>
      <c r="G1117" t="s">
        <v>1098</v>
      </c>
      <c r="H1117" s="91">
        <v>54728</v>
      </c>
      <c r="I1117" s="91">
        <v>54728</v>
      </c>
      <c r="L1117" s="2"/>
      <c r="P1117" s="38"/>
      <c r="R1117" s="101" t="s">
        <v>2093</v>
      </c>
      <c r="S1117" s="101" t="s">
        <v>2093</v>
      </c>
      <c r="T1117" s="45" t="s">
        <v>3577</v>
      </c>
      <c r="U1117" t="s">
        <v>403</v>
      </c>
      <c r="V1117" t="s">
        <v>403</v>
      </c>
      <c r="W1117" t="s">
        <v>403</v>
      </c>
      <c r="X1117" t="s">
        <v>403</v>
      </c>
      <c r="Y1117" t="s">
        <v>403</v>
      </c>
      <c r="Z1117" s="1"/>
    </row>
    <row r="1118" spans="1:26" x14ac:dyDescent="0.25">
      <c r="A1118" s="52" t="s">
        <v>2332</v>
      </c>
      <c r="B1118" s="86" t="s">
        <v>910</v>
      </c>
      <c r="C1118" t="s">
        <v>3570</v>
      </c>
      <c r="D1118" t="s">
        <v>2088</v>
      </c>
      <c r="E1118" s="52" t="s">
        <v>4119</v>
      </c>
      <c r="F1118" s="52" t="s">
        <v>2332</v>
      </c>
      <c r="G1118" t="s">
        <v>1321</v>
      </c>
      <c r="H1118" s="87">
        <v>248929</v>
      </c>
      <c r="I1118" s="87">
        <v>248929</v>
      </c>
      <c r="J1118" s="1"/>
      <c r="K1118" s="98"/>
      <c r="L1118" s="89"/>
      <c r="M1118" s="1"/>
      <c r="P1118" s="38"/>
      <c r="R1118" s="101" t="s">
        <v>2093</v>
      </c>
      <c r="S1118" s="101" t="s">
        <v>2093</v>
      </c>
      <c r="T1118" s="45" t="s">
        <v>3577</v>
      </c>
      <c r="U1118" t="s">
        <v>406</v>
      </c>
      <c r="V1118" t="s">
        <v>406</v>
      </c>
      <c r="W1118" t="s">
        <v>406</v>
      </c>
      <c r="X1118" t="s">
        <v>406</v>
      </c>
      <c r="Y1118" t="s">
        <v>406</v>
      </c>
      <c r="Z1118" s="1"/>
    </row>
    <row r="1119" spans="1:26" x14ac:dyDescent="0.25">
      <c r="A1119" s="52" t="s">
        <v>2333</v>
      </c>
      <c r="B1119" s="86" t="s">
        <v>910</v>
      </c>
      <c r="C1119" t="s">
        <v>3570</v>
      </c>
      <c r="D1119" t="s">
        <v>2088</v>
      </c>
      <c r="E1119" s="52" t="s">
        <v>4120</v>
      </c>
      <c r="F1119" s="52" t="s">
        <v>2333</v>
      </c>
      <c r="G1119" t="s">
        <v>1322</v>
      </c>
      <c r="H1119" s="87">
        <v>248927</v>
      </c>
      <c r="I1119" s="87">
        <v>248927</v>
      </c>
      <c r="J1119" s="1"/>
      <c r="K1119" s="98"/>
      <c r="L1119" s="89"/>
      <c r="M1119" s="1"/>
      <c r="P1119" s="38"/>
      <c r="R1119" s="101" t="s">
        <v>2093</v>
      </c>
      <c r="S1119" s="101" t="s">
        <v>2093</v>
      </c>
      <c r="T1119" s="45" t="s">
        <v>3577</v>
      </c>
      <c r="U1119" t="s">
        <v>402</v>
      </c>
      <c r="V1119" t="s">
        <v>402</v>
      </c>
      <c r="W1119" t="s">
        <v>402</v>
      </c>
      <c r="X1119" t="s">
        <v>402</v>
      </c>
      <c r="Y1119" t="s">
        <v>402</v>
      </c>
      <c r="Z1119" s="1"/>
    </row>
    <row r="1120" spans="1:26" x14ac:dyDescent="0.25">
      <c r="A1120" s="52" t="s">
        <v>2334</v>
      </c>
      <c r="B1120" s="86" t="s">
        <v>910</v>
      </c>
      <c r="C1120" t="s">
        <v>3570</v>
      </c>
      <c r="D1120" t="s">
        <v>2088</v>
      </c>
      <c r="E1120" s="52" t="s">
        <v>4121</v>
      </c>
      <c r="F1120" s="52" t="s">
        <v>2334</v>
      </c>
      <c r="G1120" t="s">
        <v>1323</v>
      </c>
      <c r="H1120" s="87">
        <v>248931</v>
      </c>
      <c r="I1120" s="87">
        <v>248931</v>
      </c>
      <c r="J1120" s="1"/>
      <c r="K1120" s="98"/>
      <c r="L1120" s="89"/>
      <c r="M1120" s="1"/>
      <c r="P1120" s="38"/>
      <c r="R1120" s="101" t="s">
        <v>2093</v>
      </c>
      <c r="S1120" s="101" t="s">
        <v>2093</v>
      </c>
      <c r="T1120" s="45" t="s">
        <v>3577</v>
      </c>
      <c r="U1120" t="s">
        <v>406</v>
      </c>
      <c r="V1120" t="s">
        <v>406</v>
      </c>
      <c r="W1120" t="s">
        <v>406</v>
      </c>
      <c r="X1120" t="s">
        <v>406</v>
      </c>
      <c r="Y1120" t="s">
        <v>406</v>
      </c>
      <c r="Z1120" s="1"/>
    </row>
    <row r="1121" spans="1:26" x14ac:dyDescent="0.25">
      <c r="A1121" s="52" t="s">
        <v>2335</v>
      </c>
      <c r="B1121" s="86" t="s">
        <v>910</v>
      </c>
      <c r="C1121" t="s">
        <v>3570</v>
      </c>
      <c r="D1121" t="s">
        <v>2088</v>
      </c>
      <c r="E1121" s="52" t="s">
        <v>4122</v>
      </c>
      <c r="F1121" s="52" t="s">
        <v>2335</v>
      </c>
      <c r="G1121" t="s">
        <v>1324</v>
      </c>
      <c r="H1121" s="87">
        <v>248930</v>
      </c>
      <c r="I1121" s="87">
        <v>248930</v>
      </c>
      <c r="J1121" s="1"/>
      <c r="K1121" s="98"/>
      <c r="L1121" s="89"/>
      <c r="M1121" s="1"/>
      <c r="P1121" s="38"/>
      <c r="R1121" s="101" t="s">
        <v>2093</v>
      </c>
      <c r="S1121" s="101" t="s">
        <v>2093</v>
      </c>
      <c r="T1121" s="45" t="s">
        <v>3577</v>
      </c>
      <c r="U1121" t="s">
        <v>403</v>
      </c>
      <c r="V1121" t="s">
        <v>403</v>
      </c>
      <c r="W1121" t="s">
        <v>403</v>
      </c>
      <c r="X1121" t="s">
        <v>403</v>
      </c>
      <c r="Y1121" t="s">
        <v>403</v>
      </c>
      <c r="Z1121" s="1"/>
    </row>
    <row r="1122" spans="1:26" x14ac:dyDescent="0.25">
      <c r="A1122" s="52" t="s">
        <v>2336</v>
      </c>
      <c r="B1122" s="86" t="s">
        <v>910</v>
      </c>
      <c r="C1122" t="s">
        <v>3570</v>
      </c>
      <c r="D1122" t="s">
        <v>2088</v>
      </c>
      <c r="E1122" s="52" t="s">
        <v>4123</v>
      </c>
      <c r="F1122" s="52" t="s">
        <v>2336</v>
      </c>
      <c r="G1122" t="s">
        <v>1325</v>
      </c>
      <c r="H1122" s="87">
        <v>248928</v>
      </c>
      <c r="I1122" s="87">
        <v>248928</v>
      </c>
      <c r="J1122" s="1"/>
      <c r="K1122" s="98"/>
      <c r="L1122" s="89"/>
      <c r="M1122" s="1"/>
      <c r="P1122" s="38"/>
      <c r="R1122" s="101" t="s">
        <v>2094</v>
      </c>
      <c r="S1122" s="101" t="s">
        <v>2094</v>
      </c>
      <c r="T1122" s="45" t="s">
        <v>3577</v>
      </c>
      <c r="U1122" t="s">
        <v>403</v>
      </c>
      <c r="V1122" t="s">
        <v>403</v>
      </c>
      <c r="W1122" t="s">
        <v>403</v>
      </c>
      <c r="X1122" t="s">
        <v>403</v>
      </c>
      <c r="Y1122" t="s">
        <v>403</v>
      </c>
      <c r="Z1122" s="1"/>
    </row>
    <row r="1123" spans="1:26" x14ac:dyDescent="0.25">
      <c r="A1123" s="52" t="s">
        <v>2829</v>
      </c>
      <c r="B1123" s="86" t="s">
        <v>910</v>
      </c>
      <c r="C1123" t="s">
        <v>3571</v>
      </c>
      <c r="D1123" t="s">
        <v>2091</v>
      </c>
      <c r="E1123" s="52" t="s">
        <v>4124</v>
      </c>
      <c r="F1123" s="52" t="s">
        <v>2829</v>
      </c>
      <c r="G1123" t="s">
        <v>1978</v>
      </c>
      <c r="H1123" s="87">
        <v>247888</v>
      </c>
      <c r="I1123" s="87">
        <v>247888</v>
      </c>
      <c r="J1123" s="1"/>
      <c r="K1123" s="98"/>
      <c r="L1123" s="89"/>
      <c r="M1123" s="1"/>
      <c r="P1123" s="38"/>
      <c r="R1123" s="101" t="s">
        <v>4785</v>
      </c>
      <c r="S1123" s="101" t="s">
        <v>4785</v>
      </c>
      <c r="T1123" s="45" t="s">
        <v>4785</v>
      </c>
      <c r="U1123" t="s">
        <v>402</v>
      </c>
      <c r="V1123" t="s">
        <v>402</v>
      </c>
      <c r="W1123" t="s">
        <v>402</v>
      </c>
      <c r="X1123" t="s">
        <v>402</v>
      </c>
      <c r="Y1123" t="s">
        <v>402</v>
      </c>
      <c r="Z1123" s="1"/>
    </row>
    <row r="1124" spans="1:26" x14ac:dyDescent="0.25">
      <c r="A1124" s="52" t="s">
        <v>2830</v>
      </c>
      <c r="B1124" s="86" t="s">
        <v>910</v>
      </c>
      <c r="C1124" t="s">
        <v>3571</v>
      </c>
      <c r="D1124" t="s">
        <v>2091</v>
      </c>
      <c r="E1124" s="52" t="s">
        <v>4125</v>
      </c>
      <c r="F1124" s="52" t="s">
        <v>2830</v>
      </c>
      <c r="G1124" t="s">
        <v>1979</v>
      </c>
      <c r="H1124" s="87">
        <v>247884</v>
      </c>
      <c r="I1124" s="87">
        <v>247884</v>
      </c>
      <c r="J1124" s="1"/>
      <c r="K1124" s="98"/>
      <c r="L1124" s="89"/>
      <c r="M1124" s="1"/>
      <c r="P1124" s="38"/>
      <c r="R1124" s="101" t="s">
        <v>4785</v>
      </c>
      <c r="S1124" s="101" t="s">
        <v>4785</v>
      </c>
      <c r="T1124" s="45" t="s">
        <v>4785</v>
      </c>
      <c r="U1124" t="s">
        <v>402</v>
      </c>
      <c r="V1124" t="s">
        <v>402</v>
      </c>
      <c r="W1124" t="s">
        <v>402</v>
      </c>
      <c r="X1124" t="s">
        <v>402</v>
      </c>
      <c r="Y1124" t="s">
        <v>402</v>
      </c>
      <c r="Z1124" s="1"/>
    </row>
    <row r="1125" spans="1:26" x14ac:dyDescent="0.25">
      <c r="A1125" s="52" t="s">
        <v>2831</v>
      </c>
      <c r="B1125" s="86" t="s">
        <v>910</v>
      </c>
      <c r="C1125" t="s">
        <v>3571</v>
      </c>
      <c r="D1125" t="s">
        <v>2091</v>
      </c>
      <c r="E1125" s="52" t="s">
        <v>4126</v>
      </c>
      <c r="F1125" s="52" t="s">
        <v>2831</v>
      </c>
      <c r="G1125" t="s">
        <v>1980</v>
      </c>
      <c r="H1125" s="87" t="e">
        <v>#N/A</v>
      </c>
      <c r="I1125" s="87">
        <v>897025</v>
      </c>
      <c r="J1125" s="1"/>
      <c r="K1125" s="98"/>
      <c r="L1125" s="89"/>
      <c r="M1125" s="1"/>
      <c r="P1125" s="38"/>
      <c r="R1125" s="101" t="s">
        <v>4785</v>
      </c>
      <c r="S1125" s="101" t="s">
        <v>4785</v>
      </c>
      <c r="T1125" s="45" t="s">
        <v>4785</v>
      </c>
      <c r="U1125" t="s">
        <v>407</v>
      </c>
      <c r="V1125" t="s">
        <v>407</v>
      </c>
      <c r="W1125" t="s">
        <v>407</v>
      </c>
      <c r="X1125" t="s">
        <v>407</v>
      </c>
      <c r="Y1125" t="s">
        <v>407</v>
      </c>
      <c r="Z1125" s="1"/>
    </row>
    <row r="1126" spans="1:26" x14ac:dyDescent="0.25">
      <c r="A1126" s="52" t="s">
        <v>2184</v>
      </c>
      <c r="B1126" s="86" t="s">
        <v>910</v>
      </c>
      <c r="C1126" t="s">
        <v>3570</v>
      </c>
      <c r="D1126" t="s">
        <v>2089</v>
      </c>
      <c r="E1126" s="52" t="s">
        <v>4127</v>
      </c>
      <c r="F1126" s="52" t="s">
        <v>2184</v>
      </c>
      <c r="G1126" t="s">
        <v>1628</v>
      </c>
      <c r="H1126" s="87">
        <v>249264</v>
      </c>
      <c r="I1126" s="87">
        <v>249264</v>
      </c>
      <c r="J1126" s="1"/>
      <c r="K1126" s="98"/>
      <c r="L1126" s="89"/>
      <c r="M1126" s="1"/>
      <c r="P1126" s="38" t="s">
        <v>456</v>
      </c>
      <c r="R1126" s="101" t="s">
        <v>3566</v>
      </c>
      <c r="S1126" s="101" t="s">
        <v>3566</v>
      </c>
      <c r="T1126" s="45" t="s">
        <v>4788</v>
      </c>
      <c r="U1126" t="s">
        <v>403</v>
      </c>
      <c r="V1126" t="s">
        <v>403</v>
      </c>
      <c r="W1126" t="s">
        <v>403</v>
      </c>
      <c r="X1126" t="s">
        <v>403</v>
      </c>
      <c r="Y1126" t="s">
        <v>403</v>
      </c>
      <c r="Z1126" s="1"/>
    </row>
    <row r="1127" spans="1:26" x14ac:dyDescent="0.25">
      <c r="A1127" s="52" t="s">
        <v>2337</v>
      </c>
      <c r="B1127" s="86" t="s">
        <v>910</v>
      </c>
      <c r="C1127" t="s">
        <v>3570</v>
      </c>
      <c r="D1127" t="s">
        <v>2088</v>
      </c>
      <c r="E1127" s="52" t="s">
        <v>4128</v>
      </c>
      <c r="F1127" s="52" t="s">
        <v>2337</v>
      </c>
      <c r="G1127" t="s">
        <v>1326</v>
      </c>
      <c r="H1127" s="87">
        <v>248936</v>
      </c>
      <c r="I1127" s="87">
        <v>248936</v>
      </c>
      <c r="J1127" s="1"/>
      <c r="K1127" s="98"/>
      <c r="L1127" s="89"/>
      <c r="M1127" s="1"/>
      <c r="P1127" s="38"/>
      <c r="R1127" s="101" t="s">
        <v>2093</v>
      </c>
      <c r="S1127" s="101" t="s">
        <v>2093</v>
      </c>
      <c r="T1127" s="45" t="s">
        <v>3577</v>
      </c>
      <c r="U1127" t="s">
        <v>406</v>
      </c>
      <c r="V1127" t="s">
        <v>406</v>
      </c>
      <c r="W1127" t="s">
        <v>406</v>
      </c>
      <c r="X1127" t="s">
        <v>406</v>
      </c>
      <c r="Y1127" t="s">
        <v>406</v>
      </c>
      <c r="Z1127" s="1"/>
    </row>
    <row r="1128" spans="1:26" x14ac:dyDescent="0.25">
      <c r="A1128" s="52" t="s">
        <v>2338</v>
      </c>
      <c r="B1128" s="86" t="s">
        <v>910</v>
      </c>
      <c r="C1128" t="s">
        <v>3570</v>
      </c>
      <c r="D1128" t="s">
        <v>2088</v>
      </c>
      <c r="E1128" s="52" t="s">
        <v>4129</v>
      </c>
      <c r="F1128" s="52" t="s">
        <v>2338</v>
      </c>
      <c r="G1128" t="s">
        <v>1327</v>
      </c>
      <c r="H1128" s="87">
        <v>248937</v>
      </c>
      <c r="I1128" s="87">
        <v>248937</v>
      </c>
      <c r="J1128" s="1"/>
      <c r="K1128" s="98"/>
      <c r="L1128" s="89"/>
      <c r="M1128" s="1"/>
      <c r="P1128" s="38"/>
      <c r="R1128" s="101" t="s">
        <v>2093</v>
      </c>
      <c r="S1128" s="101" t="s">
        <v>2093</v>
      </c>
      <c r="T1128" s="45" t="s">
        <v>3577</v>
      </c>
      <c r="U1128" t="s">
        <v>402</v>
      </c>
      <c r="V1128" t="s">
        <v>402</v>
      </c>
      <c r="W1128" t="s">
        <v>402</v>
      </c>
      <c r="X1128" t="s">
        <v>402</v>
      </c>
      <c r="Y1128" t="s">
        <v>402</v>
      </c>
      <c r="Z1128" s="1"/>
    </row>
    <row r="1129" spans="1:26" x14ac:dyDescent="0.25">
      <c r="A1129" s="52" t="s">
        <v>2339</v>
      </c>
      <c r="B1129" s="86" t="s">
        <v>910</v>
      </c>
      <c r="C1129" t="s">
        <v>3570</v>
      </c>
      <c r="D1129" t="s">
        <v>2088</v>
      </c>
      <c r="E1129" s="52" t="s">
        <v>4130</v>
      </c>
      <c r="F1129" s="52" t="s">
        <v>2339</v>
      </c>
      <c r="G1129" t="s">
        <v>1328</v>
      </c>
      <c r="H1129" s="87">
        <v>248771</v>
      </c>
      <c r="I1129" s="87">
        <v>248771</v>
      </c>
      <c r="J1129" s="1"/>
      <c r="K1129" s="98"/>
      <c r="L1129" s="89"/>
      <c r="M1129" s="1"/>
      <c r="P1129" s="38"/>
      <c r="R1129" s="101" t="s">
        <v>4783</v>
      </c>
      <c r="S1129" s="101" t="s">
        <v>4783</v>
      </c>
      <c r="T1129" s="45" t="s">
        <v>4783</v>
      </c>
      <c r="U1129" t="s">
        <v>405</v>
      </c>
      <c r="V1129" t="s">
        <v>405</v>
      </c>
      <c r="W1129" t="s">
        <v>405</v>
      </c>
      <c r="X1129" t="s">
        <v>405</v>
      </c>
      <c r="Y1129" t="s">
        <v>405</v>
      </c>
      <c r="Z1129" s="1"/>
    </row>
    <row r="1130" spans="1:26" x14ac:dyDescent="0.25">
      <c r="A1130" s="52" t="s">
        <v>2340</v>
      </c>
      <c r="B1130" s="86" t="s">
        <v>910</v>
      </c>
      <c r="C1130" t="s">
        <v>3570</v>
      </c>
      <c r="D1130" t="s">
        <v>2088</v>
      </c>
      <c r="E1130" s="52" t="s">
        <v>4131</v>
      </c>
      <c r="F1130" s="52" t="s">
        <v>2340</v>
      </c>
      <c r="G1130" t="s">
        <v>1329</v>
      </c>
      <c r="H1130" s="87">
        <v>248775</v>
      </c>
      <c r="I1130" s="87">
        <v>248775</v>
      </c>
      <c r="J1130" s="1"/>
      <c r="K1130" s="98"/>
      <c r="L1130" s="89"/>
      <c r="M1130" s="1"/>
      <c r="P1130" s="38"/>
      <c r="R1130" s="101" t="s">
        <v>4783</v>
      </c>
      <c r="S1130" s="101" t="s">
        <v>4783</v>
      </c>
      <c r="T1130" s="45" t="s">
        <v>4783</v>
      </c>
      <c r="U1130" t="s">
        <v>406</v>
      </c>
      <c r="V1130" t="s">
        <v>406</v>
      </c>
      <c r="W1130" t="s">
        <v>406</v>
      </c>
      <c r="X1130" t="s">
        <v>406</v>
      </c>
      <c r="Y1130" t="s">
        <v>406</v>
      </c>
      <c r="Z1130" s="1"/>
    </row>
    <row r="1131" spans="1:26" x14ac:dyDescent="0.25">
      <c r="A1131" s="52" t="s">
        <v>2341</v>
      </c>
      <c r="B1131" s="86" t="s">
        <v>910</v>
      </c>
      <c r="C1131" t="s">
        <v>3570</v>
      </c>
      <c r="D1131" t="s">
        <v>2088</v>
      </c>
      <c r="E1131" s="52" t="s">
        <v>4132</v>
      </c>
      <c r="F1131" s="52" t="s">
        <v>2341</v>
      </c>
      <c r="G1131" t="s">
        <v>1330</v>
      </c>
      <c r="H1131" s="87">
        <v>248772</v>
      </c>
      <c r="I1131" s="87">
        <v>248772</v>
      </c>
      <c r="J1131" s="1"/>
      <c r="K1131" s="98"/>
      <c r="L1131" s="89"/>
      <c r="M1131" s="1"/>
      <c r="P1131" s="38"/>
      <c r="R1131" s="101" t="s">
        <v>4783</v>
      </c>
      <c r="S1131" s="101" t="s">
        <v>4783</v>
      </c>
      <c r="T1131" s="45" t="s">
        <v>4783</v>
      </c>
      <c r="U1131" t="s">
        <v>406</v>
      </c>
      <c r="V1131" t="s">
        <v>406</v>
      </c>
      <c r="W1131" t="s">
        <v>406</v>
      </c>
      <c r="X1131" t="s">
        <v>406</v>
      </c>
      <c r="Y1131" t="s">
        <v>406</v>
      </c>
      <c r="Z1131" s="1"/>
    </row>
    <row r="1132" spans="1:26" x14ac:dyDescent="0.25">
      <c r="A1132" s="52" t="s">
        <v>2342</v>
      </c>
      <c r="B1132" s="86" t="s">
        <v>910</v>
      </c>
      <c r="C1132" t="s">
        <v>3570</v>
      </c>
      <c r="D1132" t="s">
        <v>2088</v>
      </c>
      <c r="E1132" s="52" t="s">
        <v>4133</v>
      </c>
      <c r="F1132" s="52" t="s">
        <v>2342</v>
      </c>
      <c r="G1132" t="s">
        <v>1331</v>
      </c>
      <c r="H1132" s="87">
        <v>248769</v>
      </c>
      <c r="I1132" s="87">
        <v>248769</v>
      </c>
      <c r="J1132" s="1"/>
      <c r="K1132" s="98"/>
      <c r="L1132" s="89"/>
      <c r="M1132" s="1"/>
      <c r="P1132" s="38"/>
      <c r="R1132" s="101" t="s">
        <v>2094</v>
      </c>
      <c r="S1132" s="101" t="s">
        <v>2094</v>
      </c>
      <c r="T1132" s="45" t="s">
        <v>3577</v>
      </c>
      <c r="U1132" t="s">
        <v>403</v>
      </c>
      <c r="V1132" t="s">
        <v>403</v>
      </c>
      <c r="W1132" t="s">
        <v>403</v>
      </c>
      <c r="X1132" t="s">
        <v>403</v>
      </c>
      <c r="Y1132" t="s">
        <v>403</v>
      </c>
      <c r="Z1132" s="1"/>
    </row>
    <row r="1133" spans="1:26" x14ac:dyDescent="0.25">
      <c r="A1133" s="52" t="s">
        <v>2343</v>
      </c>
      <c r="B1133" s="86" t="s">
        <v>910</v>
      </c>
      <c r="C1133" t="s">
        <v>3570</v>
      </c>
      <c r="D1133" t="s">
        <v>2088</v>
      </c>
      <c r="E1133" s="52" t="s">
        <v>4134</v>
      </c>
      <c r="F1133" s="52" t="s">
        <v>2343</v>
      </c>
      <c r="G1133" t="s">
        <v>1332</v>
      </c>
      <c r="H1133" s="87">
        <v>248725</v>
      </c>
      <c r="I1133" s="87">
        <v>248725</v>
      </c>
      <c r="J1133" s="1"/>
      <c r="K1133" s="98"/>
      <c r="L1133" s="89"/>
      <c r="M1133" s="1"/>
      <c r="P1133" s="38"/>
      <c r="R1133" s="101" t="s">
        <v>2094</v>
      </c>
      <c r="S1133" s="101" t="s">
        <v>2094</v>
      </c>
      <c r="T1133" s="45" t="s">
        <v>3577</v>
      </c>
      <c r="U1133" t="s">
        <v>407</v>
      </c>
      <c r="V1133" t="s">
        <v>407</v>
      </c>
      <c r="W1133" t="s">
        <v>407</v>
      </c>
      <c r="X1133" t="s">
        <v>407</v>
      </c>
      <c r="Y1133" t="s">
        <v>407</v>
      </c>
      <c r="Z1133" s="1"/>
    </row>
    <row r="1134" spans="1:26" x14ac:dyDescent="0.25">
      <c r="A1134" s="52" t="s">
        <v>2344</v>
      </c>
      <c r="B1134" s="86" t="s">
        <v>910</v>
      </c>
      <c r="C1134" t="s">
        <v>3570</v>
      </c>
      <c r="D1134" t="s">
        <v>2088</v>
      </c>
      <c r="E1134" s="52" t="s">
        <v>4135</v>
      </c>
      <c r="F1134" s="52" t="s">
        <v>2344</v>
      </c>
      <c r="G1134" t="s">
        <v>1333</v>
      </c>
      <c r="H1134" s="87">
        <v>248724</v>
      </c>
      <c r="I1134" s="87">
        <v>248724</v>
      </c>
      <c r="J1134" s="1"/>
      <c r="K1134" s="98"/>
      <c r="L1134" s="89"/>
      <c r="M1134" s="1"/>
      <c r="P1134" s="38"/>
      <c r="R1134" s="101" t="s">
        <v>2094</v>
      </c>
      <c r="S1134" s="101" t="s">
        <v>2094</v>
      </c>
      <c r="T1134" s="45" t="s">
        <v>3577</v>
      </c>
      <c r="U1134" t="s">
        <v>407</v>
      </c>
      <c r="V1134" t="s">
        <v>407</v>
      </c>
      <c r="W1134" t="s">
        <v>407</v>
      </c>
      <c r="X1134" t="s">
        <v>407</v>
      </c>
      <c r="Y1134" t="s">
        <v>407</v>
      </c>
      <c r="Z1134" s="1"/>
    </row>
    <row r="1135" spans="1:26" x14ac:dyDescent="0.25">
      <c r="A1135" s="52" t="s">
        <v>2345</v>
      </c>
      <c r="B1135" s="86" t="s">
        <v>910</v>
      </c>
      <c r="C1135" t="s">
        <v>3570</v>
      </c>
      <c r="D1135" t="s">
        <v>2088</v>
      </c>
      <c r="E1135" s="52" t="s">
        <v>4136</v>
      </c>
      <c r="F1135" s="52" t="s">
        <v>2345</v>
      </c>
      <c r="G1135" t="s">
        <v>1334</v>
      </c>
      <c r="H1135" s="87">
        <v>248723</v>
      </c>
      <c r="I1135" s="87">
        <v>248723</v>
      </c>
      <c r="J1135" s="1"/>
      <c r="K1135" s="98"/>
      <c r="L1135" s="89"/>
      <c r="M1135" s="1"/>
      <c r="P1135" s="38"/>
      <c r="R1135" s="101" t="s">
        <v>4785</v>
      </c>
      <c r="S1135" s="101" t="s">
        <v>4785</v>
      </c>
      <c r="T1135" s="45" t="s">
        <v>4785</v>
      </c>
      <c r="U1135" t="s">
        <v>403</v>
      </c>
      <c r="V1135" t="s">
        <v>403</v>
      </c>
      <c r="W1135" t="s">
        <v>403</v>
      </c>
      <c r="X1135" t="s">
        <v>403</v>
      </c>
      <c r="Y1135" t="s">
        <v>403</v>
      </c>
      <c r="Z1135" s="1"/>
    </row>
    <row r="1136" spans="1:26" x14ac:dyDescent="0.25">
      <c r="A1136" s="52" t="s">
        <v>2832</v>
      </c>
      <c r="B1136" s="86" t="s">
        <v>910</v>
      </c>
      <c r="C1136" t="s">
        <v>3571</v>
      </c>
      <c r="D1136" t="s">
        <v>2091</v>
      </c>
      <c r="E1136" s="52" t="s">
        <v>4137</v>
      </c>
      <c r="F1136" s="52" t="s">
        <v>2832</v>
      </c>
      <c r="G1136" t="s">
        <v>1981</v>
      </c>
      <c r="H1136" s="87">
        <v>247981</v>
      </c>
      <c r="I1136" s="87">
        <v>247981</v>
      </c>
      <c r="J1136" s="1"/>
      <c r="K1136" s="98"/>
      <c r="L1136" s="89"/>
      <c r="M1136" s="1"/>
      <c r="P1136" s="38"/>
      <c r="R1136" s="101" t="s">
        <v>3566</v>
      </c>
      <c r="S1136" s="101" t="s">
        <v>3566</v>
      </c>
      <c r="T1136" s="45" t="s">
        <v>4788</v>
      </c>
      <c r="U1136" t="s">
        <v>402</v>
      </c>
      <c r="V1136" t="s">
        <v>402</v>
      </c>
      <c r="W1136" t="s">
        <v>402</v>
      </c>
      <c r="X1136" t="s">
        <v>402</v>
      </c>
      <c r="Y1136" t="s">
        <v>402</v>
      </c>
      <c r="Z1136" s="1"/>
    </row>
    <row r="1137" spans="1:26" x14ac:dyDescent="0.25">
      <c r="A1137" s="52" t="s">
        <v>2346</v>
      </c>
      <c r="B1137" s="86" t="s">
        <v>910</v>
      </c>
      <c r="C1137" t="s">
        <v>3570</v>
      </c>
      <c r="D1137" t="s">
        <v>2088</v>
      </c>
      <c r="E1137" s="52" t="s">
        <v>4138</v>
      </c>
      <c r="F1137" s="52" t="s">
        <v>2346</v>
      </c>
      <c r="G1137" t="s">
        <v>1335</v>
      </c>
      <c r="H1137" s="87">
        <v>248846</v>
      </c>
      <c r="I1137" s="87">
        <v>248846</v>
      </c>
      <c r="J1137" s="1"/>
      <c r="K1137" s="98"/>
      <c r="L1137" s="89"/>
      <c r="M1137" s="1"/>
      <c r="P1137" s="38"/>
      <c r="R1137" s="101" t="s">
        <v>4785</v>
      </c>
      <c r="S1137" s="101" t="s">
        <v>4785</v>
      </c>
      <c r="T1137" s="45" t="s">
        <v>4785</v>
      </c>
      <c r="U1137" t="s">
        <v>405</v>
      </c>
      <c r="V1137" t="s">
        <v>405</v>
      </c>
      <c r="W1137" t="s">
        <v>405</v>
      </c>
      <c r="X1137" t="s">
        <v>405</v>
      </c>
      <c r="Y1137" t="s">
        <v>405</v>
      </c>
      <c r="Z1137" s="1"/>
    </row>
    <row r="1138" spans="1:26" x14ac:dyDescent="0.25">
      <c r="A1138" s="52" t="s">
        <v>2628</v>
      </c>
      <c r="B1138" s="86" t="s">
        <v>910</v>
      </c>
      <c r="C1138" t="s">
        <v>3570</v>
      </c>
      <c r="D1138" t="s">
        <v>2089</v>
      </c>
      <c r="E1138" s="52" t="s">
        <v>4139</v>
      </c>
      <c r="F1138" s="52" t="s">
        <v>2628</v>
      </c>
      <c r="G1138" t="s">
        <v>1768</v>
      </c>
      <c r="H1138" s="87">
        <v>249360</v>
      </c>
      <c r="I1138" s="87">
        <v>249360</v>
      </c>
      <c r="J1138" s="1"/>
      <c r="K1138" s="98"/>
      <c r="L1138" s="89"/>
      <c r="M1138" s="1"/>
      <c r="P1138" s="38" t="s">
        <v>456</v>
      </c>
      <c r="R1138" s="101" t="s">
        <v>3565</v>
      </c>
      <c r="S1138" s="101" t="s">
        <v>3565</v>
      </c>
      <c r="T1138" s="45" t="s">
        <v>4788</v>
      </c>
      <c r="U1138" t="s">
        <v>406</v>
      </c>
      <c r="V1138" t="s">
        <v>406</v>
      </c>
      <c r="W1138" t="s">
        <v>406</v>
      </c>
      <c r="X1138" t="s">
        <v>406</v>
      </c>
      <c r="Y1138" t="s">
        <v>406</v>
      </c>
      <c r="Z1138" s="1"/>
    </row>
    <row r="1139" spans="1:26" x14ac:dyDescent="0.25">
      <c r="A1139" s="52" t="s">
        <v>984</v>
      </c>
      <c r="B1139" s="86" t="s">
        <v>910</v>
      </c>
      <c r="C1139" t="s">
        <v>3570</v>
      </c>
      <c r="D1139" t="s">
        <v>2080</v>
      </c>
      <c r="E1139" s="52" t="s">
        <v>4140</v>
      </c>
      <c r="F1139" s="52" t="s">
        <v>984</v>
      </c>
      <c r="G1139" t="s">
        <v>1151</v>
      </c>
      <c r="H1139" s="87">
        <v>54766</v>
      </c>
      <c r="I1139" s="87">
        <v>54766</v>
      </c>
      <c r="J1139" s="1"/>
      <c r="K1139" s="98"/>
      <c r="L1139" s="89"/>
      <c r="M1139" s="1"/>
      <c r="P1139" s="38"/>
      <c r="R1139" s="101" t="s">
        <v>2095</v>
      </c>
      <c r="S1139" s="101" t="s">
        <v>2095</v>
      </c>
      <c r="T1139" s="45" t="s">
        <v>4788</v>
      </c>
      <c r="U1139" t="s">
        <v>406</v>
      </c>
      <c r="V1139" t="s">
        <v>406</v>
      </c>
      <c r="W1139" t="s">
        <v>406</v>
      </c>
      <c r="X1139" t="s">
        <v>406</v>
      </c>
      <c r="Y1139" t="s">
        <v>406</v>
      </c>
      <c r="Z1139" s="1"/>
    </row>
    <row r="1140" spans="1:26" x14ac:dyDescent="0.25">
      <c r="A1140" s="52" t="s">
        <v>2185</v>
      </c>
      <c r="B1140" s="86" t="s">
        <v>910</v>
      </c>
      <c r="C1140" t="s">
        <v>3570</v>
      </c>
      <c r="D1140" t="s">
        <v>2078</v>
      </c>
      <c r="E1140" s="52" t="s">
        <v>4141</v>
      </c>
      <c r="F1140" s="52" t="s">
        <v>2185</v>
      </c>
      <c r="G1140" t="s">
        <v>1629</v>
      </c>
      <c r="H1140" s="87">
        <v>249682</v>
      </c>
      <c r="I1140" s="87">
        <v>249682</v>
      </c>
      <c r="J1140" s="1"/>
      <c r="K1140" s="98"/>
      <c r="L1140" s="89"/>
      <c r="M1140" s="1"/>
      <c r="P1140" s="38" t="s">
        <v>456</v>
      </c>
      <c r="R1140" s="101" t="s">
        <v>4784</v>
      </c>
      <c r="S1140" s="101" t="s">
        <v>4784</v>
      </c>
      <c r="T1140" s="45" t="s">
        <v>4784</v>
      </c>
      <c r="U1140" t="s">
        <v>403</v>
      </c>
      <c r="V1140" t="s">
        <v>403</v>
      </c>
      <c r="W1140" t="s">
        <v>403</v>
      </c>
      <c r="X1140" t="s">
        <v>403</v>
      </c>
      <c r="Y1140" t="s">
        <v>403</v>
      </c>
      <c r="Z1140" s="1"/>
    </row>
    <row r="1141" spans="1:26" x14ac:dyDescent="0.25">
      <c r="A1141" s="52" t="s">
        <v>2186</v>
      </c>
      <c r="B1141" s="86" t="s">
        <v>910</v>
      </c>
      <c r="C1141" t="s">
        <v>3570</v>
      </c>
      <c r="D1141" t="s">
        <v>2078</v>
      </c>
      <c r="E1141" s="52" t="s">
        <v>4142</v>
      </c>
      <c r="F1141" s="52" t="s">
        <v>2186</v>
      </c>
      <c r="G1141" t="s">
        <v>1630</v>
      </c>
      <c r="H1141" s="87">
        <v>249683</v>
      </c>
      <c r="I1141" s="87">
        <v>249683</v>
      </c>
      <c r="J1141" s="1"/>
      <c r="K1141" s="98"/>
      <c r="L1141" s="89"/>
      <c r="M1141" s="1"/>
      <c r="P1141" s="38" t="s">
        <v>456</v>
      </c>
      <c r="R1141" s="101" t="s">
        <v>4784</v>
      </c>
      <c r="S1141" s="101" t="s">
        <v>4784</v>
      </c>
      <c r="T1141" s="45" t="s">
        <v>4784</v>
      </c>
      <c r="U1141" t="s">
        <v>403</v>
      </c>
      <c r="V1141" t="s">
        <v>403</v>
      </c>
      <c r="W1141" t="s">
        <v>403</v>
      </c>
      <c r="X1141" t="s">
        <v>403</v>
      </c>
      <c r="Y1141" t="s">
        <v>403</v>
      </c>
      <c r="Z1141" s="1"/>
    </row>
    <row r="1142" spans="1:26" x14ac:dyDescent="0.25">
      <c r="A1142" s="52" t="s">
        <v>2187</v>
      </c>
      <c r="B1142" s="86" t="s">
        <v>910</v>
      </c>
      <c r="C1142" t="s">
        <v>3570</v>
      </c>
      <c r="D1142" t="s">
        <v>2078</v>
      </c>
      <c r="E1142" s="52" t="s">
        <v>4143</v>
      </c>
      <c r="F1142" s="52" t="s">
        <v>2187</v>
      </c>
      <c r="G1142" t="s">
        <v>1631</v>
      </c>
      <c r="H1142" s="87">
        <v>249685</v>
      </c>
      <c r="I1142" s="87">
        <v>249685</v>
      </c>
      <c r="J1142" s="1"/>
      <c r="K1142" s="98"/>
      <c r="L1142" s="89"/>
      <c r="M1142" s="1"/>
      <c r="P1142" s="38" t="s">
        <v>456</v>
      </c>
      <c r="R1142" s="101" t="s">
        <v>3565</v>
      </c>
      <c r="S1142" s="101" t="s">
        <v>3565</v>
      </c>
      <c r="T1142" s="45" t="s">
        <v>4788</v>
      </c>
      <c r="U1142" t="s">
        <v>406</v>
      </c>
      <c r="V1142" t="s">
        <v>406</v>
      </c>
      <c r="W1142" t="s">
        <v>406</v>
      </c>
      <c r="X1142" t="s">
        <v>406</v>
      </c>
      <c r="Y1142" t="s">
        <v>406</v>
      </c>
      <c r="Z1142" s="1"/>
    </row>
    <row r="1143" spans="1:26" x14ac:dyDescent="0.25">
      <c r="A1143" s="52" t="s">
        <v>2347</v>
      </c>
      <c r="B1143" s="86" t="s">
        <v>910</v>
      </c>
      <c r="C1143" t="s">
        <v>3570</v>
      </c>
      <c r="D1143" t="s">
        <v>2088</v>
      </c>
      <c r="E1143" s="52" t="s">
        <v>4144</v>
      </c>
      <c r="F1143" s="52" t="s">
        <v>2347</v>
      </c>
      <c r="G1143" t="s">
        <v>1336</v>
      </c>
      <c r="H1143" s="87">
        <v>248522</v>
      </c>
      <c r="I1143" s="87">
        <v>248522</v>
      </c>
      <c r="J1143" s="1"/>
      <c r="K1143" s="98"/>
      <c r="L1143" s="89"/>
      <c r="M1143" s="1"/>
      <c r="P1143" s="38"/>
      <c r="R1143" s="101" t="s">
        <v>2093</v>
      </c>
      <c r="S1143" s="101" t="s">
        <v>2093</v>
      </c>
      <c r="T1143" s="45" t="s">
        <v>3577</v>
      </c>
      <c r="U1143" t="s">
        <v>403</v>
      </c>
      <c r="V1143" t="s">
        <v>403</v>
      </c>
      <c r="W1143" t="s">
        <v>403</v>
      </c>
      <c r="X1143" t="s">
        <v>403</v>
      </c>
      <c r="Y1143" t="s">
        <v>403</v>
      </c>
      <c r="Z1143" s="1"/>
    </row>
    <row r="1144" spans="1:26" x14ac:dyDescent="0.25">
      <c r="A1144" s="52" t="s">
        <v>2833</v>
      </c>
      <c r="B1144" s="86" t="s">
        <v>910</v>
      </c>
      <c r="C1144" t="s">
        <v>3571</v>
      </c>
      <c r="D1144" t="s">
        <v>2092</v>
      </c>
      <c r="E1144" s="52" t="s">
        <v>4145</v>
      </c>
      <c r="F1144" s="52" t="s">
        <v>2833</v>
      </c>
      <c r="G1144" t="s">
        <v>1982</v>
      </c>
      <c r="H1144" s="87">
        <v>248323</v>
      </c>
      <c r="I1144" s="87">
        <v>248323</v>
      </c>
      <c r="J1144" s="1"/>
      <c r="K1144" s="98"/>
      <c r="L1144" s="89"/>
      <c r="M1144" s="1"/>
      <c r="P1144" s="38" t="s">
        <v>456</v>
      </c>
      <c r="R1144" s="101" t="s">
        <v>4784</v>
      </c>
      <c r="S1144" s="101" t="s">
        <v>4784</v>
      </c>
      <c r="T1144" s="45" t="s">
        <v>4784</v>
      </c>
      <c r="U1144" t="s">
        <v>402</v>
      </c>
      <c r="V1144" t="s">
        <v>402</v>
      </c>
      <c r="W1144" t="s">
        <v>402</v>
      </c>
      <c r="X1144" t="s">
        <v>402</v>
      </c>
      <c r="Y1144" t="s">
        <v>402</v>
      </c>
      <c r="Z1144" s="1"/>
    </row>
    <row r="1145" spans="1:26" x14ac:dyDescent="0.25">
      <c r="A1145" s="52" t="s">
        <v>2188</v>
      </c>
      <c r="B1145" s="86" t="s">
        <v>910</v>
      </c>
      <c r="C1145" t="s">
        <v>3570</v>
      </c>
      <c r="D1145" t="s">
        <v>2078</v>
      </c>
      <c r="E1145" s="52" t="s">
        <v>4146</v>
      </c>
      <c r="F1145" s="52" t="s">
        <v>2188</v>
      </c>
      <c r="G1145" t="s">
        <v>1632</v>
      </c>
      <c r="H1145" s="87">
        <v>249776</v>
      </c>
      <c r="I1145" s="87">
        <v>249776</v>
      </c>
      <c r="J1145" s="1"/>
      <c r="K1145" s="98"/>
      <c r="L1145" s="89"/>
      <c r="M1145" s="1"/>
      <c r="P1145" s="38"/>
      <c r="R1145" s="101" t="s">
        <v>4783</v>
      </c>
      <c r="S1145" s="101" t="s">
        <v>4783</v>
      </c>
      <c r="T1145" s="45" t="s">
        <v>4783</v>
      </c>
      <c r="U1145" t="s">
        <v>404</v>
      </c>
      <c r="V1145" t="s">
        <v>404</v>
      </c>
      <c r="W1145" t="s">
        <v>404</v>
      </c>
      <c r="X1145" t="s">
        <v>404</v>
      </c>
      <c r="Y1145" t="s">
        <v>404</v>
      </c>
      <c r="Z1145" s="1"/>
    </row>
    <row r="1146" spans="1:26" x14ac:dyDescent="0.25">
      <c r="A1146" s="52" t="s">
        <v>2189</v>
      </c>
      <c r="B1146" s="86" t="s">
        <v>910</v>
      </c>
      <c r="C1146" t="s">
        <v>3570</v>
      </c>
      <c r="D1146" t="s">
        <v>2078</v>
      </c>
      <c r="E1146" s="52" t="s">
        <v>4147</v>
      </c>
      <c r="F1146" s="52" t="s">
        <v>2189</v>
      </c>
      <c r="G1146" t="s">
        <v>1633</v>
      </c>
      <c r="H1146" s="87">
        <v>520897</v>
      </c>
      <c r="I1146" s="87">
        <v>520897</v>
      </c>
      <c r="J1146" s="1"/>
      <c r="K1146" s="98"/>
      <c r="L1146" s="89"/>
      <c r="M1146" s="1"/>
      <c r="P1146" s="38"/>
      <c r="R1146" s="101" t="s">
        <v>3565</v>
      </c>
      <c r="S1146" s="101" t="s">
        <v>3565</v>
      </c>
      <c r="T1146" s="45" t="s">
        <v>4788</v>
      </c>
      <c r="U1146" t="s">
        <v>405</v>
      </c>
      <c r="V1146" t="s">
        <v>405</v>
      </c>
      <c r="W1146" t="s">
        <v>405</v>
      </c>
      <c r="X1146" t="s">
        <v>405</v>
      </c>
      <c r="Y1146" t="s">
        <v>405</v>
      </c>
      <c r="Z1146" s="1"/>
    </row>
    <row r="1147" spans="1:26" x14ac:dyDescent="0.25">
      <c r="A1147" s="52" t="s">
        <v>2834</v>
      </c>
      <c r="B1147" s="86" t="s">
        <v>910</v>
      </c>
      <c r="C1147" t="s">
        <v>3571</v>
      </c>
      <c r="D1147" t="s">
        <v>2092</v>
      </c>
      <c r="E1147" s="52" t="s">
        <v>4148</v>
      </c>
      <c r="F1147" s="52" t="s">
        <v>2834</v>
      </c>
      <c r="G1147" t="s">
        <v>1983</v>
      </c>
      <c r="H1147" s="87">
        <v>248338</v>
      </c>
      <c r="I1147" s="87">
        <v>248338</v>
      </c>
      <c r="J1147" s="1"/>
      <c r="K1147" s="98"/>
      <c r="L1147" s="89"/>
      <c r="M1147" s="1"/>
      <c r="P1147" s="38"/>
      <c r="R1147" s="101" t="s">
        <v>4785</v>
      </c>
      <c r="S1147" s="101" t="s">
        <v>4785</v>
      </c>
      <c r="T1147" s="45" t="s">
        <v>4785</v>
      </c>
      <c r="U1147" t="s">
        <v>406</v>
      </c>
      <c r="V1147" t="s">
        <v>406</v>
      </c>
      <c r="W1147" t="s">
        <v>406</v>
      </c>
      <c r="X1147" t="s">
        <v>406</v>
      </c>
      <c r="Y1147" t="s">
        <v>406</v>
      </c>
      <c r="Z1147" s="1"/>
    </row>
    <row r="1148" spans="1:26" x14ac:dyDescent="0.25">
      <c r="A1148" s="52" t="s">
        <v>2835</v>
      </c>
      <c r="B1148" s="86" t="s">
        <v>910</v>
      </c>
      <c r="C1148" t="s">
        <v>3571</v>
      </c>
      <c r="D1148" t="s">
        <v>2092</v>
      </c>
      <c r="E1148" s="52" t="s">
        <v>4149</v>
      </c>
      <c r="F1148" s="52" t="s">
        <v>2835</v>
      </c>
      <c r="G1148" t="s">
        <v>1984</v>
      </c>
      <c r="H1148" s="87">
        <v>248341</v>
      </c>
      <c r="I1148" s="87">
        <v>248341</v>
      </c>
      <c r="J1148" s="1"/>
      <c r="K1148" s="98"/>
      <c r="L1148" s="89"/>
      <c r="M1148" s="1"/>
      <c r="P1148" s="38"/>
      <c r="R1148" s="101" t="s">
        <v>2094</v>
      </c>
      <c r="S1148" s="101" t="s">
        <v>2094</v>
      </c>
      <c r="T1148" s="45" t="s">
        <v>3577</v>
      </c>
      <c r="U1148" t="s">
        <v>406</v>
      </c>
      <c r="V1148" t="s">
        <v>406</v>
      </c>
      <c r="W1148" t="s">
        <v>406</v>
      </c>
      <c r="X1148" t="s">
        <v>406</v>
      </c>
      <c r="Y1148" t="s">
        <v>406</v>
      </c>
      <c r="Z1148" s="1"/>
    </row>
    <row r="1149" spans="1:26" x14ac:dyDescent="0.25">
      <c r="A1149" s="52" t="s">
        <v>2836</v>
      </c>
      <c r="B1149" s="86" t="s">
        <v>910</v>
      </c>
      <c r="C1149" t="s">
        <v>3571</v>
      </c>
      <c r="D1149" t="s">
        <v>2092</v>
      </c>
      <c r="E1149" s="52" t="s">
        <v>4150</v>
      </c>
      <c r="F1149" s="52" t="s">
        <v>2836</v>
      </c>
      <c r="G1149" t="s">
        <v>1985</v>
      </c>
      <c r="H1149" s="87">
        <v>248335</v>
      </c>
      <c r="I1149" s="87">
        <v>248335</v>
      </c>
      <c r="J1149" s="1"/>
      <c r="K1149" s="98"/>
      <c r="L1149" s="89"/>
      <c r="M1149" s="1"/>
      <c r="P1149" s="38"/>
      <c r="R1149" s="101" t="s">
        <v>4785</v>
      </c>
      <c r="S1149" s="101" t="s">
        <v>4785</v>
      </c>
      <c r="T1149" s="45" t="s">
        <v>4785</v>
      </c>
      <c r="U1149" t="s">
        <v>406</v>
      </c>
      <c r="V1149" t="s">
        <v>406</v>
      </c>
      <c r="W1149" t="s">
        <v>406</v>
      </c>
      <c r="X1149" t="s">
        <v>406</v>
      </c>
      <c r="Y1149" t="s">
        <v>406</v>
      </c>
      <c r="Z1149" s="1"/>
    </row>
    <row r="1150" spans="1:26" x14ac:dyDescent="0.25">
      <c r="A1150" s="52" t="s">
        <v>2837</v>
      </c>
      <c r="B1150" s="86" t="s">
        <v>910</v>
      </c>
      <c r="C1150" t="s">
        <v>3571</v>
      </c>
      <c r="D1150" t="s">
        <v>2092</v>
      </c>
      <c r="E1150" s="52" t="s">
        <v>4151</v>
      </c>
      <c r="F1150" s="52" t="s">
        <v>2837</v>
      </c>
      <c r="G1150" t="s">
        <v>1986</v>
      </c>
      <c r="H1150" s="87">
        <v>248340</v>
      </c>
      <c r="I1150" s="87">
        <v>248340</v>
      </c>
      <c r="J1150" s="1"/>
      <c r="K1150" s="98"/>
      <c r="L1150" s="89"/>
      <c r="M1150" s="1"/>
      <c r="P1150" s="38"/>
      <c r="R1150" s="101" t="s">
        <v>4785</v>
      </c>
      <c r="S1150" s="101" t="s">
        <v>4785</v>
      </c>
      <c r="T1150" s="45" t="s">
        <v>4785</v>
      </c>
      <c r="U1150" t="s">
        <v>402</v>
      </c>
      <c r="V1150" t="s">
        <v>402</v>
      </c>
      <c r="W1150" t="s">
        <v>402</v>
      </c>
      <c r="X1150" t="s">
        <v>402</v>
      </c>
      <c r="Y1150" t="s">
        <v>402</v>
      </c>
      <c r="Z1150" s="1"/>
    </row>
    <row r="1151" spans="1:26" x14ac:dyDescent="0.25">
      <c r="A1151" s="52" t="s">
        <v>2838</v>
      </c>
      <c r="B1151" s="86" t="s">
        <v>910</v>
      </c>
      <c r="C1151" t="s">
        <v>3571</v>
      </c>
      <c r="D1151" t="s">
        <v>2092</v>
      </c>
      <c r="E1151" s="52" t="s">
        <v>4152</v>
      </c>
      <c r="F1151" s="52" t="s">
        <v>2838</v>
      </c>
      <c r="G1151" t="s">
        <v>1987</v>
      </c>
      <c r="H1151" s="87">
        <v>248345</v>
      </c>
      <c r="I1151" s="87">
        <v>248345</v>
      </c>
      <c r="J1151" s="1"/>
      <c r="K1151" s="98"/>
      <c r="L1151" s="89"/>
      <c r="M1151" s="1"/>
      <c r="P1151" s="38"/>
      <c r="R1151" s="101" t="s">
        <v>2094</v>
      </c>
      <c r="S1151" s="101" t="s">
        <v>2094</v>
      </c>
      <c r="T1151" s="45" t="s">
        <v>3577</v>
      </c>
      <c r="U1151" t="s">
        <v>405</v>
      </c>
      <c r="V1151" t="s">
        <v>405</v>
      </c>
      <c r="W1151" t="s">
        <v>405</v>
      </c>
      <c r="X1151" t="s">
        <v>405</v>
      </c>
      <c r="Y1151" t="s">
        <v>405</v>
      </c>
      <c r="Z1151" s="1"/>
    </row>
    <row r="1152" spans="1:26" x14ac:dyDescent="0.25">
      <c r="A1152" s="52" t="s">
        <v>2839</v>
      </c>
      <c r="B1152" s="86" t="s">
        <v>910</v>
      </c>
      <c r="C1152" t="s">
        <v>3571</v>
      </c>
      <c r="D1152" t="s">
        <v>2092</v>
      </c>
      <c r="E1152" s="52" t="s">
        <v>4153</v>
      </c>
      <c r="F1152" s="52" t="s">
        <v>2839</v>
      </c>
      <c r="G1152" t="s">
        <v>1988</v>
      </c>
      <c r="H1152" s="87">
        <v>248336</v>
      </c>
      <c r="I1152" s="87">
        <v>248336</v>
      </c>
      <c r="J1152" s="1"/>
      <c r="K1152" s="98"/>
      <c r="L1152" s="89"/>
      <c r="M1152" s="1"/>
      <c r="P1152" s="38"/>
      <c r="R1152" s="101" t="s">
        <v>4785</v>
      </c>
      <c r="S1152" s="101" t="s">
        <v>4785</v>
      </c>
      <c r="T1152" s="45" t="s">
        <v>4785</v>
      </c>
      <c r="U1152" t="s">
        <v>402</v>
      </c>
      <c r="V1152" t="s">
        <v>402</v>
      </c>
      <c r="W1152" t="s">
        <v>402</v>
      </c>
      <c r="X1152" t="s">
        <v>402</v>
      </c>
      <c r="Y1152" t="s">
        <v>402</v>
      </c>
      <c r="Z1152" s="1"/>
    </row>
    <row r="1153" spans="1:26" x14ac:dyDescent="0.25">
      <c r="A1153" s="52" t="s">
        <v>2840</v>
      </c>
      <c r="B1153" s="86" t="s">
        <v>910</v>
      </c>
      <c r="C1153" t="s">
        <v>3571</v>
      </c>
      <c r="D1153" t="s">
        <v>2092</v>
      </c>
      <c r="E1153" s="52" t="s">
        <v>4154</v>
      </c>
      <c r="F1153" s="52" t="s">
        <v>2840</v>
      </c>
      <c r="G1153" t="s">
        <v>1989</v>
      </c>
      <c r="H1153" s="87">
        <v>716453</v>
      </c>
      <c r="I1153" s="87">
        <v>716453</v>
      </c>
      <c r="J1153" s="1"/>
      <c r="K1153" s="98"/>
      <c r="L1153" s="89"/>
      <c r="M1153" s="1"/>
      <c r="P1153" s="38"/>
      <c r="R1153" s="101" t="s">
        <v>4785</v>
      </c>
      <c r="S1153" s="101" t="s">
        <v>4785</v>
      </c>
      <c r="T1153" s="45" t="s">
        <v>4785</v>
      </c>
      <c r="U1153" t="s">
        <v>403</v>
      </c>
      <c r="V1153" t="s">
        <v>403</v>
      </c>
      <c r="W1153" t="s">
        <v>403</v>
      </c>
      <c r="X1153" t="s">
        <v>403</v>
      </c>
      <c r="Y1153" t="s">
        <v>403</v>
      </c>
      <c r="Z1153" s="1"/>
    </row>
    <row r="1154" spans="1:26" x14ac:dyDescent="0.25">
      <c r="A1154" s="52" t="s">
        <v>1990</v>
      </c>
      <c r="B1154" s="86" t="s">
        <v>910</v>
      </c>
      <c r="C1154" t="s">
        <v>3571</v>
      </c>
      <c r="D1154" t="s">
        <v>2092</v>
      </c>
      <c r="E1154" s="52" t="s">
        <v>4155</v>
      </c>
      <c r="F1154" s="52" t="s">
        <v>1990</v>
      </c>
      <c r="G1154" t="s">
        <v>1990</v>
      </c>
      <c r="H1154" s="87">
        <v>248337</v>
      </c>
      <c r="I1154" s="87">
        <v>248337</v>
      </c>
      <c r="J1154" s="1"/>
      <c r="K1154" s="98"/>
      <c r="L1154" s="89"/>
      <c r="M1154" s="1"/>
      <c r="P1154" s="38" t="s">
        <v>456</v>
      </c>
      <c r="R1154" s="101" t="s">
        <v>3566</v>
      </c>
      <c r="S1154" s="101" t="s">
        <v>3566</v>
      </c>
      <c r="T1154" s="45" t="s">
        <v>4788</v>
      </c>
      <c r="U1154" t="s">
        <v>408</v>
      </c>
      <c r="V1154" t="s">
        <v>408</v>
      </c>
      <c r="W1154" t="s">
        <v>408</v>
      </c>
      <c r="X1154" t="s">
        <v>408</v>
      </c>
      <c r="Y1154" t="s">
        <v>408</v>
      </c>
      <c r="Z1154" s="1"/>
    </row>
    <row r="1155" spans="1:26" x14ac:dyDescent="0.25">
      <c r="A1155" s="52" t="s">
        <v>2841</v>
      </c>
      <c r="B1155" s="86" t="s">
        <v>910</v>
      </c>
      <c r="C1155" t="s">
        <v>3571</v>
      </c>
      <c r="D1155" t="s">
        <v>2092</v>
      </c>
      <c r="E1155" s="52" t="s">
        <v>4156</v>
      </c>
      <c r="F1155" s="52" t="s">
        <v>2841</v>
      </c>
      <c r="G1155" t="s">
        <v>1991</v>
      </c>
      <c r="H1155" s="87">
        <v>248343</v>
      </c>
      <c r="I1155" s="87">
        <v>248343</v>
      </c>
      <c r="J1155" s="1"/>
      <c r="K1155" s="98"/>
      <c r="L1155" s="89"/>
      <c r="M1155" s="1"/>
      <c r="P1155" s="38"/>
      <c r="R1155" s="101" t="s">
        <v>4785</v>
      </c>
      <c r="S1155" s="101" t="s">
        <v>4785</v>
      </c>
      <c r="T1155" s="45" t="s">
        <v>4785</v>
      </c>
      <c r="U1155" t="s">
        <v>407</v>
      </c>
      <c r="V1155" t="s">
        <v>407</v>
      </c>
      <c r="W1155" t="s">
        <v>407</v>
      </c>
      <c r="X1155" t="s">
        <v>407</v>
      </c>
      <c r="Y1155" t="s">
        <v>407</v>
      </c>
      <c r="Z1155" s="1"/>
    </row>
    <row r="1156" spans="1:26" x14ac:dyDescent="0.25">
      <c r="A1156" s="52" t="s">
        <v>2629</v>
      </c>
      <c r="B1156" s="86" t="s">
        <v>910</v>
      </c>
      <c r="C1156" t="s">
        <v>3570</v>
      </c>
      <c r="D1156" t="s">
        <v>2089</v>
      </c>
      <c r="E1156" s="52" t="s">
        <v>4157</v>
      </c>
      <c r="F1156" s="52" t="s">
        <v>2629</v>
      </c>
      <c r="G1156" t="s">
        <v>1769</v>
      </c>
      <c r="H1156" s="87">
        <v>249262</v>
      </c>
      <c r="I1156" s="87">
        <v>249262</v>
      </c>
      <c r="J1156" s="1"/>
      <c r="K1156" s="98"/>
      <c r="L1156" s="89"/>
      <c r="M1156" s="1"/>
      <c r="P1156" s="38"/>
      <c r="R1156" s="101" t="s">
        <v>2094</v>
      </c>
      <c r="S1156" s="101" t="s">
        <v>2094</v>
      </c>
      <c r="T1156" s="45" t="s">
        <v>3577</v>
      </c>
      <c r="U1156" t="s">
        <v>406</v>
      </c>
      <c r="V1156" t="s">
        <v>406</v>
      </c>
      <c r="W1156" t="s">
        <v>406</v>
      </c>
      <c r="X1156" t="s">
        <v>406</v>
      </c>
      <c r="Y1156" t="s">
        <v>406</v>
      </c>
      <c r="Z1156" s="1"/>
    </row>
    <row r="1157" spans="1:26" x14ac:dyDescent="0.25">
      <c r="A1157" s="52" t="s">
        <v>2630</v>
      </c>
      <c r="B1157" s="86" t="s">
        <v>910</v>
      </c>
      <c r="C1157" t="s">
        <v>3570</v>
      </c>
      <c r="D1157" t="s">
        <v>2089</v>
      </c>
      <c r="E1157" s="52" t="s">
        <v>4158</v>
      </c>
      <c r="F1157" s="52" t="s">
        <v>2630</v>
      </c>
      <c r="G1157" t="s">
        <v>1770</v>
      </c>
      <c r="H1157" s="87">
        <v>249261</v>
      </c>
      <c r="I1157" s="87">
        <v>249261</v>
      </c>
      <c r="J1157" s="1"/>
      <c r="K1157" s="98"/>
      <c r="L1157" s="89"/>
      <c r="M1157" s="1"/>
      <c r="P1157" s="38"/>
      <c r="R1157" s="101" t="s">
        <v>2095</v>
      </c>
      <c r="S1157" s="101" t="s">
        <v>2095</v>
      </c>
      <c r="T1157" s="45" t="s">
        <v>4788</v>
      </c>
      <c r="U1157" t="s">
        <v>408</v>
      </c>
      <c r="V1157" t="s">
        <v>408</v>
      </c>
      <c r="W1157" t="s">
        <v>408</v>
      </c>
      <c r="X1157" t="s">
        <v>408</v>
      </c>
      <c r="Y1157" t="s">
        <v>408</v>
      </c>
      <c r="Z1157" s="1"/>
    </row>
    <row r="1158" spans="1:26" x14ac:dyDescent="0.25">
      <c r="A1158" s="52" t="s">
        <v>2348</v>
      </c>
      <c r="B1158" s="86" t="s">
        <v>910</v>
      </c>
      <c r="C1158" t="s">
        <v>3570</v>
      </c>
      <c r="D1158" t="s">
        <v>2088</v>
      </c>
      <c r="E1158" s="52" t="s">
        <v>4159</v>
      </c>
      <c r="F1158" s="52" t="s">
        <v>2348</v>
      </c>
      <c r="G1158" t="s">
        <v>1337</v>
      </c>
      <c r="H1158" s="87">
        <v>248577</v>
      </c>
      <c r="I1158" s="87">
        <v>248577</v>
      </c>
      <c r="J1158" s="1"/>
      <c r="K1158" s="98"/>
      <c r="L1158" s="89"/>
      <c r="M1158" s="1"/>
      <c r="P1158" s="38"/>
      <c r="R1158" s="101" t="s">
        <v>2093</v>
      </c>
      <c r="S1158" s="101" t="s">
        <v>2093</v>
      </c>
      <c r="T1158" s="45" t="s">
        <v>3577</v>
      </c>
      <c r="U1158" t="s">
        <v>408</v>
      </c>
      <c r="V1158" t="s">
        <v>408</v>
      </c>
      <c r="W1158" t="s">
        <v>408</v>
      </c>
      <c r="X1158" t="s">
        <v>408</v>
      </c>
      <c r="Y1158" t="s">
        <v>408</v>
      </c>
      <c r="Z1158" s="1"/>
    </row>
    <row r="1159" spans="1:26" x14ac:dyDescent="0.25">
      <c r="A1159" s="52" t="s">
        <v>2349</v>
      </c>
      <c r="B1159" s="86" t="s">
        <v>910</v>
      </c>
      <c r="C1159" t="s">
        <v>3570</v>
      </c>
      <c r="D1159" t="s">
        <v>2088</v>
      </c>
      <c r="E1159" s="52" t="s">
        <v>4160</v>
      </c>
      <c r="F1159" s="52" t="s">
        <v>2349</v>
      </c>
      <c r="G1159" t="s">
        <v>1338</v>
      </c>
      <c r="H1159" s="87">
        <v>248576</v>
      </c>
      <c r="I1159" s="87">
        <v>248576</v>
      </c>
      <c r="J1159" s="1"/>
      <c r="K1159" s="98"/>
      <c r="L1159" s="89"/>
      <c r="M1159" s="1"/>
      <c r="P1159" s="38"/>
      <c r="R1159" s="101" t="s">
        <v>2093</v>
      </c>
      <c r="S1159" s="101" t="s">
        <v>2093</v>
      </c>
      <c r="T1159" s="45" t="s">
        <v>3577</v>
      </c>
      <c r="U1159" t="s">
        <v>403</v>
      </c>
      <c r="V1159" t="s">
        <v>403</v>
      </c>
      <c r="W1159" t="s">
        <v>403</v>
      </c>
      <c r="X1159" t="s">
        <v>403</v>
      </c>
      <c r="Y1159" t="s">
        <v>403</v>
      </c>
      <c r="Z1159" s="1"/>
    </row>
    <row r="1160" spans="1:26" x14ac:dyDescent="0.25">
      <c r="A1160" s="52" t="s">
        <v>2350</v>
      </c>
      <c r="B1160" s="86" t="s">
        <v>910</v>
      </c>
      <c r="C1160" t="s">
        <v>3570</v>
      </c>
      <c r="D1160" t="s">
        <v>2088</v>
      </c>
      <c r="E1160" s="52" t="s">
        <v>4161</v>
      </c>
      <c r="F1160" s="52" t="s">
        <v>2350</v>
      </c>
      <c r="G1160" t="s">
        <v>1339</v>
      </c>
      <c r="H1160" s="87">
        <v>248574</v>
      </c>
      <c r="I1160" s="87">
        <v>248574</v>
      </c>
      <c r="J1160" s="1"/>
      <c r="K1160" s="98"/>
      <c r="L1160" s="89"/>
      <c r="M1160" s="1"/>
      <c r="P1160" s="38"/>
      <c r="R1160" s="101" t="s">
        <v>2093</v>
      </c>
      <c r="S1160" s="101" t="s">
        <v>2093</v>
      </c>
      <c r="T1160" s="45" t="s">
        <v>3577</v>
      </c>
      <c r="U1160" t="s">
        <v>406</v>
      </c>
      <c r="V1160" t="s">
        <v>406</v>
      </c>
      <c r="W1160" t="s">
        <v>406</v>
      </c>
      <c r="X1160" t="s">
        <v>406</v>
      </c>
      <c r="Y1160" t="s">
        <v>406</v>
      </c>
      <c r="Z1160" s="1"/>
    </row>
    <row r="1161" spans="1:26" x14ac:dyDescent="0.25">
      <c r="A1161" s="52" t="s">
        <v>2351</v>
      </c>
      <c r="B1161" s="86" t="s">
        <v>910</v>
      </c>
      <c r="C1161" t="s">
        <v>3570</v>
      </c>
      <c r="D1161" t="s">
        <v>2088</v>
      </c>
      <c r="E1161" s="52" t="s">
        <v>4162</v>
      </c>
      <c r="F1161" s="52" t="s">
        <v>2351</v>
      </c>
      <c r="G1161" t="s">
        <v>1340</v>
      </c>
      <c r="H1161" s="87">
        <v>248575</v>
      </c>
      <c r="I1161" s="87">
        <v>248575</v>
      </c>
      <c r="J1161" s="1"/>
      <c r="K1161" s="98"/>
      <c r="L1161" s="89"/>
      <c r="M1161" s="1"/>
      <c r="P1161" s="38"/>
      <c r="R1161" s="101" t="s">
        <v>2093</v>
      </c>
      <c r="S1161" s="101" t="s">
        <v>2093</v>
      </c>
      <c r="T1161" s="45" t="s">
        <v>3577</v>
      </c>
      <c r="U1161" t="s">
        <v>407</v>
      </c>
      <c r="V1161" t="s">
        <v>407</v>
      </c>
      <c r="W1161" t="s">
        <v>407</v>
      </c>
      <c r="X1161" t="s">
        <v>407</v>
      </c>
      <c r="Y1161" t="s">
        <v>407</v>
      </c>
      <c r="Z1161" s="1"/>
    </row>
    <row r="1162" spans="1:26" x14ac:dyDescent="0.25">
      <c r="A1162" s="52" t="s">
        <v>2352</v>
      </c>
      <c r="B1162" s="86" t="s">
        <v>910</v>
      </c>
      <c r="C1162" t="s">
        <v>3570</v>
      </c>
      <c r="D1162" t="s">
        <v>2088</v>
      </c>
      <c r="E1162" s="52" t="s">
        <v>4163</v>
      </c>
      <c r="F1162" s="52" t="s">
        <v>2352</v>
      </c>
      <c r="G1162" t="s">
        <v>1341</v>
      </c>
      <c r="H1162" s="87">
        <v>248587</v>
      </c>
      <c r="I1162" s="87">
        <v>248587</v>
      </c>
      <c r="J1162" s="1"/>
      <c r="K1162" s="98"/>
      <c r="L1162" s="89"/>
      <c r="M1162" s="1"/>
      <c r="P1162" s="38"/>
      <c r="R1162" s="101" t="s">
        <v>3565</v>
      </c>
      <c r="S1162" s="101" t="s">
        <v>3565</v>
      </c>
      <c r="T1162" s="45" t="s">
        <v>4788</v>
      </c>
      <c r="U1162" t="s">
        <v>406</v>
      </c>
      <c r="V1162" t="s">
        <v>406</v>
      </c>
      <c r="W1162" t="s">
        <v>406</v>
      </c>
      <c r="X1162" t="s">
        <v>406</v>
      </c>
      <c r="Y1162" t="s">
        <v>406</v>
      </c>
      <c r="Z1162" s="1"/>
    </row>
    <row r="1163" spans="1:26" x14ac:dyDescent="0.25">
      <c r="A1163" s="52" t="s">
        <v>2353</v>
      </c>
      <c r="B1163" s="86" t="s">
        <v>910</v>
      </c>
      <c r="C1163" t="s">
        <v>3570</v>
      </c>
      <c r="D1163" t="s">
        <v>2088</v>
      </c>
      <c r="E1163" s="52" t="s">
        <v>4164</v>
      </c>
      <c r="F1163" s="52" t="s">
        <v>2353</v>
      </c>
      <c r="G1163" t="s">
        <v>1342</v>
      </c>
      <c r="H1163" s="87">
        <v>248588</v>
      </c>
      <c r="I1163" s="87">
        <v>248588</v>
      </c>
      <c r="J1163" s="1"/>
      <c r="K1163" s="98"/>
      <c r="L1163" s="89"/>
      <c r="M1163" s="1"/>
      <c r="P1163" s="38"/>
      <c r="R1163" s="101" t="s">
        <v>3565</v>
      </c>
      <c r="S1163" s="101" t="s">
        <v>3565</v>
      </c>
      <c r="T1163" s="45" t="s">
        <v>4788</v>
      </c>
      <c r="U1163" t="s">
        <v>403</v>
      </c>
      <c r="V1163" t="s">
        <v>403</v>
      </c>
      <c r="W1163" t="s">
        <v>403</v>
      </c>
      <c r="X1163" t="s">
        <v>403</v>
      </c>
      <c r="Y1163" t="s">
        <v>403</v>
      </c>
      <c r="Z1163" s="1"/>
    </row>
    <row r="1164" spans="1:26" x14ac:dyDescent="0.25">
      <c r="A1164" s="52" t="s">
        <v>2354</v>
      </c>
      <c r="B1164" s="86" t="s">
        <v>910</v>
      </c>
      <c r="C1164" t="s">
        <v>3570</v>
      </c>
      <c r="D1164" t="s">
        <v>2088</v>
      </c>
      <c r="E1164" s="52" t="s">
        <v>4165</v>
      </c>
      <c r="F1164" s="52" t="s">
        <v>2354</v>
      </c>
      <c r="G1164" t="s">
        <v>1343</v>
      </c>
      <c r="H1164" s="87">
        <v>248616</v>
      </c>
      <c r="I1164" s="87">
        <v>248616</v>
      </c>
      <c r="J1164" s="1"/>
      <c r="K1164" s="98"/>
      <c r="L1164" s="89"/>
      <c r="M1164" s="1"/>
      <c r="P1164" s="38"/>
      <c r="R1164" s="101" t="s">
        <v>2094</v>
      </c>
      <c r="S1164" s="101" t="s">
        <v>2094</v>
      </c>
      <c r="T1164" s="45" t="s">
        <v>3577</v>
      </c>
      <c r="U1164" t="s">
        <v>405</v>
      </c>
      <c r="V1164" t="s">
        <v>405</v>
      </c>
      <c r="W1164" t="s">
        <v>405</v>
      </c>
      <c r="X1164" t="s">
        <v>405</v>
      </c>
      <c r="Y1164" t="s">
        <v>405</v>
      </c>
      <c r="Z1164" s="1"/>
    </row>
    <row r="1165" spans="1:26" x14ac:dyDescent="0.25">
      <c r="A1165" s="52" t="s">
        <v>2355</v>
      </c>
      <c r="B1165" s="86" t="s">
        <v>910</v>
      </c>
      <c r="C1165" t="s">
        <v>3570</v>
      </c>
      <c r="D1165" t="s">
        <v>2088</v>
      </c>
      <c r="E1165" s="52" t="s">
        <v>4166</v>
      </c>
      <c r="F1165" s="52" t="s">
        <v>2355</v>
      </c>
      <c r="G1165" t="s">
        <v>1344</v>
      </c>
      <c r="H1165" s="87">
        <v>248598</v>
      </c>
      <c r="I1165" s="87">
        <v>248598</v>
      </c>
      <c r="J1165" s="1"/>
      <c r="K1165" s="98"/>
      <c r="L1165" s="89"/>
      <c r="M1165" s="1"/>
      <c r="P1165" s="38"/>
      <c r="R1165" s="101" t="s">
        <v>2094</v>
      </c>
      <c r="S1165" s="101" t="s">
        <v>2094</v>
      </c>
      <c r="T1165" s="45" t="s">
        <v>3577</v>
      </c>
      <c r="U1165" t="s">
        <v>407</v>
      </c>
      <c r="V1165" t="s">
        <v>407</v>
      </c>
      <c r="W1165" t="s">
        <v>407</v>
      </c>
      <c r="X1165" t="s">
        <v>407</v>
      </c>
      <c r="Y1165" t="s">
        <v>407</v>
      </c>
      <c r="Z1165" s="1"/>
    </row>
    <row r="1166" spans="1:26" x14ac:dyDescent="0.25">
      <c r="A1166" s="52" t="s">
        <v>2356</v>
      </c>
      <c r="B1166" s="86" t="s">
        <v>910</v>
      </c>
      <c r="C1166" t="s">
        <v>3570</v>
      </c>
      <c r="D1166" t="s">
        <v>2088</v>
      </c>
      <c r="E1166" s="52" t="s">
        <v>4167</v>
      </c>
      <c r="F1166" s="52" t="s">
        <v>2356</v>
      </c>
      <c r="G1166" t="s">
        <v>1345</v>
      </c>
      <c r="H1166" s="87">
        <v>248665</v>
      </c>
      <c r="I1166" s="87">
        <v>248665</v>
      </c>
      <c r="J1166" s="1"/>
      <c r="K1166" s="98"/>
      <c r="L1166" s="89"/>
      <c r="M1166" s="1"/>
      <c r="P1166" s="38"/>
      <c r="R1166" s="101" t="s">
        <v>3565</v>
      </c>
      <c r="S1166" s="101" t="s">
        <v>3565</v>
      </c>
      <c r="T1166" s="45" t="s">
        <v>4788</v>
      </c>
      <c r="U1166" t="s">
        <v>403</v>
      </c>
      <c r="V1166" t="s">
        <v>403</v>
      </c>
      <c r="W1166" t="s">
        <v>403</v>
      </c>
      <c r="X1166" t="s">
        <v>403</v>
      </c>
      <c r="Y1166" t="s">
        <v>403</v>
      </c>
      <c r="Z1166" s="1"/>
    </row>
    <row r="1167" spans="1:26" x14ac:dyDescent="0.25">
      <c r="A1167" s="52" t="s">
        <v>2357</v>
      </c>
      <c r="B1167" s="86" t="s">
        <v>910</v>
      </c>
      <c r="C1167" t="s">
        <v>3570</v>
      </c>
      <c r="D1167" t="s">
        <v>2088</v>
      </c>
      <c r="E1167" s="52" t="s">
        <v>4168</v>
      </c>
      <c r="F1167" s="52" t="s">
        <v>2357</v>
      </c>
      <c r="G1167" t="s">
        <v>1346</v>
      </c>
      <c r="H1167" s="87">
        <v>248635</v>
      </c>
      <c r="I1167" s="87">
        <v>248635</v>
      </c>
      <c r="J1167" s="1"/>
      <c r="K1167" s="98"/>
      <c r="L1167" s="89"/>
      <c r="M1167" s="1"/>
      <c r="P1167" s="38"/>
      <c r="R1167" s="101" t="s">
        <v>2093</v>
      </c>
      <c r="S1167" s="101" t="s">
        <v>2093</v>
      </c>
      <c r="T1167" s="45" t="s">
        <v>3577</v>
      </c>
      <c r="U1167" t="s">
        <v>408</v>
      </c>
      <c r="V1167" t="s">
        <v>408</v>
      </c>
      <c r="W1167" t="s">
        <v>408</v>
      </c>
      <c r="X1167" t="s">
        <v>408</v>
      </c>
      <c r="Y1167" t="s">
        <v>408</v>
      </c>
      <c r="Z1167" s="1"/>
    </row>
    <row r="1168" spans="1:26" x14ac:dyDescent="0.25">
      <c r="A1168" s="52" t="s">
        <v>2358</v>
      </c>
      <c r="B1168" s="86" t="s">
        <v>910</v>
      </c>
      <c r="C1168" t="s">
        <v>3570</v>
      </c>
      <c r="D1168" t="s">
        <v>2088</v>
      </c>
      <c r="E1168" s="52" t="s">
        <v>4169</v>
      </c>
      <c r="F1168" s="52" t="s">
        <v>2358</v>
      </c>
      <c r="G1168" t="s">
        <v>1347</v>
      </c>
      <c r="H1168" s="87">
        <v>248599</v>
      </c>
      <c r="I1168" s="87">
        <v>248599</v>
      </c>
      <c r="J1168" s="1"/>
      <c r="K1168" s="98"/>
      <c r="L1168" s="89"/>
      <c r="M1168" s="1"/>
      <c r="P1168" s="38"/>
      <c r="R1168" s="101" t="s">
        <v>2094</v>
      </c>
      <c r="S1168" s="101" t="s">
        <v>2094</v>
      </c>
      <c r="T1168" s="45" t="s">
        <v>3577</v>
      </c>
      <c r="U1168" t="s">
        <v>408</v>
      </c>
      <c r="V1168" t="s">
        <v>408</v>
      </c>
      <c r="W1168" t="s">
        <v>408</v>
      </c>
      <c r="X1168" t="s">
        <v>408</v>
      </c>
      <c r="Y1168" t="s">
        <v>408</v>
      </c>
      <c r="Z1168" s="1"/>
    </row>
    <row r="1169" spans="1:26" x14ac:dyDescent="0.25">
      <c r="A1169" s="52" t="s">
        <v>2359</v>
      </c>
      <c r="B1169" s="86" t="s">
        <v>910</v>
      </c>
      <c r="C1169" t="s">
        <v>3570</v>
      </c>
      <c r="D1169" t="s">
        <v>2088</v>
      </c>
      <c r="E1169" s="52" t="s">
        <v>4170</v>
      </c>
      <c r="F1169" s="52" t="s">
        <v>2359</v>
      </c>
      <c r="G1169" t="s">
        <v>1348</v>
      </c>
      <c r="H1169" s="87">
        <v>248668</v>
      </c>
      <c r="I1169" s="87">
        <v>248668</v>
      </c>
      <c r="J1169" s="1"/>
      <c r="K1169" s="98"/>
      <c r="L1169" s="89"/>
      <c r="M1169" s="1"/>
      <c r="P1169" s="38"/>
      <c r="R1169" s="101" t="s">
        <v>2093</v>
      </c>
      <c r="S1169" s="101" t="s">
        <v>2093</v>
      </c>
      <c r="T1169" s="45" t="s">
        <v>3577</v>
      </c>
      <c r="U1169" t="s">
        <v>407</v>
      </c>
      <c r="V1169" t="s">
        <v>407</v>
      </c>
      <c r="W1169" t="s">
        <v>407</v>
      </c>
      <c r="X1169" t="s">
        <v>407</v>
      </c>
      <c r="Y1169" t="s">
        <v>407</v>
      </c>
      <c r="Z1169" s="1"/>
    </row>
    <row r="1170" spans="1:26" x14ac:dyDescent="0.25">
      <c r="A1170" s="52" t="s">
        <v>2360</v>
      </c>
      <c r="B1170" s="86" t="s">
        <v>910</v>
      </c>
      <c r="C1170" t="s">
        <v>3570</v>
      </c>
      <c r="D1170" t="s">
        <v>2088</v>
      </c>
      <c r="E1170" s="52" t="s">
        <v>4171</v>
      </c>
      <c r="F1170" s="52" t="s">
        <v>2360</v>
      </c>
      <c r="G1170" t="s">
        <v>1349</v>
      </c>
      <c r="H1170" s="87">
        <v>248646</v>
      </c>
      <c r="I1170" s="87">
        <v>248646</v>
      </c>
      <c r="J1170" s="1"/>
      <c r="K1170" s="98"/>
      <c r="L1170" s="89"/>
      <c r="M1170" s="1"/>
      <c r="P1170" s="38"/>
      <c r="R1170" s="101" t="s">
        <v>4783</v>
      </c>
      <c r="S1170" s="101" t="s">
        <v>4783</v>
      </c>
      <c r="T1170" s="45" t="s">
        <v>4783</v>
      </c>
      <c r="U1170" t="s">
        <v>403</v>
      </c>
      <c r="V1170" t="s">
        <v>403</v>
      </c>
      <c r="W1170" t="s">
        <v>403</v>
      </c>
      <c r="X1170" t="s">
        <v>403</v>
      </c>
      <c r="Y1170" t="s">
        <v>403</v>
      </c>
      <c r="Z1170" s="1"/>
    </row>
    <row r="1171" spans="1:26" x14ac:dyDescent="0.25">
      <c r="A1171" s="52" t="s">
        <v>2361</v>
      </c>
      <c r="B1171" s="86" t="s">
        <v>910</v>
      </c>
      <c r="C1171" t="s">
        <v>3570</v>
      </c>
      <c r="D1171" t="s">
        <v>2088</v>
      </c>
      <c r="E1171" s="52" t="s">
        <v>4172</v>
      </c>
      <c r="F1171" s="52" t="s">
        <v>2361</v>
      </c>
      <c r="G1171" t="s">
        <v>1350</v>
      </c>
      <c r="H1171" s="87">
        <v>248653</v>
      </c>
      <c r="I1171" s="87">
        <v>248653</v>
      </c>
      <c r="J1171" s="1"/>
      <c r="K1171" s="98"/>
      <c r="L1171" s="89"/>
      <c r="M1171" s="1"/>
      <c r="P1171" s="38"/>
      <c r="R1171" s="101" t="s">
        <v>4785</v>
      </c>
      <c r="S1171" s="101" t="s">
        <v>4785</v>
      </c>
      <c r="T1171" s="45" t="s">
        <v>4785</v>
      </c>
      <c r="U1171" t="s">
        <v>405</v>
      </c>
      <c r="V1171" t="s">
        <v>405</v>
      </c>
      <c r="W1171" t="s">
        <v>405</v>
      </c>
      <c r="X1171" t="s">
        <v>405</v>
      </c>
      <c r="Y1171" t="s">
        <v>405</v>
      </c>
      <c r="Z1171" s="1"/>
    </row>
    <row r="1172" spans="1:26" x14ac:dyDescent="0.25">
      <c r="A1172" s="52" t="s">
        <v>2103</v>
      </c>
      <c r="B1172" s="86" t="s">
        <v>910</v>
      </c>
      <c r="C1172" t="s">
        <v>3570</v>
      </c>
      <c r="D1172" t="s">
        <v>2088</v>
      </c>
      <c r="E1172" s="52" t="s">
        <v>4173</v>
      </c>
      <c r="F1172" s="52" t="s">
        <v>2103</v>
      </c>
      <c r="G1172" t="s">
        <v>1351</v>
      </c>
      <c r="H1172" s="87">
        <v>248649</v>
      </c>
      <c r="I1172" s="87">
        <v>248649</v>
      </c>
      <c r="J1172" s="1"/>
      <c r="K1172" s="98"/>
      <c r="L1172" s="89"/>
      <c r="M1172" s="1"/>
      <c r="P1172" s="38"/>
      <c r="R1172" s="101" t="s">
        <v>2094</v>
      </c>
      <c r="S1172" s="101" t="s">
        <v>2094</v>
      </c>
      <c r="T1172" s="45" t="s">
        <v>3577</v>
      </c>
      <c r="U1172" t="s">
        <v>409</v>
      </c>
      <c r="V1172" t="s">
        <v>409</v>
      </c>
      <c r="W1172" t="s">
        <v>409</v>
      </c>
      <c r="X1172" t="s">
        <v>409</v>
      </c>
      <c r="Y1172" t="s">
        <v>409</v>
      </c>
      <c r="Z1172" s="1"/>
    </row>
    <row r="1173" spans="1:26" x14ac:dyDescent="0.25">
      <c r="A1173" s="52" t="s">
        <v>2362</v>
      </c>
      <c r="B1173" s="86" t="s">
        <v>910</v>
      </c>
      <c r="C1173" t="s">
        <v>3570</v>
      </c>
      <c r="D1173" t="s">
        <v>2088</v>
      </c>
      <c r="E1173" s="52" t="s">
        <v>4174</v>
      </c>
      <c r="F1173" s="52" t="s">
        <v>2362</v>
      </c>
      <c r="G1173" t="s">
        <v>1352</v>
      </c>
      <c r="H1173" s="87">
        <v>248674</v>
      </c>
      <c r="I1173" s="87">
        <v>248674</v>
      </c>
      <c r="J1173" s="1"/>
      <c r="K1173" s="98"/>
      <c r="L1173" s="89"/>
      <c r="M1173" s="1"/>
      <c r="P1173" s="38"/>
      <c r="R1173" s="101" t="s">
        <v>3565</v>
      </c>
      <c r="S1173" s="101" t="s">
        <v>3565</v>
      </c>
      <c r="T1173" s="45" t="s">
        <v>4788</v>
      </c>
      <c r="U1173" t="s">
        <v>402</v>
      </c>
      <c r="V1173" t="s">
        <v>402</v>
      </c>
      <c r="W1173" t="s">
        <v>402</v>
      </c>
      <c r="X1173" t="s">
        <v>402</v>
      </c>
      <c r="Y1173" t="s">
        <v>402</v>
      </c>
      <c r="Z1173" s="1"/>
    </row>
    <row r="1174" spans="1:26" x14ac:dyDescent="0.25">
      <c r="A1174" s="52" t="s">
        <v>2363</v>
      </c>
      <c r="B1174" s="86" t="s">
        <v>910</v>
      </c>
      <c r="C1174" t="s">
        <v>3570</v>
      </c>
      <c r="D1174" t="s">
        <v>2088</v>
      </c>
      <c r="E1174" s="52" t="s">
        <v>4175</v>
      </c>
      <c r="F1174" s="52" t="s">
        <v>2363</v>
      </c>
      <c r="G1174" t="s">
        <v>1353</v>
      </c>
      <c r="H1174" s="87">
        <v>248650</v>
      </c>
      <c r="I1174" s="87">
        <v>248650</v>
      </c>
      <c r="J1174" s="1"/>
      <c r="K1174" s="98"/>
      <c r="L1174" s="89"/>
      <c r="M1174" s="1"/>
      <c r="P1174" s="38"/>
      <c r="R1174" s="101" t="s">
        <v>3566</v>
      </c>
      <c r="S1174" s="101" t="s">
        <v>3566</v>
      </c>
      <c r="T1174" s="45" t="s">
        <v>4788</v>
      </c>
      <c r="U1174" t="s">
        <v>407</v>
      </c>
      <c r="V1174" t="s">
        <v>407</v>
      </c>
      <c r="W1174" t="s">
        <v>407</v>
      </c>
      <c r="X1174" t="s">
        <v>407</v>
      </c>
      <c r="Y1174" t="s">
        <v>407</v>
      </c>
      <c r="Z1174" s="1"/>
    </row>
    <row r="1175" spans="1:26" x14ac:dyDescent="0.25">
      <c r="A1175" s="52" t="s">
        <v>2364</v>
      </c>
      <c r="B1175" s="86" t="s">
        <v>910</v>
      </c>
      <c r="C1175" t="s">
        <v>3570</v>
      </c>
      <c r="D1175" t="s">
        <v>2088</v>
      </c>
      <c r="E1175" s="52" t="s">
        <v>4176</v>
      </c>
      <c r="F1175" s="52" t="s">
        <v>2364</v>
      </c>
      <c r="G1175" t="s">
        <v>1354</v>
      </c>
      <c r="H1175" s="87">
        <v>248618</v>
      </c>
      <c r="I1175" s="87">
        <v>248618</v>
      </c>
      <c r="J1175" s="1"/>
      <c r="K1175" s="98"/>
      <c r="L1175" s="89"/>
      <c r="M1175" s="1"/>
      <c r="P1175" s="38"/>
      <c r="R1175" s="101" t="s">
        <v>2094</v>
      </c>
      <c r="S1175" s="101" t="s">
        <v>2094</v>
      </c>
      <c r="T1175" s="45" t="s">
        <v>3577</v>
      </c>
      <c r="U1175" t="s">
        <v>406</v>
      </c>
      <c r="V1175" t="s">
        <v>406</v>
      </c>
      <c r="W1175" t="s">
        <v>406</v>
      </c>
      <c r="X1175" t="s">
        <v>406</v>
      </c>
      <c r="Y1175" t="s">
        <v>406</v>
      </c>
      <c r="Z1175" s="1"/>
    </row>
    <row r="1176" spans="1:26" x14ac:dyDescent="0.25">
      <c r="A1176" s="52" t="s">
        <v>2365</v>
      </c>
      <c r="B1176" s="86" t="s">
        <v>910</v>
      </c>
      <c r="C1176" t="s">
        <v>3570</v>
      </c>
      <c r="D1176" t="s">
        <v>2088</v>
      </c>
      <c r="E1176" s="52" t="s">
        <v>4177</v>
      </c>
      <c r="F1176" s="52" t="s">
        <v>2365</v>
      </c>
      <c r="G1176" t="s">
        <v>1355</v>
      </c>
      <c r="H1176" s="87">
        <v>248636</v>
      </c>
      <c r="I1176" s="87">
        <v>248636</v>
      </c>
      <c r="J1176" s="1"/>
      <c r="K1176" s="98"/>
      <c r="L1176" s="89"/>
      <c r="M1176" s="1"/>
      <c r="P1176" s="38"/>
      <c r="R1176" s="101" t="s">
        <v>2094</v>
      </c>
      <c r="S1176" s="101" t="s">
        <v>2094</v>
      </c>
      <c r="T1176" s="45" t="s">
        <v>3577</v>
      </c>
      <c r="U1176" t="s">
        <v>408</v>
      </c>
      <c r="V1176" t="s">
        <v>408</v>
      </c>
      <c r="W1176" t="s">
        <v>408</v>
      </c>
      <c r="X1176" t="s">
        <v>408</v>
      </c>
      <c r="Y1176" t="s">
        <v>408</v>
      </c>
      <c r="Z1176" s="1"/>
    </row>
    <row r="1177" spans="1:26" x14ac:dyDescent="0.25">
      <c r="A1177" s="52" t="s">
        <v>2366</v>
      </c>
      <c r="B1177" s="86" t="s">
        <v>910</v>
      </c>
      <c r="C1177" t="s">
        <v>3570</v>
      </c>
      <c r="D1177" t="s">
        <v>2088</v>
      </c>
      <c r="E1177" s="52" t="s">
        <v>4178</v>
      </c>
      <c r="F1177" s="52" t="s">
        <v>2366</v>
      </c>
      <c r="G1177" t="s">
        <v>1356</v>
      </c>
      <c r="H1177" s="87">
        <v>248672</v>
      </c>
      <c r="I1177" s="87">
        <v>248672</v>
      </c>
      <c r="J1177" s="1"/>
      <c r="K1177" s="98"/>
      <c r="L1177" s="89"/>
      <c r="M1177" s="1"/>
      <c r="P1177" s="38"/>
      <c r="R1177" s="101" t="s">
        <v>2094</v>
      </c>
      <c r="S1177" s="101" t="s">
        <v>2094</v>
      </c>
      <c r="T1177" s="45" t="s">
        <v>3577</v>
      </c>
      <c r="U1177" t="s">
        <v>402</v>
      </c>
      <c r="V1177" t="s">
        <v>402</v>
      </c>
      <c r="W1177" t="s">
        <v>402</v>
      </c>
      <c r="X1177" t="s">
        <v>402</v>
      </c>
      <c r="Y1177" t="s">
        <v>402</v>
      </c>
      <c r="Z1177" s="1"/>
    </row>
    <row r="1178" spans="1:26" x14ac:dyDescent="0.25">
      <c r="A1178" s="52" t="s">
        <v>2367</v>
      </c>
      <c r="B1178" s="86" t="s">
        <v>910</v>
      </c>
      <c r="C1178" t="s">
        <v>3570</v>
      </c>
      <c r="D1178" t="s">
        <v>2088</v>
      </c>
      <c r="E1178" s="52" t="s">
        <v>4179</v>
      </c>
      <c r="F1178" s="52" t="s">
        <v>2367</v>
      </c>
      <c r="G1178" t="s">
        <v>1357</v>
      </c>
      <c r="H1178" s="87">
        <v>248666</v>
      </c>
      <c r="I1178" s="87">
        <v>248666</v>
      </c>
      <c r="J1178" s="1"/>
      <c r="K1178" s="98"/>
      <c r="L1178" s="89"/>
      <c r="M1178" s="1"/>
      <c r="P1178" s="38"/>
      <c r="R1178" s="101" t="s">
        <v>3565</v>
      </c>
      <c r="S1178" s="101" t="s">
        <v>3565</v>
      </c>
      <c r="T1178" s="45" t="s">
        <v>4788</v>
      </c>
      <c r="U1178" t="s">
        <v>408</v>
      </c>
      <c r="V1178" t="s">
        <v>408</v>
      </c>
      <c r="W1178" t="s">
        <v>408</v>
      </c>
      <c r="X1178" t="s">
        <v>408</v>
      </c>
      <c r="Y1178" t="s">
        <v>408</v>
      </c>
      <c r="Z1178" s="1"/>
    </row>
    <row r="1179" spans="1:26" x14ac:dyDescent="0.25">
      <c r="A1179" s="52" t="s">
        <v>2368</v>
      </c>
      <c r="B1179" s="86" t="s">
        <v>910</v>
      </c>
      <c r="C1179" t="s">
        <v>3570</v>
      </c>
      <c r="D1179" t="s">
        <v>2088</v>
      </c>
      <c r="E1179" s="52" t="s">
        <v>4167</v>
      </c>
      <c r="F1179" s="52" t="s">
        <v>2368</v>
      </c>
      <c r="G1179" t="s">
        <v>1358</v>
      </c>
      <c r="H1179" s="87">
        <v>248665</v>
      </c>
      <c r="I1179" s="87">
        <v>416340</v>
      </c>
      <c r="J1179" s="1"/>
      <c r="K1179" s="98"/>
      <c r="L1179" s="89"/>
      <c r="M1179" s="1"/>
      <c r="P1179" s="38"/>
      <c r="R1179" s="101" t="s">
        <v>4787</v>
      </c>
      <c r="S1179" s="101" t="s">
        <v>4787</v>
      </c>
      <c r="T1179" s="45" t="s">
        <v>4787</v>
      </c>
      <c r="U1179" t="s">
        <v>409</v>
      </c>
      <c r="V1179" t="s">
        <v>409</v>
      </c>
      <c r="W1179" t="s">
        <v>409</v>
      </c>
      <c r="X1179" t="s">
        <v>409</v>
      </c>
      <c r="Y1179" t="s">
        <v>409</v>
      </c>
      <c r="Z1179" s="1"/>
    </row>
    <row r="1180" spans="1:26" x14ac:dyDescent="0.25">
      <c r="A1180" s="52" t="s">
        <v>2369</v>
      </c>
      <c r="B1180" s="86" t="s">
        <v>910</v>
      </c>
      <c r="C1180" t="s">
        <v>3570</v>
      </c>
      <c r="D1180" t="s">
        <v>2088</v>
      </c>
      <c r="E1180" s="52" t="s">
        <v>4180</v>
      </c>
      <c r="F1180" s="52" t="s">
        <v>2369</v>
      </c>
      <c r="G1180" t="s">
        <v>1359</v>
      </c>
      <c r="H1180" s="87">
        <v>248595</v>
      </c>
      <c r="I1180" s="87">
        <v>248595</v>
      </c>
      <c r="J1180" s="1"/>
      <c r="K1180" s="98"/>
      <c r="L1180" s="89"/>
      <c r="M1180" s="1"/>
      <c r="P1180" s="38"/>
      <c r="R1180" s="101" t="s">
        <v>2094</v>
      </c>
      <c r="S1180" s="101" t="s">
        <v>2094</v>
      </c>
      <c r="T1180" s="45" t="s">
        <v>3577</v>
      </c>
      <c r="U1180" t="s">
        <v>403</v>
      </c>
      <c r="V1180" t="s">
        <v>403</v>
      </c>
      <c r="W1180" t="s">
        <v>403</v>
      </c>
      <c r="X1180" t="s">
        <v>403</v>
      </c>
      <c r="Y1180" t="s">
        <v>403</v>
      </c>
      <c r="Z1180" s="1"/>
    </row>
    <row r="1181" spans="1:26" x14ac:dyDescent="0.25">
      <c r="A1181" s="52" t="s">
        <v>2370</v>
      </c>
      <c r="B1181" s="86" t="s">
        <v>910</v>
      </c>
      <c r="C1181" t="s">
        <v>3570</v>
      </c>
      <c r="D1181" t="s">
        <v>2088</v>
      </c>
      <c r="E1181" s="52" t="s">
        <v>4181</v>
      </c>
      <c r="F1181" s="52" t="s">
        <v>2370</v>
      </c>
      <c r="G1181" t="s">
        <v>1360</v>
      </c>
      <c r="H1181" s="87">
        <v>248679</v>
      </c>
      <c r="I1181" s="87">
        <v>248679</v>
      </c>
      <c r="J1181" s="1"/>
      <c r="K1181" s="98"/>
      <c r="L1181" s="89"/>
      <c r="M1181" s="1"/>
      <c r="P1181" s="38"/>
      <c r="R1181" s="101" t="s">
        <v>3565</v>
      </c>
      <c r="S1181" s="101" t="s">
        <v>3565</v>
      </c>
      <c r="T1181" s="45" t="s">
        <v>4788</v>
      </c>
      <c r="U1181" t="s">
        <v>406</v>
      </c>
      <c r="V1181" t="s">
        <v>406</v>
      </c>
      <c r="W1181" t="s">
        <v>406</v>
      </c>
      <c r="X1181" t="s">
        <v>406</v>
      </c>
      <c r="Y1181" t="s">
        <v>406</v>
      </c>
      <c r="Z1181" s="1"/>
    </row>
    <row r="1182" spans="1:26" x14ac:dyDescent="0.25">
      <c r="A1182" s="52" t="s">
        <v>2371</v>
      </c>
      <c r="B1182" s="86" t="s">
        <v>910</v>
      </c>
      <c r="C1182" t="s">
        <v>3570</v>
      </c>
      <c r="D1182" t="s">
        <v>2088</v>
      </c>
      <c r="E1182" s="52" t="s">
        <v>4182</v>
      </c>
      <c r="F1182" s="52" t="s">
        <v>2371</v>
      </c>
      <c r="G1182" t="s">
        <v>1361</v>
      </c>
      <c r="H1182" s="87">
        <v>248682</v>
      </c>
      <c r="I1182" s="87">
        <v>248682</v>
      </c>
      <c r="J1182" s="1"/>
      <c r="K1182" s="98"/>
      <c r="L1182" s="89"/>
      <c r="M1182" s="1"/>
      <c r="P1182" s="38"/>
      <c r="R1182" s="101" t="s">
        <v>3566</v>
      </c>
      <c r="S1182" s="101" t="s">
        <v>3566</v>
      </c>
      <c r="T1182" s="45" t="s">
        <v>4788</v>
      </c>
      <c r="U1182" t="s">
        <v>402</v>
      </c>
      <c r="V1182" t="s">
        <v>402</v>
      </c>
      <c r="W1182" t="s">
        <v>402</v>
      </c>
      <c r="X1182" t="s">
        <v>402</v>
      </c>
      <c r="Y1182" t="s">
        <v>402</v>
      </c>
      <c r="Z1182" s="1"/>
    </row>
    <row r="1183" spans="1:26" x14ac:dyDescent="0.25">
      <c r="A1183" s="52" t="s">
        <v>2372</v>
      </c>
      <c r="B1183" s="86" t="s">
        <v>910</v>
      </c>
      <c r="C1183" t="s">
        <v>3570</v>
      </c>
      <c r="D1183" t="s">
        <v>2088</v>
      </c>
      <c r="E1183" s="52" t="s">
        <v>4183</v>
      </c>
      <c r="F1183" s="52" t="s">
        <v>2372</v>
      </c>
      <c r="G1183" t="s">
        <v>1362</v>
      </c>
      <c r="H1183" s="87">
        <v>248648</v>
      </c>
      <c r="I1183" s="87">
        <v>248648</v>
      </c>
      <c r="J1183" s="1"/>
      <c r="K1183" s="98"/>
      <c r="L1183" s="89"/>
      <c r="M1183" s="1"/>
      <c r="P1183" s="38"/>
      <c r="R1183" s="101" t="s">
        <v>2094</v>
      </c>
      <c r="S1183" s="101" t="s">
        <v>2094</v>
      </c>
      <c r="T1183" s="45" t="s">
        <v>3577</v>
      </c>
      <c r="U1183" t="s">
        <v>407</v>
      </c>
      <c r="V1183" t="s">
        <v>407</v>
      </c>
      <c r="W1183" t="s">
        <v>407</v>
      </c>
      <c r="X1183" t="s">
        <v>407</v>
      </c>
      <c r="Y1183" t="s">
        <v>407</v>
      </c>
      <c r="Z1183" s="1"/>
    </row>
    <row r="1184" spans="1:26" x14ac:dyDescent="0.25">
      <c r="A1184" s="52" t="s">
        <v>2373</v>
      </c>
      <c r="B1184" s="86" t="s">
        <v>910</v>
      </c>
      <c r="C1184" t="s">
        <v>3570</v>
      </c>
      <c r="D1184" t="s">
        <v>2088</v>
      </c>
      <c r="E1184" s="52" t="s">
        <v>4184</v>
      </c>
      <c r="F1184" s="52" t="s">
        <v>2373</v>
      </c>
      <c r="G1184" t="s">
        <v>1363</v>
      </c>
      <c r="H1184" s="87">
        <v>248640</v>
      </c>
      <c r="I1184" s="87">
        <v>248640</v>
      </c>
      <c r="J1184" s="1"/>
      <c r="K1184" s="98"/>
      <c r="L1184" s="89"/>
      <c r="M1184" s="1"/>
      <c r="P1184" s="38"/>
      <c r="R1184" s="101" t="s">
        <v>4785</v>
      </c>
      <c r="S1184" s="101" t="s">
        <v>4785</v>
      </c>
      <c r="T1184" s="45" t="s">
        <v>4785</v>
      </c>
      <c r="U1184" t="s">
        <v>407</v>
      </c>
      <c r="V1184" t="s">
        <v>407</v>
      </c>
      <c r="W1184" t="s">
        <v>407</v>
      </c>
      <c r="X1184" t="s">
        <v>407</v>
      </c>
      <c r="Y1184" t="s">
        <v>407</v>
      </c>
      <c r="Z1184" s="1"/>
    </row>
    <row r="1185" spans="1:26" x14ac:dyDescent="0.25">
      <c r="A1185" s="52" t="s">
        <v>2374</v>
      </c>
      <c r="B1185" s="86" t="s">
        <v>910</v>
      </c>
      <c r="C1185" t="s">
        <v>3570</v>
      </c>
      <c r="D1185" t="s">
        <v>2088</v>
      </c>
      <c r="E1185" s="52" t="s">
        <v>4185</v>
      </c>
      <c r="F1185" s="52" t="s">
        <v>2374</v>
      </c>
      <c r="G1185" t="s">
        <v>1364</v>
      </c>
      <c r="H1185" s="87">
        <v>248655</v>
      </c>
      <c r="I1185" s="87">
        <v>248655</v>
      </c>
      <c r="J1185" s="1"/>
      <c r="K1185" s="98"/>
      <c r="L1185" s="89"/>
      <c r="M1185" s="1"/>
      <c r="P1185" s="38"/>
      <c r="R1185" s="101" t="s">
        <v>2094</v>
      </c>
      <c r="S1185" s="101" t="s">
        <v>2094</v>
      </c>
      <c r="T1185" s="45" t="s">
        <v>3577</v>
      </c>
      <c r="U1185" t="s">
        <v>407</v>
      </c>
      <c r="V1185" t="s">
        <v>407</v>
      </c>
      <c r="W1185" t="s">
        <v>407</v>
      </c>
      <c r="X1185" t="s">
        <v>407</v>
      </c>
      <c r="Y1185" t="s">
        <v>407</v>
      </c>
      <c r="Z1185" s="1"/>
    </row>
    <row r="1186" spans="1:26" x14ac:dyDescent="0.25">
      <c r="A1186" s="52" t="s">
        <v>2375</v>
      </c>
      <c r="B1186" s="86" t="s">
        <v>910</v>
      </c>
      <c r="C1186" t="s">
        <v>3570</v>
      </c>
      <c r="D1186" t="s">
        <v>2088</v>
      </c>
      <c r="E1186" s="52" t="s">
        <v>4186</v>
      </c>
      <c r="F1186" s="52" t="s">
        <v>2375</v>
      </c>
      <c r="G1186" t="s">
        <v>1365</v>
      </c>
      <c r="H1186" s="87">
        <v>248661</v>
      </c>
      <c r="I1186" s="87">
        <v>248661</v>
      </c>
      <c r="J1186" s="1"/>
      <c r="K1186" s="98"/>
      <c r="L1186" s="89"/>
      <c r="M1186" s="1"/>
      <c r="P1186" s="38"/>
      <c r="R1186" s="101" t="s">
        <v>2094</v>
      </c>
      <c r="S1186" s="101" t="s">
        <v>2094</v>
      </c>
      <c r="T1186" s="45" t="s">
        <v>3577</v>
      </c>
      <c r="U1186" t="s">
        <v>407</v>
      </c>
      <c r="V1186" t="s">
        <v>407</v>
      </c>
      <c r="W1186" t="s">
        <v>407</v>
      </c>
      <c r="X1186" t="s">
        <v>407</v>
      </c>
      <c r="Y1186" t="s">
        <v>407</v>
      </c>
      <c r="Z1186" s="1"/>
    </row>
    <row r="1187" spans="1:26" x14ac:dyDescent="0.25">
      <c r="A1187" s="52" t="s">
        <v>2376</v>
      </c>
      <c r="B1187" s="86" t="s">
        <v>910</v>
      </c>
      <c r="C1187" t="s">
        <v>3570</v>
      </c>
      <c r="D1187" t="s">
        <v>2088</v>
      </c>
      <c r="E1187" s="52" t="s">
        <v>4187</v>
      </c>
      <c r="F1187" s="52" t="s">
        <v>2376</v>
      </c>
      <c r="G1187" t="s">
        <v>1366</v>
      </c>
      <c r="H1187" s="87">
        <v>248597</v>
      </c>
      <c r="I1187" s="87">
        <v>248597</v>
      </c>
      <c r="J1187" s="1"/>
      <c r="K1187" s="98"/>
      <c r="L1187" s="89"/>
      <c r="M1187" s="1"/>
      <c r="P1187" s="38"/>
      <c r="R1187" s="101" t="s">
        <v>2094</v>
      </c>
      <c r="S1187" s="101" t="s">
        <v>2094</v>
      </c>
      <c r="T1187" s="45" t="s">
        <v>3577</v>
      </c>
      <c r="U1187" t="s">
        <v>407</v>
      </c>
      <c r="V1187" t="s">
        <v>407</v>
      </c>
      <c r="W1187" t="s">
        <v>407</v>
      </c>
      <c r="X1187" t="s">
        <v>407</v>
      </c>
      <c r="Y1187" t="s">
        <v>407</v>
      </c>
      <c r="Z1187" s="1"/>
    </row>
    <row r="1188" spans="1:26" x14ac:dyDescent="0.25">
      <c r="A1188" s="52" t="s">
        <v>2377</v>
      </c>
      <c r="B1188" s="86" t="s">
        <v>910</v>
      </c>
      <c r="C1188" t="s">
        <v>3570</v>
      </c>
      <c r="D1188" t="s">
        <v>2088</v>
      </c>
      <c r="E1188" s="52" t="s">
        <v>4188</v>
      </c>
      <c r="F1188" s="52" t="s">
        <v>2377</v>
      </c>
      <c r="G1188" t="s">
        <v>1367</v>
      </c>
      <c r="H1188" s="87">
        <v>248647</v>
      </c>
      <c r="I1188" s="87">
        <v>248647</v>
      </c>
      <c r="J1188" s="1"/>
      <c r="K1188" s="98"/>
      <c r="L1188" s="89"/>
      <c r="M1188" s="1"/>
      <c r="P1188" s="38"/>
      <c r="R1188" s="101" t="s">
        <v>2094</v>
      </c>
      <c r="S1188" s="101" t="s">
        <v>2094</v>
      </c>
      <c r="T1188" s="45" t="s">
        <v>3577</v>
      </c>
      <c r="U1188" t="s">
        <v>407</v>
      </c>
      <c r="V1188" t="s">
        <v>407</v>
      </c>
      <c r="W1188" t="s">
        <v>407</v>
      </c>
      <c r="X1188" t="s">
        <v>407</v>
      </c>
      <c r="Y1188" t="s">
        <v>407</v>
      </c>
      <c r="Z1188" s="1"/>
    </row>
    <row r="1189" spans="1:26" x14ac:dyDescent="0.25">
      <c r="A1189" s="52" t="s">
        <v>2378</v>
      </c>
      <c r="B1189" s="86" t="s">
        <v>910</v>
      </c>
      <c r="C1189" t="s">
        <v>3570</v>
      </c>
      <c r="D1189" t="s">
        <v>2088</v>
      </c>
      <c r="E1189" s="52" t="s">
        <v>4189</v>
      </c>
      <c r="F1189" s="52" t="s">
        <v>2378</v>
      </c>
      <c r="G1189" t="s">
        <v>1368</v>
      </c>
      <c r="H1189" s="87">
        <v>248600</v>
      </c>
      <c r="I1189" s="87">
        <v>248600</v>
      </c>
      <c r="J1189" s="1"/>
      <c r="K1189" s="98"/>
      <c r="L1189" s="89"/>
      <c r="M1189" s="1"/>
      <c r="P1189" s="38"/>
      <c r="R1189" s="101" t="s">
        <v>3565</v>
      </c>
      <c r="S1189" s="101" t="s">
        <v>3565</v>
      </c>
      <c r="T1189" s="45" t="s">
        <v>4788</v>
      </c>
      <c r="U1189" t="s">
        <v>403</v>
      </c>
      <c r="V1189" t="s">
        <v>403</v>
      </c>
      <c r="W1189" t="s">
        <v>403</v>
      </c>
      <c r="X1189" t="s">
        <v>403</v>
      </c>
      <c r="Y1189" t="s">
        <v>403</v>
      </c>
      <c r="Z1189" s="1"/>
    </row>
    <row r="1190" spans="1:26" x14ac:dyDescent="0.25">
      <c r="A1190" s="52" t="s">
        <v>2379</v>
      </c>
      <c r="B1190" s="86" t="s">
        <v>910</v>
      </c>
      <c r="C1190" t="s">
        <v>3570</v>
      </c>
      <c r="D1190" t="s">
        <v>2088</v>
      </c>
      <c r="E1190" s="52" t="s">
        <v>4190</v>
      </c>
      <c r="F1190" s="52" t="s">
        <v>2379</v>
      </c>
      <c r="G1190" t="s">
        <v>1369</v>
      </c>
      <c r="H1190" s="87">
        <v>248678</v>
      </c>
      <c r="I1190" s="87">
        <v>248678</v>
      </c>
      <c r="J1190" s="1"/>
      <c r="K1190" s="98"/>
      <c r="L1190" s="89"/>
      <c r="M1190" s="1"/>
      <c r="P1190" s="38"/>
      <c r="R1190" s="101" t="s">
        <v>4783</v>
      </c>
      <c r="S1190" s="101" t="s">
        <v>4783</v>
      </c>
      <c r="T1190" s="45" t="s">
        <v>4783</v>
      </c>
      <c r="U1190" t="s">
        <v>408</v>
      </c>
      <c r="V1190" t="s">
        <v>408</v>
      </c>
      <c r="W1190" t="s">
        <v>408</v>
      </c>
      <c r="X1190" t="s">
        <v>408</v>
      </c>
      <c r="Y1190" t="s">
        <v>408</v>
      </c>
      <c r="Z1190" s="1"/>
    </row>
    <row r="1191" spans="1:26" x14ac:dyDescent="0.25">
      <c r="A1191" s="52" t="s">
        <v>2380</v>
      </c>
      <c r="B1191" s="86" t="s">
        <v>910</v>
      </c>
      <c r="C1191" t="s">
        <v>3570</v>
      </c>
      <c r="D1191" t="s">
        <v>2088</v>
      </c>
      <c r="E1191" s="52" t="s">
        <v>4191</v>
      </c>
      <c r="F1191" s="52" t="s">
        <v>2380</v>
      </c>
      <c r="G1191" t="s">
        <v>1370</v>
      </c>
      <c r="H1191" s="87">
        <v>248639</v>
      </c>
      <c r="I1191" s="87">
        <v>248639</v>
      </c>
      <c r="J1191" s="1"/>
      <c r="K1191" s="98"/>
      <c r="L1191" s="89"/>
      <c r="M1191" s="1"/>
      <c r="P1191" s="38"/>
      <c r="R1191" s="101" t="s">
        <v>4787</v>
      </c>
      <c r="S1191" s="101" t="s">
        <v>4787</v>
      </c>
      <c r="T1191" s="45" t="s">
        <v>4787</v>
      </c>
      <c r="U1191" t="s">
        <v>403</v>
      </c>
      <c r="V1191" t="s">
        <v>403</v>
      </c>
      <c r="W1191" t="s">
        <v>403</v>
      </c>
      <c r="X1191" t="s">
        <v>403</v>
      </c>
      <c r="Y1191" t="s">
        <v>403</v>
      </c>
      <c r="Z1191" s="1"/>
    </row>
    <row r="1192" spans="1:26" x14ac:dyDescent="0.25">
      <c r="A1192" s="52" t="s">
        <v>2381</v>
      </c>
      <c r="B1192" s="86" t="s">
        <v>910</v>
      </c>
      <c r="C1192" t="s">
        <v>3570</v>
      </c>
      <c r="D1192" t="s">
        <v>2088</v>
      </c>
      <c r="E1192" s="52" t="s">
        <v>4192</v>
      </c>
      <c r="F1192" s="52" t="s">
        <v>2381</v>
      </c>
      <c r="G1192" t="s">
        <v>1371</v>
      </c>
      <c r="H1192" s="87">
        <v>248625</v>
      </c>
      <c r="I1192" s="87">
        <v>248625</v>
      </c>
      <c r="J1192" s="1"/>
      <c r="K1192" s="98"/>
      <c r="L1192" s="89"/>
      <c r="M1192" s="1"/>
      <c r="P1192" s="38" t="s">
        <v>456</v>
      </c>
      <c r="R1192" s="101" t="s">
        <v>4785</v>
      </c>
      <c r="S1192" s="101" t="s">
        <v>4785</v>
      </c>
      <c r="T1192" s="45" t="s">
        <v>4785</v>
      </c>
      <c r="U1192" t="s">
        <v>407</v>
      </c>
      <c r="V1192" t="s">
        <v>407</v>
      </c>
      <c r="W1192" t="s">
        <v>407</v>
      </c>
      <c r="X1192" t="s">
        <v>407</v>
      </c>
      <c r="Y1192" t="s">
        <v>407</v>
      </c>
      <c r="Z1192" s="1"/>
    </row>
    <row r="1193" spans="1:26" x14ac:dyDescent="0.25">
      <c r="A1193" s="52" t="s">
        <v>2382</v>
      </c>
      <c r="B1193" s="86" t="s">
        <v>910</v>
      </c>
      <c r="C1193" t="s">
        <v>3570</v>
      </c>
      <c r="D1193" t="s">
        <v>2088</v>
      </c>
      <c r="E1193" s="52" t="s">
        <v>4193</v>
      </c>
      <c r="F1193" s="52" t="s">
        <v>2382</v>
      </c>
      <c r="G1193" t="s">
        <v>1372</v>
      </c>
      <c r="H1193" s="87">
        <v>248637</v>
      </c>
      <c r="I1193" s="87">
        <v>248637</v>
      </c>
      <c r="J1193" s="1"/>
      <c r="K1193" s="98"/>
      <c r="L1193" s="89"/>
      <c r="M1193" s="1"/>
      <c r="P1193" s="38"/>
      <c r="R1193" s="101" t="s">
        <v>4783</v>
      </c>
      <c r="S1193" s="101" t="s">
        <v>4783</v>
      </c>
      <c r="T1193" s="45" t="s">
        <v>4783</v>
      </c>
      <c r="U1193" t="s">
        <v>407</v>
      </c>
      <c r="V1193" t="s">
        <v>407</v>
      </c>
      <c r="W1193" t="s">
        <v>407</v>
      </c>
      <c r="X1193" t="s">
        <v>407</v>
      </c>
      <c r="Y1193" t="s">
        <v>407</v>
      </c>
      <c r="Z1193" s="1"/>
    </row>
    <row r="1194" spans="1:26" x14ac:dyDescent="0.25">
      <c r="A1194" s="52" t="s">
        <v>2383</v>
      </c>
      <c r="B1194" s="86" t="s">
        <v>910</v>
      </c>
      <c r="C1194" t="s">
        <v>3570</v>
      </c>
      <c r="D1194" t="s">
        <v>2088</v>
      </c>
      <c r="E1194" s="52" t="s">
        <v>4194</v>
      </c>
      <c r="F1194" s="52" t="s">
        <v>2383</v>
      </c>
      <c r="G1194" t="s">
        <v>1373</v>
      </c>
      <c r="H1194" s="87">
        <v>248605</v>
      </c>
      <c r="I1194" s="87">
        <v>248605</v>
      </c>
      <c r="J1194" s="1"/>
      <c r="K1194" s="98"/>
      <c r="L1194" s="89"/>
      <c r="M1194" s="1"/>
      <c r="P1194" s="38"/>
      <c r="R1194" s="101" t="s">
        <v>3565</v>
      </c>
      <c r="S1194" s="101" t="s">
        <v>3565</v>
      </c>
      <c r="T1194" s="45" t="s">
        <v>4788</v>
      </c>
      <c r="U1194" t="s">
        <v>402</v>
      </c>
      <c r="V1194" t="s">
        <v>402</v>
      </c>
      <c r="W1194" t="s">
        <v>402</v>
      </c>
      <c r="X1194" t="s">
        <v>402</v>
      </c>
      <c r="Y1194" t="s">
        <v>402</v>
      </c>
      <c r="Z1194" s="1"/>
    </row>
    <row r="1195" spans="1:26" x14ac:dyDescent="0.25">
      <c r="A1195" s="52" t="s">
        <v>2384</v>
      </c>
      <c r="B1195" s="86" t="s">
        <v>910</v>
      </c>
      <c r="C1195" t="s">
        <v>3570</v>
      </c>
      <c r="D1195" t="s">
        <v>2088</v>
      </c>
      <c r="E1195" s="52" t="s">
        <v>4195</v>
      </c>
      <c r="F1195" s="52" t="s">
        <v>2384</v>
      </c>
      <c r="G1195" t="s">
        <v>1374</v>
      </c>
      <c r="H1195" s="87">
        <v>248601</v>
      </c>
      <c r="I1195" s="87">
        <v>248601</v>
      </c>
      <c r="J1195" s="1"/>
      <c r="K1195" s="98"/>
      <c r="L1195" s="89"/>
      <c r="M1195" s="1"/>
      <c r="P1195" s="38"/>
      <c r="R1195" s="101" t="s">
        <v>2094</v>
      </c>
      <c r="S1195" s="101" t="s">
        <v>2094</v>
      </c>
      <c r="T1195" s="45" t="s">
        <v>3577</v>
      </c>
      <c r="U1195" t="s">
        <v>407</v>
      </c>
      <c r="V1195" t="s">
        <v>407</v>
      </c>
      <c r="W1195" t="s">
        <v>407</v>
      </c>
      <c r="X1195" t="s">
        <v>407</v>
      </c>
      <c r="Y1195" t="s">
        <v>407</v>
      </c>
      <c r="Z1195" s="1"/>
    </row>
    <row r="1196" spans="1:26" x14ac:dyDescent="0.25">
      <c r="A1196" s="52" t="s">
        <v>2385</v>
      </c>
      <c r="B1196" s="86" t="s">
        <v>910</v>
      </c>
      <c r="C1196" t="s">
        <v>3570</v>
      </c>
      <c r="D1196" t="s">
        <v>2088</v>
      </c>
      <c r="E1196" s="52" t="s">
        <v>4196</v>
      </c>
      <c r="F1196" s="52" t="s">
        <v>2385</v>
      </c>
      <c r="G1196" t="s">
        <v>1375</v>
      </c>
      <c r="H1196" s="87">
        <v>248622</v>
      </c>
      <c r="I1196" s="87">
        <v>248622</v>
      </c>
      <c r="J1196" s="1"/>
      <c r="K1196" s="98"/>
      <c r="L1196" s="89"/>
      <c r="M1196" s="1"/>
      <c r="P1196" s="38" t="s">
        <v>456</v>
      </c>
      <c r="R1196" s="101" t="s">
        <v>2095</v>
      </c>
      <c r="S1196" s="101" t="s">
        <v>2095</v>
      </c>
      <c r="T1196" s="45" t="s">
        <v>4788</v>
      </c>
      <c r="U1196" t="s">
        <v>403</v>
      </c>
      <c r="V1196" t="s">
        <v>403</v>
      </c>
      <c r="W1196" t="s">
        <v>403</v>
      </c>
      <c r="X1196" t="s">
        <v>403</v>
      </c>
      <c r="Y1196" t="s">
        <v>403</v>
      </c>
      <c r="Z1196" s="1"/>
    </row>
    <row r="1197" spans="1:26" x14ac:dyDescent="0.25">
      <c r="A1197" s="52" t="s">
        <v>2104</v>
      </c>
      <c r="B1197" s="86" t="s">
        <v>910</v>
      </c>
      <c r="C1197" t="s">
        <v>3570</v>
      </c>
      <c r="D1197" t="s">
        <v>2088</v>
      </c>
      <c r="E1197" s="52" t="s">
        <v>4197</v>
      </c>
      <c r="F1197" s="52" t="s">
        <v>2104</v>
      </c>
      <c r="G1197" t="s">
        <v>1376</v>
      </c>
      <c r="H1197" s="87">
        <v>248606</v>
      </c>
      <c r="I1197" s="87">
        <v>248606</v>
      </c>
      <c r="J1197" s="1"/>
      <c r="K1197" s="98"/>
      <c r="L1197" s="89"/>
      <c r="M1197" s="1"/>
      <c r="P1197" s="38" t="s">
        <v>456</v>
      </c>
      <c r="R1197" s="101" t="s">
        <v>3565</v>
      </c>
      <c r="S1197" s="101" t="s">
        <v>3565</v>
      </c>
      <c r="T1197" s="45" t="s">
        <v>4788</v>
      </c>
      <c r="U1197" t="s">
        <v>408</v>
      </c>
      <c r="V1197" t="s">
        <v>408</v>
      </c>
      <c r="W1197" t="s">
        <v>408</v>
      </c>
      <c r="X1197" t="s">
        <v>408</v>
      </c>
      <c r="Y1197" t="s">
        <v>408</v>
      </c>
      <c r="Z1197" s="1"/>
    </row>
    <row r="1198" spans="1:26" x14ac:dyDescent="0.25">
      <c r="A1198" s="52" t="s">
        <v>2386</v>
      </c>
      <c r="B1198" s="86" t="s">
        <v>910</v>
      </c>
      <c r="C1198" t="s">
        <v>3570</v>
      </c>
      <c r="D1198" t="s">
        <v>2088</v>
      </c>
      <c r="E1198" s="52" t="s">
        <v>4198</v>
      </c>
      <c r="F1198" s="52" t="s">
        <v>2386</v>
      </c>
      <c r="G1198" t="s">
        <v>1377</v>
      </c>
      <c r="H1198" s="87">
        <v>248662</v>
      </c>
      <c r="I1198" s="87">
        <v>248662</v>
      </c>
      <c r="J1198" s="1"/>
      <c r="K1198" s="98"/>
      <c r="L1198" s="89"/>
      <c r="M1198" s="1"/>
      <c r="P1198" s="38"/>
      <c r="R1198" s="101" t="s">
        <v>4783</v>
      </c>
      <c r="S1198" s="101" t="s">
        <v>4783</v>
      </c>
      <c r="T1198" s="45" t="s">
        <v>4783</v>
      </c>
      <c r="U1198" t="s">
        <v>407</v>
      </c>
      <c r="V1198" t="s">
        <v>407</v>
      </c>
      <c r="W1198" t="s">
        <v>407</v>
      </c>
      <c r="X1198" t="s">
        <v>407</v>
      </c>
      <c r="Y1198" t="s">
        <v>407</v>
      </c>
      <c r="Z1198" s="1"/>
    </row>
    <row r="1199" spans="1:26" x14ac:dyDescent="0.25">
      <c r="A1199" s="52" t="s">
        <v>2387</v>
      </c>
      <c r="B1199" s="86" t="s">
        <v>910</v>
      </c>
      <c r="C1199" t="s">
        <v>3570</v>
      </c>
      <c r="D1199" t="s">
        <v>2088</v>
      </c>
      <c r="E1199" s="52" t="s">
        <v>4199</v>
      </c>
      <c r="F1199" s="52" t="s">
        <v>2387</v>
      </c>
      <c r="G1199" t="s">
        <v>1378</v>
      </c>
      <c r="H1199" s="87">
        <v>248634</v>
      </c>
      <c r="I1199" s="87">
        <v>248634</v>
      </c>
      <c r="J1199" s="1"/>
      <c r="K1199" s="98"/>
      <c r="L1199" s="89"/>
      <c r="M1199" s="1"/>
      <c r="P1199" s="38"/>
      <c r="R1199" s="101" t="s">
        <v>3565</v>
      </c>
      <c r="S1199" s="101" t="s">
        <v>3565</v>
      </c>
      <c r="T1199" s="45" t="s">
        <v>4788</v>
      </c>
      <c r="U1199" t="s">
        <v>402</v>
      </c>
      <c r="V1199" t="s">
        <v>402</v>
      </c>
      <c r="W1199" t="s">
        <v>402</v>
      </c>
      <c r="X1199" t="s">
        <v>402</v>
      </c>
      <c r="Y1199" t="s">
        <v>402</v>
      </c>
      <c r="Z1199" s="1"/>
    </row>
    <row r="1200" spans="1:26" x14ac:dyDescent="0.25">
      <c r="A1200" s="52" t="s">
        <v>2388</v>
      </c>
      <c r="B1200" s="86" t="s">
        <v>910</v>
      </c>
      <c r="C1200" t="s">
        <v>3570</v>
      </c>
      <c r="D1200" t="s">
        <v>2088</v>
      </c>
      <c r="E1200" s="52" t="s">
        <v>4200</v>
      </c>
      <c r="F1200" s="52" t="s">
        <v>2388</v>
      </c>
      <c r="G1200" t="s">
        <v>1379</v>
      </c>
      <c r="H1200" s="87">
        <v>248638</v>
      </c>
      <c r="I1200" s="87">
        <v>248638</v>
      </c>
      <c r="J1200" s="1"/>
      <c r="K1200" s="98"/>
      <c r="L1200" s="89"/>
      <c r="M1200" s="1"/>
      <c r="P1200" s="38"/>
      <c r="R1200" s="101" t="s">
        <v>4785</v>
      </c>
      <c r="S1200" s="101" t="s">
        <v>4785</v>
      </c>
      <c r="T1200" s="45" t="s">
        <v>4785</v>
      </c>
      <c r="U1200" t="s">
        <v>402</v>
      </c>
      <c r="V1200" t="s">
        <v>402</v>
      </c>
      <c r="W1200" t="s">
        <v>402</v>
      </c>
      <c r="X1200" t="s">
        <v>402</v>
      </c>
      <c r="Y1200" t="s">
        <v>402</v>
      </c>
      <c r="Z1200" s="1"/>
    </row>
    <row r="1201" spans="1:26" x14ac:dyDescent="0.25">
      <c r="A1201" s="52" t="s">
        <v>2389</v>
      </c>
      <c r="B1201" s="86" t="s">
        <v>910</v>
      </c>
      <c r="C1201" t="s">
        <v>3570</v>
      </c>
      <c r="D1201" t="s">
        <v>2088</v>
      </c>
      <c r="E1201" s="52" t="s">
        <v>4201</v>
      </c>
      <c r="F1201" s="52" t="s">
        <v>2389</v>
      </c>
      <c r="G1201" t="s">
        <v>1380</v>
      </c>
      <c r="H1201" s="87">
        <v>248687</v>
      </c>
      <c r="I1201" s="87">
        <v>248687</v>
      </c>
      <c r="J1201" s="1"/>
      <c r="K1201" s="98"/>
      <c r="L1201" s="89"/>
      <c r="M1201" s="1"/>
      <c r="P1201" s="38"/>
      <c r="R1201" s="101" t="s">
        <v>4785</v>
      </c>
      <c r="S1201" s="101" t="s">
        <v>4785</v>
      </c>
      <c r="T1201" s="45" t="s">
        <v>4785</v>
      </c>
      <c r="U1201" t="s">
        <v>403</v>
      </c>
      <c r="V1201" t="s">
        <v>403</v>
      </c>
      <c r="W1201" t="s">
        <v>403</v>
      </c>
      <c r="X1201" t="s">
        <v>403</v>
      </c>
      <c r="Y1201" t="s">
        <v>403</v>
      </c>
      <c r="Z1201" s="1"/>
    </row>
    <row r="1202" spans="1:26" x14ac:dyDescent="0.25">
      <c r="A1202" s="52" t="s">
        <v>2390</v>
      </c>
      <c r="B1202" s="86" t="s">
        <v>910</v>
      </c>
      <c r="C1202" t="s">
        <v>3570</v>
      </c>
      <c r="D1202" t="s">
        <v>2088</v>
      </c>
      <c r="E1202" s="52" t="s">
        <v>4202</v>
      </c>
      <c r="F1202" s="52" t="s">
        <v>2390</v>
      </c>
      <c r="G1202" t="s">
        <v>1381</v>
      </c>
      <c r="H1202" s="87">
        <v>248685</v>
      </c>
      <c r="I1202" s="87">
        <v>248685</v>
      </c>
      <c r="J1202" s="1"/>
      <c r="K1202" s="98"/>
      <c r="L1202" s="89"/>
      <c r="M1202" s="1"/>
      <c r="P1202" s="38"/>
      <c r="R1202" s="101" t="s">
        <v>3565</v>
      </c>
      <c r="S1202" s="101" t="s">
        <v>3565</v>
      </c>
      <c r="T1202" s="45" t="s">
        <v>4788</v>
      </c>
      <c r="U1202" t="s">
        <v>402</v>
      </c>
      <c r="V1202" t="s">
        <v>402</v>
      </c>
      <c r="W1202" t="s">
        <v>402</v>
      </c>
      <c r="X1202" t="s">
        <v>402</v>
      </c>
      <c r="Y1202" t="s">
        <v>402</v>
      </c>
      <c r="Z1202" s="1"/>
    </row>
    <row r="1203" spans="1:26" x14ac:dyDescent="0.25">
      <c r="A1203" s="52" t="s">
        <v>2391</v>
      </c>
      <c r="B1203" s="86" t="s">
        <v>910</v>
      </c>
      <c r="C1203" t="s">
        <v>3570</v>
      </c>
      <c r="D1203" t="s">
        <v>2088</v>
      </c>
      <c r="E1203" s="52" t="s">
        <v>4203</v>
      </c>
      <c r="F1203" s="52" t="s">
        <v>2391</v>
      </c>
      <c r="G1203" t="s">
        <v>1382</v>
      </c>
      <c r="H1203" s="87">
        <v>248680</v>
      </c>
      <c r="I1203" s="87">
        <v>248680</v>
      </c>
      <c r="J1203" s="1"/>
      <c r="K1203" s="98"/>
      <c r="L1203" s="89"/>
      <c r="M1203" s="1"/>
      <c r="P1203" s="38"/>
      <c r="R1203" s="101" t="s">
        <v>3566</v>
      </c>
      <c r="S1203" s="101" t="s">
        <v>3566</v>
      </c>
      <c r="T1203" s="45" t="s">
        <v>4788</v>
      </c>
      <c r="U1203" t="s">
        <v>407</v>
      </c>
      <c r="V1203" t="s">
        <v>407</v>
      </c>
      <c r="W1203" t="s">
        <v>407</v>
      </c>
      <c r="X1203" t="s">
        <v>407</v>
      </c>
      <c r="Y1203" t="s">
        <v>407</v>
      </c>
      <c r="Z1203" s="1"/>
    </row>
    <row r="1204" spans="1:26" x14ac:dyDescent="0.25">
      <c r="A1204" s="52" t="s">
        <v>2392</v>
      </c>
      <c r="B1204" s="86" t="s">
        <v>910</v>
      </c>
      <c r="C1204" t="s">
        <v>3570</v>
      </c>
      <c r="D1204" t="s">
        <v>2088</v>
      </c>
      <c r="E1204" s="52" t="s">
        <v>4204</v>
      </c>
      <c r="F1204" s="52" t="s">
        <v>2392</v>
      </c>
      <c r="G1204" t="s">
        <v>1383</v>
      </c>
      <c r="H1204" s="87">
        <v>248630</v>
      </c>
      <c r="I1204" s="87">
        <v>248630</v>
      </c>
      <c r="J1204" s="1"/>
      <c r="K1204" s="98"/>
      <c r="L1204" s="89"/>
      <c r="M1204" s="1"/>
      <c r="P1204" s="38"/>
      <c r="R1204" s="101" t="s">
        <v>2094</v>
      </c>
      <c r="S1204" s="101" t="s">
        <v>2094</v>
      </c>
      <c r="T1204" s="45" t="s">
        <v>3577</v>
      </c>
      <c r="U1204" t="s">
        <v>403</v>
      </c>
      <c r="V1204" t="s">
        <v>403</v>
      </c>
      <c r="W1204" t="s">
        <v>403</v>
      </c>
      <c r="X1204" t="s">
        <v>403</v>
      </c>
      <c r="Y1204" t="s">
        <v>403</v>
      </c>
      <c r="Z1204" s="1"/>
    </row>
    <row r="1205" spans="1:26" x14ac:dyDescent="0.25">
      <c r="A1205" s="52" t="s">
        <v>2393</v>
      </c>
      <c r="B1205" s="86" t="s">
        <v>910</v>
      </c>
      <c r="C1205" t="s">
        <v>3570</v>
      </c>
      <c r="D1205" t="s">
        <v>2088</v>
      </c>
      <c r="E1205" s="52" t="s">
        <v>4205</v>
      </c>
      <c r="F1205" s="52" t="s">
        <v>2393</v>
      </c>
      <c r="G1205" t="s">
        <v>1384</v>
      </c>
      <c r="H1205" s="87">
        <v>248596</v>
      </c>
      <c r="I1205" s="87">
        <v>248596</v>
      </c>
      <c r="J1205" s="1"/>
      <c r="K1205" s="98"/>
      <c r="L1205" s="89"/>
      <c r="M1205" s="1"/>
      <c r="P1205" s="38"/>
      <c r="R1205" s="101" t="s">
        <v>4785</v>
      </c>
      <c r="S1205" s="101" t="s">
        <v>4785</v>
      </c>
      <c r="T1205" s="45" t="s">
        <v>4785</v>
      </c>
      <c r="U1205" t="s">
        <v>407</v>
      </c>
      <c r="V1205" t="s">
        <v>407</v>
      </c>
      <c r="W1205" t="s">
        <v>407</v>
      </c>
      <c r="X1205" t="s">
        <v>407</v>
      </c>
      <c r="Y1205" t="s">
        <v>407</v>
      </c>
      <c r="Z1205" s="1"/>
    </row>
    <row r="1206" spans="1:26" x14ac:dyDescent="0.25">
      <c r="A1206" s="52" t="s">
        <v>2394</v>
      </c>
      <c r="B1206" s="86" t="s">
        <v>910</v>
      </c>
      <c r="C1206" t="s">
        <v>3570</v>
      </c>
      <c r="D1206" t="s">
        <v>2088</v>
      </c>
      <c r="E1206" s="52" t="s">
        <v>4206</v>
      </c>
      <c r="F1206" s="52" t="s">
        <v>2394</v>
      </c>
      <c r="G1206" t="s">
        <v>1385</v>
      </c>
      <c r="H1206" s="87">
        <v>248628</v>
      </c>
      <c r="I1206" s="87">
        <v>248628</v>
      </c>
      <c r="J1206" s="1"/>
      <c r="K1206" s="98"/>
      <c r="L1206" s="89"/>
      <c r="M1206" s="1"/>
      <c r="P1206" s="38"/>
      <c r="R1206" s="101" t="s">
        <v>2094</v>
      </c>
      <c r="S1206" s="101" t="s">
        <v>2094</v>
      </c>
      <c r="T1206" s="45" t="s">
        <v>3577</v>
      </c>
      <c r="U1206" t="s">
        <v>403</v>
      </c>
      <c r="V1206" t="s">
        <v>403</v>
      </c>
      <c r="W1206" t="s">
        <v>403</v>
      </c>
      <c r="X1206" t="s">
        <v>403</v>
      </c>
      <c r="Y1206" t="s">
        <v>403</v>
      </c>
      <c r="Z1206" s="1"/>
    </row>
    <row r="1207" spans="1:26" x14ac:dyDescent="0.25">
      <c r="A1207" s="52" t="s">
        <v>2395</v>
      </c>
      <c r="B1207" s="86" t="s">
        <v>910</v>
      </c>
      <c r="C1207" t="s">
        <v>3570</v>
      </c>
      <c r="D1207" t="s">
        <v>2088</v>
      </c>
      <c r="E1207" s="52" t="s">
        <v>4207</v>
      </c>
      <c r="F1207" s="52" t="s">
        <v>2395</v>
      </c>
      <c r="G1207" t="s">
        <v>1386</v>
      </c>
      <c r="H1207" s="87">
        <v>248656</v>
      </c>
      <c r="I1207" s="87">
        <v>248656</v>
      </c>
      <c r="J1207" s="1"/>
      <c r="K1207" s="98"/>
      <c r="L1207" s="89"/>
      <c r="M1207" s="1"/>
      <c r="P1207" s="38"/>
      <c r="R1207" s="101" t="s">
        <v>4783</v>
      </c>
      <c r="S1207" s="101" t="s">
        <v>4783</v>
      </c>
      <c r="T1207" s="45" t="s">
        <v>4783</v>
      </c>
      <c r="U1207" t="s">
        <v>402</v>
      </c>
      <c r="V1207" t="s">
        <v>402</v>
      </c>
      <c r="W1207" t="s">
        <v>402</v>
      </c>
      <c r="X1207" t="s">
        <v>402</v>
      </c>
      <c r="Y1207" t="s">
        <v>402</v>
      </c>
      <c r="Z1207" s="1"/>
    </row>
    <row r="1208" spans="1:26" x14ac:dyDescent="0.25">
      <c r="A1208" s="52" t="s">
        <v>2396</v>
      </c>
      <c r="B1208" s="86" t="s">
        <v>910</v>
      </c>
      <c r="C1208" t="s">
        <v>3570</v>
      </c>
      <c r="D1208" t="s">
        <v>2088</v>
      </c>
      <c r="E1208" s="52" t="s">
        <v>4208</v>
      </c>
      <c r="F1208" s="52" t="s">
        <v>2396</v>
      </c>
      <c r="G1208" t="s">
        <v>1387</v>
      </c>
      <c r="H1208" s="87">
        <v>248604</v>
      </c>
      <c r="I1208" s="87">
        <v>248604</v>
      </c>
      <c r="J1208" s="1"/>
      <c r="K1208" s="98"/>
      <c r="L1208" s="89"/>
      <c r="M1208" s="1"/>
      <c r="P1208" s="38"/>
      <c r="R1208" s="101" t="s">
        <v>2095</v>
      </c>
      <c r="S1208" s="101" t="s">
        <v>2095</v>
      </c>
      <c r="T1208" s="45" t="s">
        <v>4788</v>
      </c>
      <c r="U1208" t="s">
        <v>402</v>
      </c>
      <c r="V1208" t="s">
        <v>402</v>
      </c>
      <c r="W1208" t="s">
        <v>402</v>
      </c>
      <c r="X1208" t="s">
        <v>402</v>
      </c>
      <c r="Y1208" t="s">
        <v>402</v>
      </c>
      <c r="Z1208" s="1"/>
    </row>
    <row r="1209" spans="1:26" x14ac:dyDescent="0.25">
      <c r="A1209" s="52" t="s">
        <v>2397</v>
      </c>
      <c r="B1209" s="86" t="s">
        <v>910</v>
      </c>
      <c r="C1209" t="s">
        <v>3570</v>
      </c>
      <c r="D1209" t="s">
        <v>2088</v>
      </c>
      <c r="E1209" s="52" t="s">
        <v>4209</v>
      </c>
      <c r="F1209" s="52" t="s">
        <v>2397</v>
      </c>
      <c r="G1209" t="s">
        <v>1388</v>
      </c>
      <c r="H1209" s="87">
        <v>248667</v>
      </c>
      <c r="I1209" s="87">
        <v>248667</v>
      </c>
      <c r="J1209" s="1"/>
      <c r="K1209" s="98"/>
      <c r="L1209" s="89"/>
      <c r="M1209" s="1"/>
      <c r="P1209" s="38"/>
      <c r="R1209" s="101" t="s">
        <v>4786</v>
      </c>
      <c r="S1209" s="101" t="s">
        <v>4786</v>
      </c>
      <c r="T1209" s="45" t="s">
        <v>4786</v>
      </c>
      <c r="U1209" t="s">
        <v>402</v>
      </c>
      <c r="V1209" t="s">
        <v>402</v>
      </c>
      <c r="W1209" t="s">
        <v>402</v>
      </c>
      <c r="X1209" t="s">
        <v>402</v>
      </c>
      <c r="Y1209" t="s">
        <v>402</v>
      </c>
      <c r="Z1209" s="1"/>
    </row>
    <row r="1210" spans="1:26" x14ac:dyDescent="0.25">
      <c r="A1210" s="52" t="s">
        <v>2398</v>
      </c>
      <c r="B1210" s="86" t="s">
        <v>910</v>
      </c>
      <c r="C1210" t="s">
        <v>3570</v>
      </c>
      <c r="D1210" t="s">
        <v>2088</v>
      </c>
      <c r="E1210" s="52" t="s">
        <v>4210</v>
      </c>
      <c r="F1210" s="52" t="s">
        <v>2398</v>
      </c>
      <c r="G1210" t="s">
        <v>1389</v>
      </c>
      <c r="H1210" s="87">
        <v>248610</v>
      </c>
      <c r="I1210" s="87">
        <v>248610</v>
      </c>
      <c r="J1210" s="1"/>
      <c r="K1210" s="98"/>
      <c r="L1210" s="89"/>
      <c r="M1210" s="1"/>
      <c r="P1210" s="38"/>
      <c r="R1210" s="101" t="s">
        <v>3565</v>
      </c>
      <c r="S1210" s="101" t="s">
        <v>3565</v>
      </c>
      <c r="T1210" s="45" t="s">
        <v>4788</v>
      </c>
      <c r="U1210" t="s">
        <v>403</v>
      </c>
      <c r="V1210" t="s">
        <v>403</v>
      </c>
      <c r="W1210" t="s">
        <v>403</v>
      </c>
      <c r="X1210" t="s">
        <v>403</v>
      </c>
      <c r="Y1210" t="s">
        <v>403</v>
      </c>
      <c r="Z1210" s="1"/>
    </row>
    <row r="1211" spans="1:26" x14ac:dyDescent="0.25">
      <c r="A1211" s="52" t="s">
        <v>2399</v>
      </c>
      <c r="B1211" s="86" t="s">
        <v>910</v>
      </c>
      <c r="C1211" t="s">
        <v>3570</v>
      </c>
      <c r="D1211" t="s">
        <v>2088</v>
      </c>
      <c r="E1211" s="52" t="s">
        <v>4211</v>
      </c>
      <c r="F1211" s="52" t="s">
        <v>2399</v>
      </c>
      <c r="G1211" t="s">
        <v>1390</v>
      </c>
      <c r="H1211" s="87">
        <v>248629</v>
      </c>
      <c r="I1211" s="87">
        <v>248629</v>
      </c>
      <c r="J1211" s="1"/>
      <c r="K1211" s="98"/>
      <c r="L1211" s="89"/>
      <c r="M1211" s="1"/>
      <c r="P1211" s="38"/>
      <c r="R1211" s="101" t="s">
        <v>4785</v>
      </c>
      <c r="S1211" s="101" t="s">
        <v>4785</v>
      </c>
      <c r="T1211" s="45" t="s">
        <v>4785</v>
      </c>
      <c r="U1211" t="s">
        <v>403</v>
      </c>
      <c r="V1211" t="s">
        <v>403</v>
      </c>
      <c r="W1211" t="s">
        <v>403</v>
      </c>
      <c r="X1211" t="s">
        <v>403</v>
      </c>
      <c r="Y1211" t="s">
        <v>403</v>
      </c>
      <c r="Z1211" s="1"/>
    </row>
    <row r="1212" spans="1:26" x14ac:dyDescent="0.25">
      <c r="A1212" s="52" t="s">
        <v>2400</v>
      </c>
      <c r="B1212" s="86" t="s">
        <v>910</v>
      </c>
      <c r="C1212" t="s">
        <v>3570</v>
      </c>
      <c r="D1212" t="s">
        <v>2088</v>
      </c>
      <c r="E1212" s="52" t="s">
        <v>4212</v>
      </c>
      <c r="F1212" s="52" t="s">
        <v>2400</v>
      </c>
      <c r="G1212" t="s">
        <v>1391</v>
      </c>
      <c r="H1212" s="87">
        <v>248669</v>
      </c>
      <c r="I1212" s="87">
        <v>248669</v>
      </c>
      <c r="J1212" s="1"/>
      <c r="K1212" s="98"/>
      <c r="L1212" s="89"/>
      <c r="M1212" s="1"/>
      <c r="P1212" s="38"/>
      <c r="R1212" s="101" t="s">
        <v>4785</v>
      </c>
      <c r="S1212" s="101" t="s">
        <v>4785</v>
      </c>
      <c r="T1212" s="45" t="s">
        <v>4785</v>
      </c>
      <c r="U1212" t="s">
        <v>403</v>
      </c>
      <c r="V1212" t="s">
        <v>403</v>
      </c>
      <c r="W1212" t="s">
        <v>403</v>
      </c>
      <c r="X1212" t="s">
        <v>403</v>
      </c>
      <c r="Y1212" t="s">
        <v>403</v>
      </c>
      <c r="Z1212" s="1"/>
    </row>
    <row r="1213" spans="1:26" x14ac:dyDescent="0.25">
      <c r="A1213" s="52" t="s">
        <v>949</v>
      </c>
      <c r="B1213" s="86" t="s">
        <v>910</v>
      </c>
      <c r="C1213" t="s">
        <v>3570</v>
      </c>
      <c r="D1213" t="s">
        <v>2078</v>
      </c>
      <c r="E1213" s="52" t="s">
        <v>4213</v>
      </c>
      <c r="F1213" s="52" t="s">
        <v>949</v>
      </c>
      <c r="G1213" t="s">
        <v>1116</v>
      </c>
      <c r="H1213" s="87">
        <v>159442</v>
      </c>
      <c r="I1213" s="87">
        <v>159442</v>
      </c>
      <c r="J1213" s="1"/>
      <c r="K1213" s="98"/>
      <c r="L1213" s="89"/>
      <c r="M1213" s="1"/>
      <c r="P1213" s="38"/>
      <c r="R1213" s="101" t="s">
        <v>4785</v>
      </c>
      <c r="S1213" s="101" t="s">
        <v>4785</v>
      </c>
      <c r="T1213" s="45" t="s">
        <v>4785</v>
      </c>
      <c r="U1213" t="s">
        <v>404</v>
      </c>
      <c r="V1213" t="s">
        <v>404</v>
      </c>
      <c r="W1213" t="s">
        <v>404</v>
      </c>
      <c r="X1213" t="s">
        <v>404</v>
      </c>
      <c r="Y1213" t="s">
        <v>404</v>
      </c>
      <c r="Z1213" s="1"/>
    </row>
    <row r="1214" spans="1:26" x14ac:dyDescent="0.25">
      <c r="A1214" s="52" t="s">
        <v>2631</v>
      </c>
      <c r="B1214" s="86" t="s">
        <v>910</v>
      </c>
      <c r="C1214" t="s">
        <v>3570</v>
      </c>
      <c r="D1214" t="s">
        <v>2089</v>
      </c>
      <c r="E1214" s="52" t="s">
        <v>4214</v>
      </c>
      <c r="F1214" s="52" t="s">
        <v>2631</v>
      </c>
      <c r="G1214" t="s">
        <v>1771</v>
      </c>
      <c r="H1214" s="87">
        <v>249525</v>
      </c>
      <c r="I1214" s="87">
        <v>249525</v>
      </c>
      <c r="J1214" s="1"/>
      <c r="K1214" s="98"/>
      <c r="L1214" s="89"/>
      <c r="M1214" s="1"/>
      <c r="P1214" s="38"/>
      <c r="R1214" s="101" t="s">
        <v>2094</v>
      </c>
      <c r="S1214" s="101" t="s">
        <v>2094</v>
      </c>
      <c r="T1214" s="45" t="s">
        <v>3577</v>
      </c>
      <c r="U1214" t="s">
        <v>406</v>
      </c>
      <c r="V1214" t="s">
        <v>406</v>
      </c>
      <c r="W1214" t="s">
        <v>406</v>
      </c>
      <c r="X1214" t="s">
        <v>406</v>
      </c>
      <c r="Y1214" t="s">
        <v>406</v>
      </c>
      <c r="Z1214" s="1"/>
    </row>
    <row r="1215" spans="1:26" x14ac:dyDescent="0.25">
      <c r="A1215" s="52" t="s">
        <v>950</v>
      </c>
      <c r="B1215" s="86" t="s">
        <v>910</v>
      </c>
      <c r="C1215" t="s">
        <v>3570</v>
      </c>
      <c r="D1215" t="s">
        <v>2078</v>
      </c>
      <c r="E1215" s="52" t="s">
        <v>4215</v>
      </c>
      <c r="F1215" s="52" t="s">
        <v>950</v>
      </c>
      <c r="G1215" t="s">
        <v>1117</v>
      </c>
      <c r="H1215" s="87">
        <v>249033</v>
      </c>
      <c r="I1215" s="87">
        <v>249033</v>
      </c>
      <c r="J1215" s="1"/>
      <c r="K1215" s="98"/>
      <c r="L1215" s="89"/>
      <c r="M1215" s="1"/>
      <c r="P1215" s="38"/>
      <c r="R1215" s="101" t="s">
        <v>4785</v>
      </c>
      <c r="S1215" s="101" t="s">
        <v>4785</v>
      </c>
      <c r="T1215" s="45" t="s">
        <v>4785</v>
      </c>
      <c r="U1215" t="s">
        <v>405</v>
      </c>
      <c r="V1215" t="s">
        <v>405</v>
      </c>
      <c r="W1215" t="s">
        <v>405</v>
      </c>
      <c r="X1215" t="s">
        <v>405</v>
      </c>
      <c r="Y1215" t="s">
        <v>405</v>
      </c>
      <c r="Z1215" s="1"/>
    </row>
    <row r="1216" spans="1:26" x14ac:dyDescent="0.25">
      <c r="A1216" s="52" t="s">
        <v>2632</v>
      </c>
      <c r="B1216" s="86" t="s">
        <v>910</v>
      </c>
      <c r="C1216" t="s">
        <v>3570</v>
      </c>
      <c r="D1216" t="s">
        <v>2089</v>
      </c>
      <c r="E1216" s="52" t="s">
        <v>4216</v>
      </c>
      <c r="F1216" s="52" t="s">
        <v>2632</v>
      </c>
      <c r="G1216" t="s">
        <v>1772</v>
      </c>
      <c r="H1216" s="87">
        <v>249615</v>
      </c>
      <c r="I1216" s="87">
        <v>249615</v>
      </c>
      <c r="J1216" s="1"/>
      <c r="K1216" s="98"/>
      <c r="L1216" s="89"/>
      <c r="M1216" s="1"/>
      <c r="P1216" s="38"/>
      <c r="R1216" s="101" t="s">
        <v>4785</v>
      </c>
      <c r="S1216" s="101" t="s">
        <v>4785</v>
      </c>
      <c r="T1216" s="45" t="s">
        <v>4785</v>
      </c>
      <c r="U1216" t="s">
        <v>405</v>
      </c>
      <c r="V1216" t="s">
        <v>405</v>
      </c>
      <c r="W1216" t="s">
        <v>405</v>
      </c>
      <c r="X1216" t="s">
        <v>405</v>
      </c>
      <c r="Y1216" t="s">
        <v>405</v>
      </c>
      <c r="Z1216" s="1"/>
    </row>
    <row r="1217" spans="1:26" x14ac:dyDescent="0.25">
      <c r="A1217" s="52" t="s">
        <v>2255</v>
      </c>
      <c r="B1217" s="86" t="s">
        <v>910</v>
      </c>
      <c r="C1217" t="s">
        <v>3571</v>
      </c>
      <c r="D1217" t="s">
        <v>2091</v>
      </c>
      <c r="E1217" s="52" t="s">
        <v>4217</v>
      </c>
      <c r="F1217" s="52" t="s">
        <v>2255</v>
      </c>
      <c r="G1217" t="s">
        <v>1901</v>
      </c>
      <c r="H1217" s="87">
        <v>247954</v>
      </c>
      <c r="I1217" s="87">
        <v>247954</v>
      </c>
      <c r="J1217" s="1"/>
      <c r="K1217" s="98"/>
      <c r="L1217" s="89"/>
      <c r="M1217" s="1"/>
      <c r="P1217" s="38"/>
      <c r="R1217" s="101" t="s">
        <v>3566</v>
      </c>
      <c r="S1217" s="101" t="s">
        <v>3566</v>
      </c>
      <c r="T1217" s="45" t="s">
        <v>4788</v>
      </c>
      <c r="U1217" t="s">
        <v>402</v>
      </c>
      <c r="V1217" t="s">
        <v>402</v>
      </c>
      <c r="W1217" t="s">
        <v>402</v>
      </c>
      <c r="X1217" t="s">
        <v>402</v>
      </c>
      <c r="Y1217" t="s">
        <v>402</v>
      </c>
      <c r="Z1217" s="1"/>
    </row>
    <row r="1218" spans="1:26" x14ac:dyDescent="0.25">
      <c r="A1218" s="52" t="s">
        <v>2842</v>
      </c>
      <c r="B1218" s="86" t="s">
        <v>910</v>
      </c>
      <c r="C1218" t="s">
        <v>3571</v>
      </c>
      <c r="D1218" t="s">
        <v>2092</v>
      </c>
      <c r="E1218" s="52" t="s">
        <v>4218</v>
      </c>
      <c r="F1218" s="52" t="s">
        <v>2842</v>
      </c>
      <c r="G1218" t="s">
        <v>1992</v>
      </c>
      <c r="H1218" s="87">
        <v>248228</v>
      </c>
      <c r="I1218" s="87">
        <v>248228</v>
      </c>
      <c r="J1218" s="1"/>
      <c r="K1218" s="98"/>
      <c r="L1218" s="89"/>
      <c r="M1218" s="1"/>
      <c r="P1218" s="38"/>
      <c r="R1218" s="101" t="s">
        <v>2094</v>
      </c>
      <c r="S1218" s="101" t="s">
        <v>2094</v>
      </c>
      <c r="T1218" s="45" t="s">
        <v>3577</v>
      </c>
      <c r="U1218" t="s">
        <v>403</v>
      </c>
      <c r="V1218" t="s">
        <v>403</v>
      </c>
      <c r="W1218" t="s">
        <v>403</v>
      </c>
      <c r="X1218" t="s">
        <v>403</v>
      </c>
      <c r="Y1218" t="s">
        <v>403</v>
      </c>
      <c r="Z1218" s="1"/>
    </row>
    <row r="1219" spans="1:26" x14ac:dyDescent="0.25">
      <c r="A1219" s="52" t="s">
        <v>985</v>
      </c>
      <c r="B1219" s="86" t="s">
        <v>910</v>
      </c>
      <c r="C1219" t="s">
        <v>3570</v>
      </c>
      <c r="D1219" t="s">
        <v>2080</v>
      </c>
      <c r="E1219" s="52" t="s">
        <v>4219</v>
      </c>
      <c r="F1219" s="52" t="s">
        <v>985</v>
      </c>
      <c r="G1219" t="s">
        <v>1152</v>
      </c>
      <c r="H1219" s="87">
        <v>248363</v>
      </c>
      <c r="I1219" s="87">
        <v>248363</v>
      </c>
      <c r="J1219" s="1"/>
      <c r="K1219" s="98"/>
      <c r="L1219" s="89"/>
      <c r="M1219" s="1"/>
      <c r="P1219" s="38"/>
      <c r="R1219" s="101" t="s">
        <v>4785</v>
      </c>
      <c r="S1219" s="101" t="s">
        <v>4785</v>
      </c>
      <c r="T1219" s="45" t="s">
        <v>4785</v>
      </c>
      <c r="U1219" t="s">
        <v>405</v>
      </c>
      <c r="V1219" t="s">
        <v>405</v>
      </c>
      <c r="W1219" t="s">
        <v>405</v>
      </c>
      <c r="X1219" t="s">
        <v>405</v>
      </c>
      <c r="Y1219" t="s">
        <v>405</v>
      </c>
      <c r="Z1219" s="1"/>
    </row>
    <row r="1220" spans="1:26" x14ac:dyDescent="0.25">
      <c r="A1220" s="52" t="s">
        <v>2190</v>
      </c>
      <c r="B1220" s="86" t="s">
        <v>910</v>
      </c>
      <c r="C1220" t="s">
        <v>3570</v>
      </c>
      <c r="D1220" t="s">
        <v>2089</v>
      </c>
      <c r="E1220" s="52" t="s">
        <v>4220</v>
      </c>
      <c r="F1220" s="52" t="s">
        <v>2190</v>
      </c>
      <c r="G1220" t="s">
        <v>1634</v>
      </c>
      <c r="H1220" s="87">
        <v>249171</v>
      </c>
      <c r="I1220" s="87">
        <v>249171</v>
      </c>
      <c r="J1220" s="1"/>
      <c r="K1220" s="98"/>
      <c r="L1220" s="89"/>
      <c r="M1220" s="1"/>
      <c r="P1220" s="38"/>
      <c r="R1220" s="101" t="s">
        <v>4783</v>
      </c>
      <c r="S1220" s="101" t="s">
        <v>4783</v>
      </c>
      <c r="T1220" s="45" t="s">
        <v>4783</v>
      </c>
      <c r="U1220" t="s">
        <v>402</v>
      </c>
      <c r="V1220" t="s">
        <v>402</v>
      </c>
      <c r="W1220" t="s">
        <v>402</v>
      </c>
      <c r="X1220" t="s">
        <v>402</v>
      </c>
      <c r="Y1220" t="s">
        <v>402</v>
      </c>
      <c r="Z1220" s="1"/>
    </row>
    <row r="1221" spans="1:26" x14ac:dyDescent="0.25">
      <c r="A1221" s="52" t="s">
        <v>2633</v>
      </c>
      <c r="B1221" s="86" t="s">
        <v>910</v>
      </c>
      <c r="C1221" t="s">
        <v>3570</v>
      </c>
      <c r="D1221" t="s">
        <v>2089</v>
      </c>
      <c r="E1221" s="52" t="s">
        <v>4221</v>
      </c>
      <c r="F1221" s="52" t="s">
        <v>2633</v>
      </c>
      <c r="G1221" t="s">
        <v>1773</v>
      </c>
      <c r="H1221" s="87">
        <v>249181</v>
      </c>
      <c r="I1221" s="87">
        <v>249181</v>
      </c>
      <c r="J1221" s="1"/>
      <c r="K1221" s="98"/>
      <c r="L1221" s="89"/>
      <c r="M1221" s="1"/>
      <c r="P1221" s="38" t="s">
        <v>456</v>
      </c>
      <c r="R1221" s="101" t="s">
        <v>3566</v>
      </c>
      <c r="S1221" s="101" t="s">
        <v>3566</v>
      </c>
      <c r="T1221" s="45" t="s">
        <v>4788</v>
      </c>
      <c r="U1221" t="s">
        <v>409</v>
      </c>
      <c r="V1221" t="s">
        <v>409</v>
      </c>
      <c r="W1221" t="s">
        <v>409</v>
      </c>
      <c r="X1221" t="s">
        <v>409</v>
      </c>
      <c r="Y1221" t="s">
        <v>409</v>
      </c>
      <c r="Z1221" s="1"/>
    </row>
    <row r="1222" spans="1:26" x14ac:dyDescent="0.25">
      <c r="A1222" s="52" t="s">
        <v>2634</v>
      </c>
      <c r="B1222" s="86" t="s">
        <v>910</v>
      </c>
      <c r="C1222" t="s">
        <v>3570</v>
      </c>
      <c r="D1222" t="s">
        <v>2089</v>
      </c>
      <c r="E1222" s="52" t="s">
        <v>4222</v>
      </c>
      <c r="F1222" s="52" t="s">
        <v>2634</v>
      </c>
      <c r="G1222" t="s">
        <v>1774</v>
      </c>
      <c r="H1222" s="87">
        <v>249175</v>
      </c>
      <c r="I1222" s="87">
        <v>249175</v>
      </c>
      <c r="J1222" s="1"/>
      <c r="K1222" s="98"/>
      <c r="L1222" s="89"/>
      <c r="M1222" s="1"/>
      <c r="P1222" s="38"/>
      <c r="R1222" s="101" t="s">
        <v>3566</v>
      </c>
      <c r="S1222" s="101" t="s">
        <v>3566</v>
      </c>
      <c r="T1222" s="45" t="s">
        <v>4788</v>
      </c>
      <c r="U1222" t="s">
        <v>407</v>
      </c>
      <c r="V1222" t="s">
        <v>407</v>
      </c>
      <c r="W1222" t="s">
        <v>407</v>
      </c>
      <c r="X1222" t="s">
        <v>407</v>
      </c>
      <c r="Y1222" t="s">
        <v>407</v>
      </c>
      <c r="Z1222" s="1"/>
    </row>
    <row r="1223" spans="1:26" x14ac:dyDescent="0.25">
      <c r="A1223" s="52" t="s">
        <v>2635</v>
      </c>
      <c r="B1223" s="86" t="s">
        <v>910</v>
      </c>
      <c r="C1223" t="s">
        <v>3570</v>
      </c>
      <c r="D1223" t="s">
        <v>2089</v>
      </c>
      <c r="E1223" s="52" t="s">
        <v>4223</v>
      </c>
      <c r="F1223" s="52" t="s">
        <v>2635</v>
      </c>
      <c r="G1223" t="s">
        <v>1775</v>
      </c>
      <c r="H1223" s="87">
        <v>249176</v>
      </c>
      <c r="I1223" s="87">
        <v>249176</v>
      </c>
      <c r="J1223" s="1"/>
      <c r="K1223" s="98"/>
      <c r="L1223" s="89"/>
      <c r="M1223" s="1"/>
      <c r="P1223" s="38"/>
      <c r="R1223" s="101" t="s">
        <v>3566</v>
      </c>
      <c r="S1223" s="101" t="s">
        <v>3566</v>
      </c>
      <c r="T1223" s="45" t="s">
        <v>4788</v>
      </c>
      <c r="U1223" t="s">
        <v>402</v>
      </c>
      <c r="V1223" t="s">
        <v>402</v>
      </c>
      <c r="W1223" t="s">
        <v>402</v>
      </c>
      <c r="X1223" t="s">
        <v>402</v>
      </c>
      <c r="Y1223" t="s">
        <v>402</v>
      </c>
      <c r="Z1223" s="1"/>
    </row>
    <row r="1224" spans="1:26" x14ac:dyDescent="0.25">
      <c r="A1224" s="52" t="s">
        <v>2636</v>
      </c>
      <c r="B1224" s="86" t="s">
        <v>910</v>
      </c>
      <c r="C1224" t="s">
        <v>3570</v>
      </c>
      <c r="D1224" t="s">
        <v>2089</v>
      </c>
      <c r="E1224" s="52" t="s">
        <v>4224</v>
      </c>
      <c r="F1224" s="52" t="s">
        <v>2636</v>
      </c>
      <c r="G1224" t="s">
        <v>1776</v>
      </c>
      <c r="H1224" s="87">
        <v>249179</v>
      </c>
      <c r="I1224" s="87">
        <v>249179</v>
      </c>
      <c r="J1224" s="1"/>
      <c r="K1224" s="98"/>
      <c r="L1224" s="89"/>
      <c r="M1224" s="1"/>
      <c r="P1224" s="38"/>
      <c r="R1224" s="101" t="s">
        <v>3566</v>
      </c>
      <c r="S1224" s="101" t="s">
        <v>3566</v>
      </c>
      <c r="T1224" s="45" t="s">
        <v>4788</v>
      </c>
      <c r="U1224" t="s">
        <v>407</v>
      </c>
      <c r="V1224" t="s">
        <v>407</v>
      </c>
      <c r="W1224" t="s">
        <v>407</v>
      </c>
      <c r="X1224" t="s">
        <v>407</v>
      </c>
      <c r="Y1224" t="s">
        <v>407</v>
      </c>
      <c r="Z1224" s="1"/>
    </row>
    <row r="1225" spans="1:26" x14ac:dyDescent="0.25">
      <c r="A1225" s="52" t="s">
        <v>2191</v>
      </c>
      <c r="B1225" s="86" t="s">
        <v>910</v>
      </c>
      <c r="C1225" t="s">
        <v>3570</v>
      </c>
      <c r="D1225" t="s">
        <v>2089</v>
      </c>
      <c r="E1225" s="52" t="s">
        <v>4225</v>
      </c>
      <c r="F1225" s="52" t="s">
        <v>2191</v>
      </c>
      <c r="G1225" t="s">
        <v>1635</v>
      </c>
      <c r="H1225" s="87">
        <v>249177</v>
      </c>
      <c r="I1225" s="87">
        <v>249177</v>
      </c>
      <c r="J1225" s="1"/>
      <c r="K1225" s="98"/>
      <c r="L1225" s="89"/>
      <c r="M1225" s="1"/>
      <c r="P1225" s="38" t="s">
        <v>456</v>
      </c>
      <c r="R1225" s="101" t="s">
        <v>3566</v>
      </c>
      <c r="S1225" s="101" t="s">
        <v>3566</v>
      </c>
      <c r="T1225" s="45" t="s">
        <v>4788</v>
      </c>
      <c r="U1225" t="s">
        <v>402</v>
      </c>
      <c r="V1225" t="s">
        <v>402</v>
      </c>
      <c r="W1225" t="s">
        <v>402</v>
      </c>
      <c r="X1225" t="s">
        <v>402</v>
      </c>
      <c r="Y1225" t="s">
        <v>402</v>
      </c>
      <c r="Z1225" s="1"/>
    </row>
    <row r="1226" spans="1:26" x14ac:dyDescent="0.25">
      <c r="A1226" s="52" t="s">
        <v>2843</v>
      </c>
      <c r="B1226" s="86" t="s">
        <v>910</v>
      </c>
      <c r="C1226" t="s">
        <v>3571</v>
      </c>
      <c r="D1226" t="s">
        <v>2091</v>
      </c>
      <c r="E1226" s="52" t="s">
        <v>4226</v>
      </c>
      <c r="F1226" s="52" t="s">
        <v>2843</v>
      </c>
      <c r="G1226" t="s">
        <v>1993</v>
      </c>
      <c r="H1226" s="87">
        <v>247920</v>
      </c>
      <c r="I1226" s="87">
        <v>247920</v>
      </c>
      <c r="J1226" s="1"/>
      <c r="K1226" s="98"/>
      <c r="L1226" s="89"/>
      <c r="M1226" s="1"/>
      <c r="P1226" s="38"/>
      <c r="R1226" s="101" t="s">
        <v>3566</v>
      </c>
      <c r="S1226" s="101" t="s">
        <v>3566</v>
      </c>
      <c r="T1226" s="45" t="s">
        <v>4788</v>
      </c>
      <c r="U1226" t="s">
        <v>408</v>
      </c>
      <c r="V1226" t="s">
        <v>408</v>
      </c>
      <c r="W1226" t="s">
        <v>408</v>
      </c>
      <c r="X1226" t="s">
        <v>408</v>
      </c>
      <c r="Y1226" t="s">
        <v>408</v>
      </c>
      <c r="Z1226" s="1"/>
    </row>
    <row r="1227" spans="1:26" x14ac:dyDescent="0.25">
      <c r="A1227" s="52" t="s">
        <v>2844</v>
      </c>
      <c r="B1227" s="86" t="s">
        <v>910</v>
      </c>
      <c r="C1227" t="s">
        <v>3571</v>
      </c>
      <c r="D1227" t="s">
        <v>2091</v>
      </c>
      <c r="E1227" s="52" t="s">
        <v>4227</v>
      </c>
      <c r="F1227" s="52" t="s">
        <v>2844</v>
      </c>
      <c r="G1227" t="s">
        <v>1994</v>
      </c>
      <c r="H1227" s="87">
        <v>247923</v>
      </c>
      <c r="I1227" s="87">
        <v>247923</v>
      </c>
      <c r="J1227" s="1"/>
      <c r="K1227" s="98"/>
      <c r="L1227" s="89"/>
      <c r="M1227" s="1"/>
      <c r="P1227" s="38"/>
      <c r="R1227" s="101" t="s">
        <v>2093</v>
      </c>
      <c r="S1227" s="101" t="s">
        <v>2093</v>
      </c>
      <c r="T1227" s="45" t="s">
        <v>3577</v>
      </c>
      <c r="U1227" t="s">
        <v>402</v>
      </c>
      <c r="V1227" t="s">
        <v>402</v>
      </c>
      <c r="W1227" t="s">
        <v>402</v>
      </c>
      <c r="X1227" t="s">
        <v>402</v>
      </c>
      <c r="Y1227" t="s">
        <v>402</v>
      </c>
      <c r="Z1227" s="1"/>
    </row>
    <row r="1228" spans="1:26" x14ac:dyDescent="0.25">
      <c r="A1228" s="52" t="s">
        <v>1995</v>
      </c>
      <c r="B1228" s="86" t="s">
        <v>910</v>
      </c>
      <c r="C1228" t="s">
        <v>3571</v>
      </c>
      <c r="D1228" t="s">
        <v>2091</v>
      </c>
      <c r="E1228" s="52" t="s">
        <v>4228</v>
      </c>
      <c r="F1228" s="52" t="s">
        <v>1995</v>
      </c>
      <c r="G1228" t="s">
        <v>1995</v>
      </c>
      <c r="H1228" s="87">
        <v>247918</v>
      </c>
      <c r="I1228" s="87">
        <v>247918</v>
      </c>
      <c r="J1228" s="1"/>
      <c r="K1228" s="98"/>
      <c r="L1228" s="89"/>
      <c r="M1228" s="1"/>
      <c r="P1228" s="38"/>
      <c r="R1228" s="101" t="s">
        <v>2094</v>
      </c>
      <c r="S1228" s="101" t="s">
        <v>2094</v>
      </c>
      <c r="T1228" s="45" t="s">
        <v>3577</v>
      </c>
      <c r="U1228" t="s">
        <v>406</v>
      </c>
      <c r="V1228" t="s">
        <v>406</v>
      </c>
      <c r="W1228" t="s">
        <v>406</v>
      </c>
      <c r="X1228" t="s">
        <v>406</v>
      </c>
      <c r="Y1228" t="s">
        <v>406</v>
      </c>
      <c r="Z1228" s="1"/>
    </row>
    <row r="1229" spans="1:26" x14ac:dyDescent="0.25">
      <c r="A1229" s="52" t="s">
        <v>2845</v>
      </c>
      <c r="B1229" s="86" t="s">
        <v>910</v>
      </c>
      <c r="C1229" t="s">
        <v>3571</v>
      </c>
      <c r="D1229" t="s">
        <v>2092</v>
      </c>
      <c r="E1229" s="52" t="s">
        <v>4229</v>
      </c>
      <c r="F1229" s="52" t="s">
        <v>2845</v>
      </c>
      <c r="G1229" t="s">
        <v>1996</v>
      </c>
      <c r="H1229" s="87">
        <v>248210</v>
      </c>
      <c r="I1229" s="87">
        <v>248210</v>
      </c>
      <c r="J1229" s="1"/>
      <c r="K1229" s="98"/>
      <c r="L1229" s="89"/>
      <c r="M1229" s="1"/>
      <c r="P1229" s="38"/>
      <c r="R1229" s="101" t="s">
        <v>3566</v>
      </c>
      <c r="S1229" s="101" t="s">
        <v>3566</v>
      </c>
      <c r="T1229" s="45" t="s">
        <v>4788</v>
      </c>
      <c r="U1229" t="s">
        <v>407</v>
      </c>
      <c r="V1229" t="s">
        <v>407</v>
      </c>
      <c r="W1229" t="s">
        <v>407</v>
      </c>
      <c r="X1229" t="s">
        <v>407</v>
      </c>
      <c r="Y1229" t="s">
        <v>407</v>
      </c>
      <c r="Z1229" s="1"/>
    </row>
    <row r="1230" spans="1:26" x14ac:dyDescent="0.25">
      <c r="A1230" s="52" t="s">
        <v>2846</v>
      </c>
      <c r="B1230" s="86" t="s">
        <v>910</v>
      </c>
      <c r="C1230" t="s">
        <v>3571</v>
      </c>
      <c r="D1230" t="s">
        <v>2092</v>
      </c>
      <c r="E1230" s="52" t="s">
        <v>4230</v>
      </c>
      <c r="F1230" s="52" t="s">
        <v>2846</v>
      </c>
      <c r="G1230" t="s">
        <v>1997</v>
      </c>
      <c r="H1230" s="87">
        <v>248209</v>
      </c>
      <c r="I1230" s="87">
        <v>248209</v>
      </c>
      <c r="J1230" s="1"/>
      <c r="K1230" s="98"/>
      <c r="L1230" s="89"/>
      <c r="M1230" s="1"/>
      <c r="P1230" s="38"/>
      <c r="R1230" s="101" t="s">
        <v>4783</v>
      </c>
      <c r="S1230" s="101" t="s">
        <v>4783</v>
      </c>
      <c r="T1230" s="45" t="s">
        <v>4783</v>
      </c>
      <c r="U1230" t="s">
        <v>406</v>
      </c>
      <c r="V1230" t="s">
        <v>406</v>
      </c>
      <c r="W1230" t="s">
        <v>406</v>
      </c>
      <c r="X1230" t="s">
        <v>406</v>
      </c>
      <c r="Y1230" t="s">
        <v>406</v>
      </c>
      <c r="Z1230" s="1"/>
    </row>
    <row r="1231" spans="1:26" x14ac:dyDescent="0.25">
      <c r="A1231" s="52" t="s">
        <v>2847</v>
      </c>
      <c r="B1231" s="86" t="s">
        <v>910</v>
      </c>
      <c r="C1231" t="s">
        <v>3571</v>
      </c>
      <c r="D1231" t="s">
        <v>2092</v>
      </c>
      <c r="E1231" s="52" t="s">
        <v>4231</v>
      </c>
      <c r="F1231" s="52" t="s">
        <v>2847</v>
      </c>
      <c r="G1231" t="s">
        <v>1998</v>
      </c>
      <c r="H1231" s="87">
        <v>248211</v>
      </c>
      <c r="I1231" s="87">
        <v>248211</v>
      </c>
      <c r="J1231" s="1"/>
      <c r="K1231" s="98"/>
      <c r="L1231" s="89"/>
      <c r="M1231" s="1"/>
      <c r="P1231" s="38"/>
      <c r="R1231" s="101" t="s">
        <v>3565</v>
      </c>
      <c r="S1231" s="101" t="s">
        <v>3565</v>
      </c>
      <c r="T1231" s="45" t="s">
        <v>4788</v>
      </c>
      <c r="U1231" t="s">
        <v>403</v>
      </c>
      <c r="V1231" t="s">
        <v>403</v>
      </c>
      <c r="W1231" t="s">
        <v>403</v>
      </c>
      <c r="X1231" t="s">
        <v>403</v>
      </c>
      <c r="Y1231" t="s">
        <v>403</v>
      </c>
      <c r="Z1231" s="1"/>
    </row>
    <row r="1232" spans="1:26" x14ac:dyDescent="0.25">
      <c r="A1232" s="52" t="s">
        <v>2848</v>
      </c>
      <c r="B1232" s="86" t="s">
        <v>910</v>
      </c>
      <c r="C1232" t="s">
        <v>3571</v>
      </c>
      <c r="D1232" t="s">
        <v>2092</v>
      </c>
      <c r="E1232" s="52" t="s">
        <v>4232</v>
      </c>
      <c r="F1232" s="52" t="s">
        <v>2848</v>
      </c>
      <c r="G1232" t="s">
        <v>1999</v>
      </c>
      <c r="H1232" s="87">
        <v>248212</v>
      </c>
      <c r="I1232" s="87">
        <v>248212</v>
      </c>
      <c r="J1232" s="1"/>
      <c r="K1232" s="98"/>
      <c r="L1232" s="89"/>
      <c r="M1232" s="1"/>
      <c r="P1232" s="38"/>
      <c r="R1232" s="101" t="s">
        <v>3565</v>
      </c>
      <c r="S1232" s="101" t="s">
        <v>3565</v>
      </c>
      <c r="T1232" s="45" t="s">
        <v>4788</v>
      </c>
      <c r="U1232" t="s">
        <v>403</v>
      </c>
      <c r="V1232" t="s">
        <v>403</v>
      </c>
      <c r="W1232" t="s">
        <v>403</v>
      </c>
      <c r="X1232" t="s">
        <v>403</v>
      </c>
      <c r="Y1232" t="s">
        <v>403</v>
      </c>
      <c r="Z1232" s="1"/>
    </row>
    <row r="1233" spans="1:26" x14ac:dyDescent="0.25">
      <c r="A1233" s="52" t="s">
        <v>2401</v>
      </c>
      <c r="B1233" s="86" t="s">
        <v>910</v>
      </c>
      <c r="C1233" t="s">
        <v>3570</v>
      </c>
      <c r="D1233" t="s">
        <v>2088</v>
      </c>
      <c r="E1233" s="52" t="s">
        <v>4233</v>
      </c>
      <c r="F1233" s="52" t="s">
        <v>2401</v>
      </c>
      <c r="G1233" t="s">
        <v>1392</v>
      </c>
      <c r="H1233" s="87">
        <v>248873</v>
      </c>
      <c r="I1233" s="87">
        <v>248873</v>
      </c>
      <c r="J1233" s="1"/>
      <c r="K1233" s="98"/>
      <c r="L1233" s="89"/>
      <c r="M1233" s="1"/>
      <c r="P1233" s="38"/>
      <c r="R1233" s="101" t="s">
        <v>2093</v>
      </c>
      <c r="S1233" s="101" t="s">
        <v>2093</v>
      </c>
      <c r="T1233" s="45" t="s">
        <v>3577</v>
      </c>
      <c r="U1233" t="s">
        <v>407</v>
      </c>
      <c r="V1233" t="s">
        <v>407</v>
      </c>
      <c r="W1233" t="s">
        <v>407</v>
      </c>
      <c r="X1233" t="s">
        <v>407</v>
      </c>
      <c r="Y1233" t="s">
        <v>407</v>
      </c>
      <c r="Z1233" s="1"/>
    </row>
    <row r="1234" spans="1:26" x14ac:dyDescent="0.25">
      <c r="A1234" s="52" t="s">
        <v>921</v>
      </c>
      <c r="B1234" s="86" t="s">
        <v>910</v>
      </c>
      <c r="C1234" t="s">
        <v>3570</v>
      </c>
      <c r="D1234" t="s">
        <v>2076</v>
      </c>
      <c r="E1234" s="52" t="s">
        <v>4234</v>
      </c>
      <c r="F1234" s="52" t="s">
        <v>921</v>
      </c>
      <c r="G1234" t="s">
        <v>1087</v>
      </c>
      <c r="H1234" s="91">
        <v>248391</v>
      </c>
      <c r="I1234" s="91">
        <v>248391</v>
      </c>
      <c r="L1234" s="2"/>
      <c r="P1234" s="38"/>
      <c r="R1234" s="101" t="s">
        <v>2094</v>
      </c>
      <c r="S1234" s="101" t="s">
        <v>2094</v>
      </c>
      <c r="T1234" s="45" t="s">
        <v>3577</v>
      </c>
      <c r="U1234" t="s">
        <v>406</v>
      </c>
      <c r="V1234" t="s">
        <v>406</v>
      </c>
      <c r="W1234" t="s">
        <v>406</v>
      </c>
      <c r="X1234" t="s">
        <v>406</v>
      </c>
      <c r="Y1234" t="s">
        <v>406</v>
      </c>
      <c r="Z1234" s="1"/>
    </row>
    <row r="1235" spans="1:26" x14ac:dyDescent="0.25">
      <c r="A1235" s="52" t="s">
        <v>2637</v>
      </c>
      <c r="B1235" s="86" t="s">
        <v>910</v>
      </c>
      <c r="C1235" t="s">
        <v>3570</v>
      </c>
      <c r="D1235" t="s">
        <v>2089</v>
      </c>
      <c r="E1235" s="52" t="s">
        <v>4235</v>
      </c>
      <c r="F1235" s="52" t="s">
        <v>2637</v>
      </c>
      <c r="G1235" t="s">
        <v>1777</v>
      </c>
      <c r="H1235" s="87" t="e">
        <v>#N/A</v>
      </c>
      <c r="I1235" s="87">
        <v>931413</v>
      </c>
      <c r="J1235" s="1"/>
      <c r="K1235" s="98"/>
      <c r="L1235" s="89"/>
      <c r="M1235" s="1"/>
      <c r="P1235" s="38"/>
      <c r="R1235" s="101" t="s">
        <v>2093</v>
      </c>
      <c r="S1235" s="101" t="s">
        <v>2093</v>
      </c>
      <c r="T1235" s="45" t="s">
        <v>3577</v>
      </c>
      <c r="U1235" t="s">
        <v>403</v>
      </c>
      <c r="V1235" t="s">
        <v>403</v>
      </c>
      <c r="W1235" t="s">
        <v>403</v>
      </c>
      <c r="X1235" t="s">
        <v>403</v>
      </c>
      <c r="Y1235" t="s">
        <v>403</v>
      </c>
      <c r="Z1235" s="1"/>
    </row>
    <row r="1236" spans="1:26" x14ac:dyDescent="0.25">
      <c r="A1236" s="52" t="s">
        <v>1010</v>
      </c>
      <c r="B1236" s="86" t="s">
        <v>910</v>
      </c>
      <c r="C1236" t="s">
        <v>3570</v>
      </c>
      <c r="D1236" t="s">
        <v>2083</v>
      </c>
      <c r="E1236" s="52" t="s">
        <v>4236</v>
      </c>
      <c r="F1236" s="52" t="s">
        <v>1010</v>
      </c>
      <c r="G1236" t="s">
        <v>1177</v>
      </c>
      <c r="H1236" s="87">
        <v>249028</v>
      </c>
      <c r="I1236" s="87">
        <v>249028</v>
      </c>
      <c r="J1236" s="1"/>
      <c r="K1236" s="98"/>
      <c r="L1236" s="89"/>
      <c r="M1236" s="1"/>
      <c r="P1236" s="38"/>
      <c r="R1236" s="101" t="s">
        <v>2093</v>
      </c>
      <c r="S1236" s="101" t="s">
        <v>2093</v>
      </c>
      <c r="T1236" s="45" t="s">
        <v>3577</v>
      </c>
      <c r="U1236" t="s">
        <v>403</v>
      </c>
      <c r="V1236" t="s">
        <v>403</v>
      </c>
      <c r="W1236" t="s">
        <v>403</v>
      </c>
      <c r="X1236" t="s">
        <v>403</v>
      </c>
      <c r="Y1236" t="s">
        <v>403</v>
      </c>
      <c r="Z1236" s="1"/>
    </row>
    <row r="1237" spans="1:26" x14ac:dyDescent="0.25">
      <c r="A1237" s="52" t="s">
        <v>1011</v>
      </c>
      <c r="B1237" s="86" t="s">
        <v>910</v>
      </c>
      <c r="C1237" t="s">
        <v>3570</v>
      </c>
      <c r="D1237" t="s">
        <v>2083</v>
      </c>
      <c r="E1237" s="52" t="s">
        <v>4237</v>
      </c>
      <c r="F1237" s="52" t="s">
        <v>1011</v>
      </c>
      <c r="G1237" t="s">
        <v>1178</v>
      </c>
      <c r="H1237" s="87">
        <v>249029</v>
      </c>
      <c r="I1237" s="87">
        <v>249029</v>
      </c>
      <c r="J1237" s="1"/>
      <c r="K1237" s="98"/>
      <c r="L1237" s="89"/>
      <c r="M1237" s="1"/>
      <c r="P1237" s="38"/>
      <c r="R1237" s="101" t="s">
        <v>2093</v>
      </c>
      <c r="S1237" s="101" t="s">
        <v>2093</v>
      </c>
      <c r="T1237" s="45" t="s">
        <v>3577</v>
      </c>
      <c r="U1237" t="s">
        <v>406</v>
      </c>
      <c r="V1237" t="s">
        <v>406</v>
      </c>
      <c r="W1237" t="s">
        <v>406</v>
      </c>
      <c r="X1237" t="s">
        <v>406</v>
      </c>
      <c r="Y1237" t="s">
        <v>406</v>
      </c>
      <c r="Z1237" s="1"/>
    </row>
    <row r="1238" spans="1:26" x14ac:dyDescent="0.25">
      <c r="A1238" s="52" t="s">
        <v>1012</v>
      </c>
      <c r="B1238" s="86" t="s">
        <v>910</v>
      </c>
      <c r="C1238" t="s">
        <v>3570</v>
      </c>
      <c r="D1238" t="s">
        <v>2083</v>
      </c>
      <c r="E1238" s="52" t="s">
        <v>4238</v>
      </c>
      <c r="F1238" s="52" t="s">
        <v>1012</v>
      </c>
      <c r="G1238" t="s">
        <v>1179</v>
      </c>
      <c r="H1238" s="87">
        <v>249027</v>
      </c>
      <c r="I1238" s="87">
        <v>249027</v>
      </c>
      <c r="J1238" s="1"/>
      <c r="K1238" s="98"/>
      <c r="L1238" s="89"/>
      <c r="M1238" s="1"/>
      <c r="P1238" s="38"/>
      <c r="R1238" s="101" t="s">
        <v>2093</v>
      </c>
      <c r="S1238" s="101" t="s">
        <v>2093</v>
      </c>
      <c r="T1238" s="45" t="s">
        <v>3577</v>
      </c>
      <c r="U1238" t="s">
        <v>406</v>
      </c>
      <c r="V1238" t="s">
        <v>406</v>
      </c>
      <c r="W1238" t="s">
        <v>406</v>
      </c>
      <c r="X1238" t="s">
        <v>406</v>
      </c>
      <c r="Y1238" t="s">
        <v>406</v>
      </c>
      <c r="Z1238" s="1"/>
    </row>
    <row r="1239" spans="1:26" x14ac:dyDescent="0.25">
      <c r="A1239" s="52" t="s">
        <v>2402</v>
      </c>
      <c r="B1239" s="86" t="s">
        <v>910</v>
      </c>
      <c r="C1239" t="s">
        <v>3570</v>
      </c>
      <c r="D1239" t="s">
        <v>2088</v>
      </c>
      <c r="E1239" s="52" t="s">
        <v>4239</v>
      </c>
      <c r="F1239" s="52" t="s">
        <v>2402</v>
      </c>
      <c r="G1239" t="s">
        <v>1393</v>
      </c>
      <c r="H1239" s="87">
        <v>248726</v>
      </c>
      <c r="I1239" s="87">
        <v>248726</v>
      </c>
      <c r="J1239" s="1"/>
      <c r="K1239" s="98"/>
      <c r="L1239" s="89"/>
      <c r="M1239" s="1"/>
      <c r="P1239" s="38"/>
      <c r="R1239" s="101" t="s">
        <v>4786</v>
      </c>
      <c r="S1239" s="101" t="s">
        <v>4786</v>
      </c>
      <c r="T1239" s="45" t="s">
        <v>4786</v>
      </c>
      <c r="U1239" t="s">
        <v>402</v>
      </c>
      <c r="V1239" t="s">
        <v>402</v>
      </c>
      <c r="W1239" t="s">
        <v>402</v>
      </c>
      <c r="X1239" t="s">
        <v>402</v>
      </c>
      <c r="Y1239" t="s">
        <v>402</v>
      </c>
      <c r="Z1239" s="1"/>
    </row>
    <row r="1240" spans="1:26" x14ac:dyDescent="0.25">
      <c r="A1240" s="52" t="s">
        <v>2849</v>
      </c>
      <c r="B1240" s="86" t="s">
        <v>910</v>
      </c>
      <c r="C1240" t="s">
        <v>3571</v>
      </c>
      <c r="D1240" t="s">
        <v>2091</v>
      </c>
      <c r="E1240" s="52" t="s">
        <v>4240</v>
      </c>
      <c r="F1240" s="52" t="s">
        <v>2849</v>
      </c>
      <c r="G1240" t="s">
        <v>2000</v>
      </c>
      <c r="H1240" s="87">
        <v>248086</v>
      </c>
      <c r="I1240" s="87">
        <v>248086</v>
      </c>
      <c r="J1240" s="1"/>
      <c r="K1240" s="98"/>
      <c r="L1240" s="89"/>
      <c r="M1240" s="1"/>
      <c r="P1240" s="38"/>
      <c r="R1240" s="101" t="s">
        <v>4785</v>
      </c>
      <c r="S1240" s="101" t="s">
        <v>4785</v>
      </c>
      <c r="T1240" s="45" t="s">
        <v>4785</v>
      </c>
      <c r="U1240" t="s">
        <v>403</v>
      </c>
      <c r="V1240" t="s">
        <v>403</v>
      </c>
      <c r="W1240" t="s">
        <v>403</v>
      </c>
      <c r="X1240" t="s">
        <v>403</v>
      </c>
      <c r="Y1240" t="s">
        <v>403</v>
      </c>
      <c r="Z1240" s="1"/>
    </row>
    <row r="1241" spans="1:26" x14ac:dyDescent="0.25">
      <c r="A1241" s="52" t="s">
        <v>2403</v>
      </c>
      <c r="B1241" s="86" t="s">
        <v>910</v>
      </c>
      <c r="C1241" t="s">
        <v>3570</v>
      </c>
      <c r="D1241" t="s">
        <v>2088</v>
      </c>
      <c r="E1241" s="52" t="s">
        <v>4241</v>
      </c>
      <c r="F1241" s="52" t="s">
        <v>2403</v>
      </c>
      <c r="G1241" t="s">
        <v>1394</v>
      </c>
      <c r="H1241" s="87">
        <v>248573</v>
      </c>
      <c r="I1241" s="87">
        <v>248573</v>
      </c>
      <c r="J1241" s="1"/>
      <c r="K1241" s="98"/>
      <c r="L1241" s="89"/>
      <c r="M1241" s="1"/>
      <c r="P1241" s="38"/>
      <c r="R1241" s="101" t="s">
        <v>2094</v>
      </c>
      <c r="S1241" s="101" t="s">
        <v>2094</v>
      </c>
      <c r="T1241" s="45" t="s">
        <v>3577</v>
      </c>
      <c r="U1241" t="s">
        <v>406</v>
      </c>
      <c r="V1241" t="s">
        <v>406</v>
      </c>
      <c r="W1241" t="s">
        <v>406</v>
      </c>
      <c r="X1241" t="s">
        <v>406</v>
      </c>
      <c r="Y1241" t="s">
        <v>406</v>
      </c>
      <c r="Z1241" s="1"/>
    </row>
    <row r="1242" spans="1:26" x14ac:dyDescent="0.25">
      <c r="A1242" s="52" t="s">
        <v>986</v>
      </c>
      <c r="B1242" s="86" t="s">
        <v>910</v>
      </c>
      <c r="C1242" t="s">
        <v>3570</v>
      </c>
      <c r="D1242" t="s">
        <v>2080</v>
      </c>
      <c r="E1242" s="52" t="s">
        <v>4242</v>
      </c>
      <c r="F1242" s="52" t="s">
        <v>986</v>
      </c>
      <c r="G1242" t="s">
        <v>1153</v>
      </c>
      <c r="H1242" s="87">
        <v>54734</v>
      </c>
      <c r="I1242" s="87">
        <v>54734</v>
      </c>
      <c r="J1242" s="1"/>
      <c r="K1242" s="98"/>
      <c r="L1242" s="89"/>
      <c r="M1242" s="1"/>
      <c r="P1242" s="38"/>
      <c r="R1242" s="101" t="s">
        <v>2093</v>
      </c>
      <c r="S1242" s="101" t="s">
        <v>2093</v>
      </c>
      <c r="T1242" s="45" t="s">
        <v>3577</v>
      </c>
      <c r="U1242" t="s">
        <v>407</v>
      </c>
      <c r="V1242" t="s">
        <v>407</v>
      </c>
      <c r="W1242" t="s">
        <v>407</v>
      </c>
      <c r="X1242" t="s">
        <v>407</v>
      </c>
      <c r="Y1242" t="s">
        <v>407</v>
      </c>
      <c r="Z1242" s="1"/>
    </row>
    <row r="1243" spans="1:26" x14ac:dyDescent="0.25">
      <c r="A1243" s="52" t="s">
        <v>987</v>
      </c>
      <c r="B1243" s="86" t="s">
        <v>910</v>
      </c>
      <c r="C1243" t="s">
        <v>3570</v>
      </c>
      <c r="D1243" t="s">
        <v>2080</v>
      </c>
      <c r="E1243" s="52" t="s">
        <v>4243</v>
      </c>
      <c r="F1243" s="52" t="s">
        <v>987</v>
      </c>
      <c r="G1243" t="s">
        <v>1154</v>
      </c>
      <c r="H1243" s="87">
        <v>54732</v>
      </c>
      <c r="I1243" s="87">
        <v>54732</v>
      </c>
      <c r="J1243" s="1"/>
      <c r="K1243" s="98"/>
      <c r="L1243" s="89"/>
      <c r="M1243" s="1"/>
      <c r="P1243" s="38"/>
      <c r="R1243" s="101" t="s">
        <v>2094</v>
      </c>
      <c r="S1243" s="101" t="s">
        <v>2094</v>
      </c>
      <c r="T1243" s="45" t="s">
        <v>3577</v>
      </c>
      <c r="U1243" t="s">
        <v>406</v>
      </c>
      <c r="V1243" t="s">
        <v>406</v>
      </c>
      <c r="W1243" t="s">
        <v>406</v>
      </c>
      <c r="X1243" t="s">
        <v>406</v>
      </c>
      <c r="Y1243" t="s">
        <v>406</v>
      </c>
      <c r="Z1243" s="1"/>
    </row>
    <row r="1244" spans="1:26" x14ac:dyDescent="0.25">
      <c r="A1244" s="52" t="s">
        <v>2404</v>
      </c>
      <c r="B1244" s="86" t="s">
        <v>910</v>
      </c>
      <c r="C1244" t="s">
        <v>3570</v>
      </c>
      <c r="D1244" t="s">
        <v>2088</v>
      </c>
      <c r="E1244" s="52" t="s">
        <v>4244</v>
      </c>
      <c r="F1244" s="52" t="s">
        <v>2404</v>
      </c>
      <c r="G1244" t="s">
        <v>1395</v>
      </c>
      <c r="H1244" s="87">
        <v>248813</v>
      </c>
      <c r="I1244" s="87">
        <v>248813</v>
      </c>
      <c r="J1244" s="1"/>
      <c r="K1244" s="98"/>
      <c r="L1244" s="89"/>
      <c r="M1244" s="1"/>
      <c r="P1244" s="38"/>
      <c r="R1244" s="101" t="s">
        <v>2094</v>
      </c>
      <c r="S1244" s="101" t="s">
        <v>2094</v>
      </c>
      <c r="T1244" s="45" t="s">
        <v>3577</v>
      </c>
      <c r="U1244" t="s">
        <v>406</v>
      </c>
      <c r="V1244" t="s">
        <v>406</v>
      </c>
      <c r="W1244" t="s">
        <v>406</v>
      </c>
      <c r="X1244" t="s">
        <v>406</v>
      </c>
      <c r="Y1244" t="s">
        <v>406</v>
      </c>
      <c r="Z1244" s="1"/>
    </row>
    <row r="1245" spans="1:26" x14ac:dyDescent="0.25">
      <c r="A1245" s="52" t="s">
        <v>2405</v>
      </c>
      <c r="B1245" s="86" t="s">
        <v>910</v>
      </c>
      <c r="C1245" t="s">
        <v>3570</v>
      </c>
      <c r="D1245" t="s">
        <v>2088</v>
      </c>
      <c r="E1245" s="52" t="s">
        <v>4245</v>
      </c>
      <c r="F1245" s="52" t="s">
        <v>2405</v>
      </c>
      <c r="G1245" t="s">
        <v>1396</v>
      </c>
      <c r="H1245" s="87">
        <v>701917</v>
      </c>
      <c r="I1245" s="87">
        <v>701917</v>
      </c>
      <c r="J1245" s="1"/>
      <c r="K1245" s="98"/>
      <c r="L1245" s="89"/>
      <c r="M1245" s="1"/>
      <c r="P1245" s="38" t="s">
        <v>456</v>
      </c>
      <c r="R1245" s="101" t="s">
        <v>2095</v>
      </c>
      <c r="S1245" s="101" t="s">
        <v>2095</v>
      </c>
      <c r="T1245" s="45" t="s">
        <v>4788</v>
      </c>
      <c r="U1245" t="s">
        <v>403</v>
      </c>
      <c r="V1245" t="s">
        <v>403</v>
      </c>
      <c r="W1245" t="s">
        <v>403</v>
      </c>
      <c r="X1245" t="s">
        <v>403</v>
      </c>
      <c r="Y1245" t="s">
        <v>403</v>
      </c>
      <c r="Z1245" s="1"/>
    </row>
    <row r="1246" spans="1:26" x14ac:dyDescent="0.25">
      <c r="A1246" s="52" t="s">
        <v>2192</v>
      </c>
      <c r="B1246" s="86" t="s">
        <v>910</v>
      </c>
      <c r="C1246" t="s">
        <v>3570</v>
      </c>
      <c r="D1246" t="s">
        <v>2089</v>
      </c>
      <c r="E1246" s="52" t="s">
        <v>4246</v>
      </c>
      <c r="F1246" s="52" t="s">
        <v>2192</v>
      </c>
      <c r="G1246" t="s">
        <v>1636</v>
      </c>
      <c r="H1246" s="87">
        <v>784237</v>
      </c>
      <c r="I1246" s="87">
        <v>784237</v>
      </c>
      <c r="J1246" s="1"/>
      <c r="K1246" s="98"/>
      <c r="L1246" s="89"/>
      <c r="M1246" s="1"/>
      <c r="P1246" s="38"/>
      <c r="R1246" s="101" t="s">
        <v>4786</v>
      </c>
      <c r="S1246" s="101" t="s">
        <v>4786</v>
      </c>
      <c r="T1246" s="45" t="s">
        <v>4786</v>
      </c>
      <c r="U1246" t="s">
        <v>409</v>
      </c>
      <c r="V1246" t="s">
        <v>409</v>
      </c>
      <c r="W1246" t="s">
        <v>409</v>
      </c>
      <c r="X1246" t="s">
        <v>409</v>
      </c>
      <c r="Y1246" t="s">
        <v>409</v>
      </c>
      <c r="Z1246" s="1"/>
    </row>
    <row r="1247" spans="1:26" x14ac:dyDescent="0.25">
      <c r="A1247" s="52" t="s">
        <v>2638</v>
      </c>
      <c r="B1247" s="86" t="s">
        <v>910</v>
      </c>
      <c r="C1247" t="s">
        <v>3570</v>
      </c>
      <c r="D1247" t="s">
        <v>2089</v>
      </c>
      <c r="E1247" s="52" t="s">
        <v>4247</v>
      </c>
      <c r="F1247" s="52" t="s">
        <v>2638</v>
      </c>
      <c r="G1247" t="s">
        <v>1778</v>
      </c>
      <c r="H1247" s="87">
        <v>781518</v>
      </c>
      <c r="I1247" s="87">
        <v>781518</v>
      </c>
      <c r="J1247" s="1"/>
      <c r="K1247" s="98"/>
      <c r="L1247" s="89"/>
      <c r="M1247" s="1"/>
      <c r="P1247" s="38"/>
      <c r="R1247" s="101" t="s">
        <v>4786</v>
      </c>
      <c r="S1247" s="101" t="s">
        <v>4786</v>
      </c>
      <c r="T1247" s="45" t="s">
        <v>4786</v>
      </c>
      <c r="U1247" t="s">
        <v>407</v>
      </c>
      <c r="V1247" t="s">
        <v>407</v>
      </c>
      <c r="W1247" t="s">
        <v>407</v>
      </c>
      <c r="X1247" t="s">
        <v>407</v>
      </c>
      <c r="Y1247" t="s">
        <v>407</v>
      </c>
      <c r="Z1247" s="1"/>
    </row>
    <row r="1248" spans="1:26" x14ac:dyDescent="0.25">
      <c r="A1248" s="52" t="s">
        <v>1013</v>
      </c>
      <c r="B1248" s="86" t="s">
        <v>910</v>
      </c>
      <c r="C1248" t="s">
        <v>3570</v>
      </c>
      <c r="D1248" t="s">
        <v>2083</v>
      </c>
      <c r="E1248" s="52" t="s">
        <v>4248</v>
      </c>
      <c r="F1248" s="52" t="s">
        <v>1013</v>
      </c>
      <c r="G1248" t="s">
        <v>1180</v>
      </c>
      <c r="H1248" s="87">
        <v>54650</v>
      </c>
      <c r="I1248" s="87">
        <v>54650</v>
      </c>
      <c r="J1248" s="1"/>
      <c r="K1248" s="98"/>
      <c r="L1248" s="89"/>
      <c r="M1248" s="1"/>
      <c r="P1248" s="38"/>
      <c r="R1248" s="101" t="s">
        <v>2093</v>
      </c>
      <c r="S1248" s="101" t="s">
        <v>2093</v>
      </c>
      <c r="T1248" s="45" t="s">
        <v>3577</v>
      </c>
      <c r="U1248" t="s">
        <v>406</v>
      </c>
      <c r="V1248" t="s">
        <v>406</v>
      </c>
      <c r="W1248" t="s">
        <v>406</v>
      </c>
      <c r="X1248" t="s">
        <v>406</v>
      </c>
      <c r="Y1248" t="s">
        <v>406</v>
      </c>
      <c r="Z1248" s="1"/>
    </row>
    <row r="1249" spans="1:26" x14ac:dyDescent="0.25">
      <c r="A1249" s="52" t="s">
        <v>2406</v>
      </c>
      <c r="B1249" s="86" t="s">
        <v>910</v>
      </c>
      <c r="C1249" t="s">
        <v>3570</v>
      </c>
      <c r="D1249" t="s">
        <v>2088</v>
      </c>
      <c r="E1249" s="52" t="s">
        <v>4249</v>
      </c>
      <c r="F1249" s="52" t="s">
        <v>2406</v>
      </c>
      <c r="G1249" t="s">
        <v>1397</v>
      </c>
      <c r="H1249" s="87">
        <v>248966</v>
      </c>
      <c r="I1249" s="87">
        <v>248966</v>
      </c>
      <c r="J1249" s="1"/>
      <c r="K1249" s="98"/>
      <c r="L1249" s="89"/>
      <c r="M1249" s="1"/>
      <c r="P1249" s="38" t="s">
        <v>456</v>
      </c>
      <c r="R1249" s="101" t="s">
        <v>3566</v>
      </c>
      <c r="S1249" s="101" t="s">
        <v>3566</v>
      </c>
      <c r="T1249" s="45" t="s">
        <v>4788</v>
      </c>
      <c r="U1249" t="s">
        <v>403</v>
      </c>
      <c r="V1249" t="s">
        <v>403</v>
      </c>
      <c r="W1249" t="s">
        <v>403</v>
      </c>
      <c r="X1249" t="s">
        <v>403</v>
      </c>
      <c r="Y1249" t="s">
        <v>403</v>
      </c>
      <c r="Z1249" s="1"/>
    </row>
    <row r="1250" spans="1:26" x14ac:dyDescent="0.25">
      <c r="A1250" s="52" t="s">
        <v>2639</v>
      </c>
      <c r="B1250" s="86" t="s">
        <v>910</v>
      </c>
      <c r="C1250" t="s">
        <v>3570</v>
      </c>
      <c r="D1250" t="s">
        <v>2089</v>
      </c>
      <c r="E1250" s="52" t="s">
        <v>4250</v>
      </c>
      <c r="F1250" s="52" t="s">
        <v>2639</v>
      </c>
      <c r="G1250" t="s">
        <v>1779</v>
      </c>
      <c r="H1250" s="87">
        <v>249354</v>
      </c>
      <c r="I1250" s="87">
        <v>249354</v>
      </c>
      <c r="J1250" s="1"/>
      <c r="K1250" s="98"/>
      <c r="L1250" s="89"/>
      <c r="M1250" s="1"/>
      <c r="P1250" s="38"/>
      <c r="R1250" s="101" t="s">
        <v>4786</v>
      </c>
      <c r="S1250" s="101" t="s">
        <v>4786</v>
      </c>
      <c r="T1250" s="45" t="s">
        <v>4786</v>
      </c>
      <c r="U1250" t="s">
        <v>403</v>
      </c>
      <c r="V1250" t="s">
        <v>403</v>
      </c>
      <c r="W1250" t="s">
        <v>403</v>
      </c>
      <c r="X1250" t="s">
        <v>403</v>
      </c>
      <c r="Y1250" t="s">
        <v>403</v>
      </c>
      <c r="Z1250" s="1"/>
    </row>
    <row r="1251" spans="1:26" x14ac:dyDescent="0.25">
      <c r="A1251" s="52" t="s">
        <v>2640</v>
      </c>
      <c r="B1251" s="86" t="s">
        <v>910</v>
      </c>
      <c r="C1251" t="s">
        <v>3570</v>
      </c>
      <c r="D1251" t="s">
        <v>2089</v>
      </c>
      <c r="E1251" s="52" t="s">
        <v>4251</v>
      </c>
      <c r="F1251" s="52" t="s">
        <v>2640</v>
      </c>
      <c r="G1251" t="s">
        <v>1780</v>
      </c>
      <c r="H1251" s="87">
        <v>249259</v>
      </c>
      <c r="I1251" s="87">
        <v>249259</v>
      </c>
      <c r="J1251" s="1"/>
      <c r="K1251" s="98"/>
      <c r="L1251" s="89"/>
      <c r="M1251" s="1"/>
      <c r="P1251" s="38"/>
      <c r="R1251" s="101" t="s">
        <v>2093</v>
      </c>
      <c r="S1251" s="101" t="s">
        <v>2093</v>
      </c>
      <c r="T1251" s="45" t="s">
        <v>3577</v>
      </c>
      <c r="U1251" t="s">
        <v>407</v>
      </c>
      <c r="V1251" t="s">
        <v>407</v>
      </c>
      <c r="W1251" t="s">
        <v>407</v>
      </c>
      <c r="X1251" t="s">
        <v>407</v>
      </c>
      <c r="Y1251" t="s">
        <v>407</v>
      </c>
      <c r="Z1251" s="1"/>
    </row>
    <row r="1252" spans="1:26" x14ac:dyDescent="0.25">
      <c r="A1252" s="52" t="s">
        <v>2641</v>
      </c>
      <c r="B1252" s="86" t="s">
        <v>910</v>
      </c>
      <c r="C1252" t="s">
        <v>3570</v>
      </c>
      <c r="D1252" t="s">
        <v>2089</v>
      </c>
      <c r="E1252" s="52" t="s">
        <v>4252</v>
      </c>
      <c r="F1252" s="52" t="s">
        <v>2641</v>
      </c>
      <c r="G1252" t="s">
        <v>1781</v>
      </c>
      <c r="H1252" s="87">
        <v>249613</v>
      </c>
      <c r="I1252" s="87">
        <v>249613</v>
      </c>
      <c r="J1252" s="1"/>
      <c r="K1252" s="98"/>
      <c r="L1252" s="89"/>
      <c r="M1252" s="1"/>
      <c r="P1252" s="38"/>
      <c r="R1252" s="101" t="s">
        <v>2094</v>
      </c>
      <c r="S1252" s="101" t="s">
        <v>2094</v>
      </c>
      <c r="T1252" s="45" t="s">
        <v>3577</v>
      </c>
      <c r="U1252" t="s">
        <v>406</v>
      </c>
      <c r="V1252" t="s">
        <v>406</v>
      </c>
      <c r="W1252" t="s">
        <v>406</v>
      </c>
      <c r="X1252" t="s">
        <v>406</v>
      </c>
      <c r="Y1252" t="s">
        <v>406</v>
      </c>
      <c r="Z1252" s="1"/>
    </row>
    <row r="1253" spans="1:26" x14ac:dyDescent="0.25">
      <c r="A1253" s="52" t="s">
        <v>2850</v>
      </c>
      <c r="B1253" s="86" t="s">
        <v>910</v>
      </c>
      <c r="C1253" t="s">
        <v>3571</v>
      </c>
      <c r="D1253" t="s">
        <v>2091</v>
      </c>
      <c r="E1253" s="52" t="s">
        <v>4253</v>
      </c>
      <c r="F1253" s="52" t="s">
        <v>2850</v>
      </c>
      <c r="G1253" t="s">
        <v>2001</v>
      </c>
      <c r="H1253" s="87">
        <v>247930</v>
      </c>
      <c r="I1253" s="87">
        <v>247930</v>
      </c>
      <c r="J1253" s="1"/>
      <c r="K1253" s="98"/>
      <c r="L1253" s="89"/>
      <c r="M1253" s="1"/>
      <c r="P1253" s="38" t="s">
        <v>456</v>
      </c>
      <c r="R1253" s="101" t="s">
        <v>3566</v>
      </c>
      <c r="S1253" s="101" t="s">
        <v>3566</v>
      </c>
      <c r="T1253" s="45" t="s">
        <v>4788</v>
      </c>
      <c r="U1253" t="s">
        <v>408</v>
      </c>
      <c r="V1253" t="s">
        <v>408</v>
      </c>
      <c r="W1253" t="s">
        <v>408</v>
      </c>
      <c r="X1253" t="s">
        <v>408</v>
      </c>
      <c r="Y1253" t="s">
        <v>408</v>
      </c>
      <c r="Z1253" s="1"/>
    </row>
    <row r="1254" spans="1:26" x14ac:dyDescent="0.25">
      <c r="A1254" s="52" t="s">
        <v>2407</v>
      </c>
      <c r="B1254" s="86" t="s">
        <v>910</v>
      </c>
      <c r="C1254" t="s">
        <v>3570</v>
      </c>
      <c r="D1254" s="67" t="s">
        <v>2088</v>
      </c>
      <c r="E1254" s="52" t="s">
        <v>4254</v>
      </c>
      <c r="F1254" s="52" t="s">
        <v>2407</v>
      </c>
      <c r="G1254" t="s">
        <v>1398</v>
      </c>
      <c r="H1254" s="87">
        <v>248594</v>
      </c>
      <c r="I1254" s="87">
        <v>248594</v>
      </c>
      <c r="J1254" s="1"/>
      <c r="K1254" s="98"/>
      <c r="L1254" s="89"/>
      <c r="M1254" s="1"/>
      <c r="P1254" s="38"/>
      <c r="R1254" s="101" t="s">
        <v>4785</v>
      </c>
      <c r="S1254" s="101" t="s">
        <v>4785</v>
      </c>
      <c r="T1254" s="45" t="s">
        <v>4785</v>
      </c>
      <c r="U1254" t="s">
        <v>405</v>
      </c>
      <c r="V1254" t="s">
        <v>405</v>
      </c>
      <c r="W1254" t="s">
        <v>405</v>
      </c>
      <c r="X1254" t="s">
        <v>405</v>
      </c>
      <c r="Y1254" t="s">
        <v>405</v>
      </c>
      <c r="Z1254" s="1"/>
    </row>
    <row r="1255" spans="1:26" x14ac:dyDescent="0.25">
      <c r="A1255" s="52" t="s">
        <v>951</v>
      </c>
      <c r="B1255" s="86" t="s">
        <v>910</v>
      </c>
      <c r="C1255" t="s">
        <v>3570</v>
      </c>
      <c r="D1255" t="s">
        <v>2078</v>
      </c>
      <c r="E1255" s="52" t="s">
        <v>4255</v>
      </c>
      <c r="F1255" s="52" t="s">
        <v>951</v>
      </c>
      <c r="G1255" t="s">
        <v>1118</v>
      </c>
      <c r="H1255" s="87">
        <v>784184</v>
      </c>
      <c r="I1255" s="87">
        <v>784184</v>
      </c>
      <c r="J1255" s="1"/>
      <c r="K1255" s="98"/>
      <c r="L1255" s="89"/>
      <c r="M1255" s="1"/>
      <c r="P1255" s="38" t="s">
        <v>456</v>
      </c>
      <c r="R1255" s="101" t="s">
        <v>2093</v>
      </c>
      <c r="S1255" s="101" t="s">
        <v>2093</v>
      </c>
      <c r="T1255" s="45" t="s">
        <v>3577</v>
      </c>
      <c r="U1255" t="s">
        <v>403</v>
      </c>
      <c r="V1255" t="s">
        <v>403</v>
      </c>
      <c r="W1255" t="s">
        <v>403</v>
      </c>
      <c r="X1255" t="s">
        <v>403</v>
      </c>
      <c r="Y1255" t="s">
        <v>403</v>
      </c>
      <c r="Z1255" s="1"/>
    </row>
    <row r="1256" spans="1:26" x14ac:dyDescent="0.25">
      <c r="A1256" s="52" t="s">
        <v>922</v>
      </c>
      <c r="B1256" s="86" t="s">
        <v>910</v>
      </c>
      <c r="C1256" t="s">
        <v>3570</v>
      </c>
      <c r="D1256" t="s">
        <v>2076</v>
      </c>
      <c r="E1256" s="52" t="s">
        <v>4256</v>
      </c>
      <c r="F1256" s="52" t="s">
        <v>922</v>
      </c>
      <c r="G1256" t="s">
        <v>1088</v>
      </c>
      <c r="H1256" s="91">
        <v>248400</v>
      </c>
      <c r="I1256" s="91">
        <v>248400</v>
      </c>
      <c r="L1256" s="2"/>
      <c r="P1256" s="38"/>
      <c r="R1256" s="101" t="s">
        <v>4785</v>
      </c>
      <c r="S1256" s="101" t="s">
        <v>4785</v>
      </c>
      <c r="T1256" s="45" t="s">
        <v>4785</v>
      </c>
      <c r="U1256" t="s">
        <v>405</v>
      </c>
      <c r="V1256" t="s">
        <v>405</v>
      </c>
      <c r="W1256" t="s">
        <v>405</v>
      </c>
      <c r="X1256" t="s">
        <v>405</v>
      </c>
      <c r="Y1256" t="s">
        <v>405</v>
      </c>
      <c r="Z1256" s="1"/>
    </row>
    <row r="1257" spans="1:26" x14ac:dyDescent="0.25">
      <c r="A1257" s="52" t="s">
        <v>2642</v>
      </c>
      <c r="B1257" s="86" t="s">
        <v>910</v>
      </c>
      <c r="C1257" t="s">
        <v>3570</v>
      </c>
      <c r="D1257" t="s">
        <v>2089</v>
      </c>
      <c r="E1257" s="52" t="s">
        <v>4257</v>
      </c>
      <c r="F1257" s="52" t="s">
        <v>2642</v>
      </c>
      <c r="G1257" t="s">
        <v>1782</v>
      </c>
      <c r="H1257" s="87">
        <v>249493</v>
      </c>
      <c r="I1257" s="87">
        <v>249493</v>
      </c>
      <c r="J1257" s="1"/>
      <c r="K1257" s="98"/>
      <c r="L1257" s="89"/>
      <c r="M1257" s="1"/>
      <c r="P1257" s="38"/>
      <c r="R1257" s="101" t="s">
        <v>2094</v>
      </c>
      <c r="S1257" s="101" t="s">
        <v>2094</v>
      </c>
      <c r="T1257" s="45" t="s">
        <v>3577</v>
      </c>
      <c r="U1257" t="s">
        <v>406</v>
      </c>
      <c r="V1257" t="s">
        <v>406</v>
      </c>
      <c r="W1257" t="s">
        <v>406</v>
      </c>
      <c r="X1257" t="s">
        <v>406</v>
      </c>
      <c r="Y1257" t="s">
        <v>406</v>
      </c>
      <c r="Z1257" s="1"/>
    </row>
    <row r="1258" spans="1:26" x14ac:dyDescent="0.25">
      <c r="A1258" s="52" t="s">
        <v>2643</v>
      </c>
      <c r="B1258" s="86" t="s">
        <v>910</v>
      </c>
      <c r="C1258" t="s">
        <v>3570</v>
      </c>
      <c r="D1258" t="s">
        <v>2089</v>
      </c>
      <c r="E1258" s="52" t="s">
        <v>4258</v>
      </c>
      <c r="F1258" s="52" t="s">
        <v>2643</v>
      </c>
      <c r="G1258" t="s">
        <v>1783</v>
      </c>
      <c r="H1258" s="87">
        <v>249481</v>
      </c>
      <c r="I1258" s="87">
        <v>249481</v>
      </c>
      <c r="J1258" s="1"/>
      <c r="K1258" s="98"/>
      <c r="L1258" s="89"/>
      <c r="M1258" s="1"/>
      <c r="P1258" s="38" t="s">
        <v>456</v>
      </c>
      <c r="R1258" s="101" t="s">
        <v>3565</v>
      </c>
      <c r="S1258" s="101" t="s">
        <v>3565</v>
      </c>
      <c r="T1258" s="45" t="s">
        <v>4788</v>
      </c>
      <c r="U1258" t="s">
        <v>403</v>
      </c>
      <c r="V1258" t="s">
        <v>403</v>
      </c>
      <c r="W1258" t="s">
        <v>403</v>
      </c>
      <c r="X1258" t="s">
        <v>403</v>
      </c>
      <c r="Y1258" t="s">
        <v>403</v>
      </c>
      <c r="Z1258" s="1"/>
    </row>
    <row r="1259" spans="1:26" x14ac:dyDescent="0.25">
      <c r="A1259" s="52" t="s">
        <v>2644</v>
      </c>
      <c r="B1259" s="86" t="s">
        <v>910</v>
      </c>
      <c r="C1259" t="s">
        <v>3570</v>
      </c>
      <c r="D1259" t="s">
        <v>2089</v>
      </c>
      <c r="E1259" s="52" t="s">
        <v>4259</v>
      </c>
      <c r="F1259" s="52" t="s">
        <v>2644</v>
      </c>
      <c r="G1259" t="s">
        <v>1784</v>
      </c>
      <c r="H1259" s="87">
        <v>249476</v>
      </c>
      <c r="I1259" s="87">
        <v>249476</v>
      </c>
      <c r="J1259" s="1"/>
      <c r="K1259" s="98"/>
      <c r="L1259" s="89"/>
      <c r="M1259" s="1"/>
      <c r="P1259" s="38"/>
      <c r="R1259" s="101" t="s">
        <v>3565</v>
      </c>
      <c r="S1259" s="101" t="s">
        <v>3565</v>
      </c>
      <c r="T1259" s="45" t="s">
        <v>4788</v>
      </c>
      <c r="U1259" t="s">
        <v>403</v>
      </c>
      <c r="V1259" t="s">
        <v>403</v>
      </c>
      <c r="W1259" t="s">
        <v>403</v>
      </c>
      <c r="X1259" t="s">
        <v>403</v>
      </c>
      <c r="Y1259" t="s">
        <v>403</v>
      </c>
      <c r="Z1259" s="1"/>
    </row>
    <row r="1260" spans="1:26" x14ac:dyDescent="0.25">
      <c r="A1260" s="52" t="s">
        <v>2645</v>
      </c>
      <c r="B1260" s="86" t="s">
        <v>910</v>
      </c>
      <c r="C1260" t="s">
        <v>3570</v>
      </c>
      <c r="D1260" t="s">
        <v>2089</v>
      </c>
      <c r="E1260" s="52" t="s">
        <v>4260</v>
      </c>
      <c r="F1260" s="52" t="s">
        <v>2645</v>
      </c>
      <c r="G1260" t="s">
        <v>1785</v>
      </c>
      <c r="H1260" s="87">
        <v>249478</v>
      </c>
      <c r="I1260" s="87">
        <v>249478</v>
      </c>
      <c r="J1260" s="1"/>
      <c r="K1260" s="98"/>
      <c r="L1260" s="89"/>
      <c r="M1260" s="1"/>
      <c r="P1260" s="38"/>
      <c r="R1260" s="101" t="s">
        <v>3565</v>
      </c>
      <c r="S1260" s="101" t="s">
        <v>3565</v>
      </c>
      <c r="T1260" s="45" t="s">
        <v>4788</v>
      </c>
      <c r="U1260" t="s">
        <v>403</v>
      </c>
      <c r="V1260" t="s">
        <v>403</v>
      </c>
      <c r="W1260" t="s">
        <v>403</v>
      </c>
      <c r="X1260" t="s">
        <v>403</v>
      </c>
      <c r="Y1260" t="s">
        <v>403</v>
      </c>
      <c r="Z1260" s="1"/>
    </row>
    <row r="1261" spans="1:26" x14ac:dyDescent="0.25">
      <c r="A1261" s="52" t="s">
        <v>1786</v>
      </c>
      <c r="B1261" s="86" t="s">
        <v>910</v>
      </c>
      <c r="C1261" t="s">
        <v>3570</v>
      </c>
      <c r="D1261" t="s">
        <v>2089</v>
      </c>
      <c r="E1261" s="52" t="s">
        <v>4261</v>
      </c>
      <c r="F1261" s="52" t="s">
        <v>1786</v>
      </c>
      <c r="G1261" t="s">
        <v>1786</v>
      </c>
      <c r="H1261" s="87">
        <v>249479</v>
      </c>
      <c r="I1261" s="87">
        <v>249479</v>
      </c>
      <c r="J1261" s="1"/>
      <c r="K1261" s="98"/>
      <c r="L1261" s="89"/>
      <c r="M1261" s="1"/>
      <c r="P1261" s="38"/>
      <c r="R1261" s="101" t="s">
        <v>3565</v>
      </c>
      <c r="S1261" s="101" t="s">
        <v>3565</v>
      </c>
      <c r="T1261" s="45" t="s">
        <v>4788</v>
      </c>
      <c r="U1261" t="s">
        <v>403</v>
      </c>
      <c r="V1261" t="s">
        <v>403</v>
      </c>
      <c r="W1261" t="s">
        <v>403</v>
      </c>
      <c r="X1261" t="s">
        <v>403</v>
      </c>
      <c r="Y1261" t="s">
        <v>403</v>
      </c>
      <c r="Z1261" s="1"/>
    </row>
    <row r="1262" spans="1:26" x14ac:dyDescent="0.25">
      <c r="A1262" s="52" t="s">
        <v>2193</v>
      </c>
      <c r="B1262" s="86" t="s">
        <v>910</v>
      </c>
      <c r="C1262" t="s">
        <v>3570</v>
      </c>
      <c r="D1262" t="s">
        <v>2089</v>
      </c>
      <c r="E1262" s="52" t="s">
        <v>4262</v>
      </c>
      <c r="F1262" s="52" t="s">
        <v>2193</v>
      </c>
      <c r="G1262" t="s">
        <v>1637</v>
      </c>
      <c r="H1262" s="87">
        <v>249488</v>
      </c>
      <c r="I1262" s="87">
        <v>249488</v>
      </c>
      <c r="J1262" s="1"/>
      <c r="K1262" s="98"/>
      <c r="L1262" s="89"/>
      <c r="M1262" s="1"/>
      <c r="P1262" s="38" t="s">
        <v>456</v>
      </c>
      <c r="R1262" s="101" t="s">
        <v>3566</v>
      </c>
      <c r="S1262" s="101" t="s">
        <v>3566</v>
      </c>
      <c r="T1262" s="45" t="s">
        <v>4788</v>
      </c>
      <c r="U1262" t="s">
        <v>402</v>
      </c>
      <c r="V1262" t="s">
        <v>402</v>
      </c>
      <c r="W1262" t="s">
        <v>402</v>
      </c>
      <c r="X1262" t="s">
        <v>402</v>
      </c>
      <c r="Y1262" t="s">
        <v>402</v>
      </c>
      <c r="Z1262" s="1"/>
    </row>
    <row r="1263" spans="1:26" x14ac:dyDescent="0.25">
      <c r="A1263" s="52" t="s">
        <v>2646</v>
      </c>
      <c r="B1263" s="86" t="s">
        <v>910</v>
      </c>
      <c r="C1263" t="s">
        <v>3570</v>
      </c>
      <c r="D1263" t="s">
        <v>2089</v>
      </c>
      <c r="E1263" s="52" t="s">
        <v>4263</v>
      </c>
      <c r="F1263" s="52" t="s">
        <v>2646</v>
      </c>
      <c r="G1263" t="s">
        <v>1787</v>
      </c>
      <c r="H1263" s="87">
        <v>249487</v>
      </c>
      <c r="I1263" s="87">
        <v>249487</v>
      </c>
      <c r="J1263" s="1"/>
      <c r="K1263" s="98"/>
      <c r="L1263" s="89"/>
      <c r="M1263" s="1"/>
      <c r="P1263" s="38" t="s">
        <v>456</v>
      </c>
      <c r="R1263" s="101" t="s">
        <v>3565</v>
      </c>
      <c r="S1263" s="101" t="s">
        <v>3565</v>
      </c>
      <c r="T1263" s="45" t="s">
        <v>4788</v>
      </c>
      <c r="U1263" t="s">
        <v>403</v>
      </c>
      <c r="V1263" t="s">
        <v>403</v>
      </c>
      <c r="W1263" t="s">
        <v>403</v>
      </c>
      <c r="X1263" t="s">
        <v>403</v>
      </c>
      <c r="Y1263" t="s">
        <v>403</v>
      </c>
      <c r="Z1263" s="1"/>
    </row>
    <row r="1264" spans="1:26" x14ac:dyDescent="0.25">
      <c r="A1264" s="52" t="s">
        <v>1014</v>
      </c>
      <c r="B1264" s="86" t="s">
        <v>910</v>
      </c>
      <c r="C1264" t="s">
        <v>3570</v>
      </c>
      <c r="D1264" t="s">
        <v>2083</v>
      </c>
      <c r="E1264" s="52" t="s">
        <v>4264</v>
      </c>
      <c r="F1264" s="52" t="s">
        <v>1014</v>
      </c>
      <c r="G1264" t="s">
        <v>1181</v>
      </c>
      <c r="H1264" s="87">
        <v>249030</v>
      </c>
      <c r="I1264" s="87">
        <v>249030</v>
      </c>
      <c r="J1264" s="1"/>
      <c r="K1264" s="98"/>
      <c r="L1264" s="89"/>
      <c r="M1264" s="1"/>
      <c r="P1264" s="38"/>
      <c r="R1264" s="101" t="s">
        <v>2094</v>
      </c>
      <c r="S1264" s="101" t="s">
        <v>2094</v>
      </c>
      <c r="T1264" s="45" t="s">
        <v>3577</v>
      </c>
      <c r="U1264" t="s">
        <v>405</v>
      </c>
      <c r="V1264" t="s">
        <v>405</v>
      </c>
      <c r="W1264" t="s">
        <v>405</v>
      </c>
      <c r="X1264" t="s">
        <v>405</v>
      </c>
      <c r="Y1264" t="s">
        <v>405</v>
      </c>
      <c r="Z1264" s="1"/>
    </row>
    <row r="1265" spans="1:26" x14ac:dyDescent="0.25">
      <c r="A1265" s="52" t="s">
        <v>2647</v>
      </c>
      <c r="B1265" s="86" t="s">
        <v>910</v>
      </c>
      <c r="C1265" t="s">
        <v>3570</v>
      </c>
      <c r="D1265" t="s">
        <v>2089</v>
      </c>
      <c r="E1265" s="52" t="s">
        <v>4265</v>
      </c>
      <c r="F1265" s="52" t="s">
        <v>2647</v>
      </c>
      <c r="G1265" t="s">
        <v>1788</v>
      </c>
      <c r="H1265" s="87">
        <v>249467</v>
      </c>
      <c r="I1265" s="87">
        <v>249467</v>
      </c>
      <c r="J1265" s="1"/>
      <c r="K1265" s="98"/>
      <c r="L1265" s="89"/>
      <c r="M1265" s="1"/>
      <c r="P1265" s="38"/>
      <c r="R1265" s="101" t="s">
        <v>3566</v>
      </c>
      <c r="S1265" s="101" t="s">
        <v>3566</v>
      </c>
      <c r="T1265" s="45" t="s">
        <v>4788</v>
      </c>
      <c r="U1265" t="s">
        <v>403</v>
      </c>
      <c r="V1265" t="s">
        <v>403</v>
      </c>
      <c r="W1265" t="s">
        <v>403</v>
      </c>
      <c r="X1265" t="s">
        <v>403</v>
      </c>
      <c r="Y1265" t="s">
        <v>403</v>
      </c>
      <c r="Z1265" s="1"/>
    </row>
    <row r="1266" spans="1:26" x14ac:dyDescent="0.25">
      <c r="A1266" s="52" t="s">
        <v>2648</v>
      </c>
      <c r="B1266" s="86" t="s">
        <v>910</v>
      </c>
      <c r="C1266" t="s">
        <v>3570</v>
      </c>
      <c r="D1266" t="s">
        <v>2089</v>
      </c>
      <c r="E1266" s="52" t="s">
        <v>4266</v>
      </c>
      <c r="F1266" s="52" t="s">
        <v>2648</v>
      </c>
      <c r="G1266" t="s">
        <v>1789</v>
      </c>
      <c r="H1266" s="87">
        <v>249469</v>
      </c>
      <c r="I1266" s="87">
        <v>249469</v>
      </c>
      <c r="J1266" s="1"/>
      <c r="K1266" s="98"/>
      <c r="L1266" s="89"/>
      <c r="M1266" s="1"/>
      <c r="P1266" s="38"/>
      <c r="R1266" s="101" t="s">
        <v>3565</v>
      </c>
      <c r="S1266" s="101" t="s">
        <v>3565</v>
      </c>
      <c r="T1266" s="45" t="s">
        <v>4788</v>
      </c>
      <c r="U1266" t="s">
        <v>406</v>
      </c>
      <c r="V1266" t="s">
        <v>406</v>
      </c>
      <c r="W1266" t="s">
        <v>406</v>
      </c>
      <c r="X1266" t="s">
        <v>406</v>
      </c>
      <c r="Y1266" t="s">
        <v>406</v>
      </c>
      <c r="Z1266" s="1"/>
    </row>
    <row r="1267" spans="1:26" x14ac:dyDescent="0.25">
      <c r="A1267" s="52" t="s">
        <v>2944</v>
      </c>
      <c r="B1267" s="86" t="s">
        <v>910</v>
      </c>
      <c r="C1267" t="s">
        <v>3570</v>
      </c>
      <c r="D1267" t="s">
        <v>2089</v>
      </c>
      <c r="E1267" s="52" t="s">
        <v>4267</v>
      </c>
      <c r="F1267" s="52" t="s">
        <v>2194</v>
      </c>
      <c r="G1267" t="s">
        <v>1638</v>
      </c>
      <c r="H1267" s="87">
        <v>249325</v>
      </c>
      <c r="I1267" s="87">
        <v>249325</v>
      </c>
      <c r="J1267" s="1"/>
      <c r="K1267" s="98"/>
      <c r="L1267" s="89"/>
      <c r="M1267" s="1"/>
      <c r="P1267" s="38" t="s">
        <v>456</v>
      </c>
      <c r="R1267" s="101" t="s">
        <v>4784</v>
      </c>
      <c r="S1267" s="101" t="s">
        <v>4784</v>
      </c>
      <c r="T1267" s="45" t="s">
        <v>4784</v>
      </c>
      <c r="U1267" t="s">
        <v>405</v>
      </c>
      <c r="V1267" t="s">
        <v>405</v>
      </c>
      <c r="W1267" t="s">
        <v>405</v>
      </c>
      <c r="X1267" t="s">
        <v>405</v>
      </c>
      <c r="Y1267" t="s">
        <v>405</v>
      </c>
      <c r="Z1267" s="1"/>
    </row>
    <row r="1268" spans="1:26" x14ac:dyDescent="0.25">
      <c r="A1268" s="52" t="s">
        <v>2408</v>
      </c>
      <c r="B1268" s="86" t="s">
        <v>910</v>
      </c>
      <c r="C1268" t="s">
        <v>3570</v>
      </c>
      <c r="D1268" t="s">
        <v>2088</v>
      </c>
      <c r="E1268" s="52" t="s">
        <v>4268</v>
      </c>
      <c r="F1268" s="52" t="s">
        <v>2408</v>
      </c>
      <c r="G1268" t="s">
        <v>1399</v>
      </c>
      <c r="H1268" s="87">
        <v>249005</v>
      </c>
      <c r="I1268" s="87">
        <v>249005</v>
      </c>
      <c r="J1268" s="1"/>
      <c r="K1268" s="98"/>
      <c r="L1268" s="89"/>
      <c r="M1268" s="1"/>
      <c r="P1268" s="38"/>
      <c r="R1268" s="101" t="s">
        <v>3565</v>
      </c>
      <c r="S1268" s="101" t="s">
        <v>3565</v>
      </c>
      <c r="T1268" s="45" t="s">
        <v>4788</v>
      </c>
      <c r="U1268" t="s">
        <v>408</v>
      </c>
      <c r="V1268" t="s">
        <v>408</v>
      </c>
      <c r="W1268" t="s">
        <v>408</v>
      </c>
      <c r="X1268" t="s">
        <v>408</v>
      </c>
      <c r="Y1268" t="s">
        <v>408</v>
      </c>
      <c r="Z1268" s="1"/>
    </row>
    <row r="1269" spans="1:26" x14ac:dyDescent="0.25">
      <c r="A1269" s="52" t="s">
        <v>2851</v>
      </c>
      <c r="B1269" s="86" t="s">
        <v>910</v>
      </c>
      <c r="C1269" t="s">
        <v>3571</v>
      </c>
      <c r="D1269" t="s">
        <v>2092</v>
      </c>
      <c r="E1269" s="52" t="s">
        <v>4269</v>
      </c>
      <c r="F1269" s="52" t="s">
        <v>2851</v>
      </c>
      <c r="G1269" t="s">
        <v>2002</v>
      </c>
      <c r="H1269" s="87">
        <v>248333</v>
      </c>
      <c r="I1269" s="87">
        <v>248333</v>
      </c>
      <c r="J1269" s="1"/>
      <c r="K1269" s="98"/>
      <c r="L1269" s="89"/>
      <c r="M1269" s="1"/>
      <c r="P1269" s="38"/>
      <c r="R1269" s="101" t="s">
        <v>3565</v>
      </c>
      <c r="S1269" s="101" t="s">
        <v>3565</v>
      </c>
      <c r="T1269" s="45" t="s">
        <v>4788</v>
      </c>
      <c r="U1269" t="s">
        <v>407</v>
      </c>
      <c r="V1269" t="s">
        <v>407</v>
      </c>
      <c r="W1269" t="s">
        <v>407</v>
      </c>
      <c r="X1269" t="s">
        <v>407</v>
      </c>
      <c r="Y1269" t="s">
        <v>407</v>
      </c>
      <c r="Z1269" s="1"/>
    </row>
    <row r="1270" spans="1:26" x14ac:dyDescent="0.25">
      <c r="A1270" s="52" t="s">
        <v>2195</v>
      </c>
      <c r="B1270" s="86" t="s">
        <v>910</v>
      </c>
      <c r="C1270" t="s">
        <v>3570</v>
      </c>
      <c r="D1270" t="s">
        <v>2089</v>
      </c>
      <c r="E1270" s="52" t="s">
        <v>4270</v>
      </c>
      <c r="F1270" s="52" t="s">
        <v>2195</v>
      </c>
      <c r="G1270" t="s">
        <v>1639</v>
      </c>
      <c r="H1270" s="87">
        <v>249323</v>
      </c>
      <c r="I1270" s="87">
        <v>249323</v>
      </c>
      <c r="J1270" s="1"/>
      <c r="K1270" s="98"/>
      <c r="L1270" s="89"/>
      <c r="M1270" s="1"/>
      <c r="P1270" s="38" t="s">
        <v>456</v>
      </c>
      <c r="R1270" s="101" t="s">
        <v>4784</v>
      </c>
      <c r="S1270" s="101" t="s">
        <v>4784</v>
      </c>
      <c r="T1270" s="45" t="s">
        <v>4784</v>
      </c>
      <c r="U1270" t="s">
        <v>406</v>
      </c>
      <c r="V1270" t="s">
        <v>406</v>
      </c>
      <c r="W1270" t="s">
        <v>406</v>
      </c>
      <c r="X1270" t="s">
        <v>406</v>
      </c>
      <c r="Y1270" t="s">
        <v>406</v>
      </c>
      <c r="Z1270" s="1"/>
    </row>
    <row r="1271" spans="1:26" x14ac:dyDescent="0.25">
      <c r="A1271" s="52" t="s">
        <v>2196</v>
      </c>
      <c r="B1271" s="86" t="s">
        <v>910</v>
      </c>
      <c r="C1271" t="s">
        <v>3570</v>
      </c>
      <c r="D1271" t="s">
        <v>2089</v>
      </c>
      <c r="E1271" s="52" t="s">
        <v>4271</v>
      </c>
      <c r="F1271" s="52" t="s">
        <v>2196</v>
      </c>
      <c r="G1271" t="s">
        <v>1640</v>
      </c>
      <c r="H1271" s="87">
        <v>249320</v>
      </c>
      <c r="I1271" s="87">
        <v>249320</v>
      </c>
      <c r="J1271" s="1"/>
      <c r="K1271" s="98"/>
      <c r="L1271" s="89"/>
      <c r="M1271" s="1"/>
      <c r="P1271" s="38" t="s">
        <v>456</v>
      </c>
      <c r="R1271" s="101" t="s">
        <v>4784</v>
      </c>
      <c r="S1271" s="101" t="s">
        <v>4784</v>
      </c>
      <c r="T1271" s="45" t="s">
        <v>4784</v>
      </c>
      <c r="U1271" t="s">
        <v>406</v>
      </c>
      <c r="V1271" t="s">
        <v>406</v>
      </c>
      <c r="W1271" t="s">
        <v>406</v>
      </c>
      <c r="X1271" t="s">
        <v>406</v>
      </c>
      <c r="Y1271" t="s">
        <v>406</v>
      </c>
      <c r="Z1271" s="1"/>
    </row>
    <row r="1272" spans="1:26" x14ac:dyDescent="0.25">
      <c r="A1272" s="52" t="s">
        <v>2649</v>
      </c>
      <c r="B1272" s="86" t="s">
        <v>910</v>
      </c>
      <c r="C1272" t="s">
        <v>3570</v>
      </c>
      <c r="D1272" t="s">
        <v>2089</v>
      </c>
      <c r="E1272" s="52" t="s">
        <v>4272</v>
      </c>
      <c r="F1272" s="52" t="s">
        <v>2649</v>
      </c>
      <c r="G1272" t="s">
        <v>1790</v>
      </c>
      <c r="H1272" s="87">
        <v>520903</v>
      </c>
      <c r="I1272" s="87">
        <v>520903</v>
      </c>
      <c r="J1272" s="1"/>
      <c r="K1272" s="98"/>
      <c r="L1272" s="89"/>
      <c r="M1272" s="1"/>
      <c r="P1272" s="38"/>
      <c r="R1272" s="101" t="s">
        <v>4786</v>
      </c>
      <c r="S1272" s="101" t="s">
        <v>4786</v>
      </c>
      <c r="T1272" s="45" t="s">
        <v>4786</v>
      </c>
      <c r="U1272" t="s">
        <v>406</v>
      </c>
      <c r="V1272" t="s">
        <v>406</v>
      </c>
      <c r="W1272" t="s">
        <v>406</v>
      </c>
      <c r="X1272" t="s">
        <v>406</v>
      </c>
      <c r="Y1272" t="s">
        <v>406</v>
      </c>
      <c r="Z1272" s="1"/>
    </row>
    <row r="1273" spans="1:26" x14ac:dyDescent="0.25">
      <c r="A1273" s="52" t="s">
        <v>1064</v>
      </c>
      <c r="B1273" s="86" t="s">
        <v>910</v>
      </c>
      <c r="C1273" t="s">
        <v>3570</v>
      </c>
      <c r="D1273" t="s">
        <v>2086</v>
      </c>
      <c r="E1273" s="52" t="s">
        <v>4273</v>
      </c>
      <c r="F1273" s="52" t="s">
        <v>1064</v>
      </c>
      <c r="G1273" t="s">
        <v>1231</v>
      </c>
      <c r="H1273" s="87">
        <v>54824</v>
      </c>
      <c r="I1273" s="87">
        <v>54824</v>
      </c>
      <c r="J1273" s="1"/>
      <c r="K1273" s="98"/>
      <c r="L1273" s="89"/>
      <c r="M1273" s="1"/>
      <c r="P1273" s="38"/>
      <c r="R1273" s="101" t="s">
        <v>3565</v>
      </c>
      <c r="S1273" s="101" t="s">
        <v>3565</v>
      </c>
      <c r="T1273" s="45" t="s">
        <v>4788</v>
      </c>
      <c r="U1273" t="s">
        <v>406</v>
      </c>
      <c r="V1273" t="s">
        <v>406</v>
      </c>
      <c r="W1273" t="s">
        <v>406</v>
      </c>
      <c r="X1273" t="s">
        <v>406</v>
      </c>
      <c r="Y1273" t="s">
        <v>406</v>
      </c>
      <c r="Z1273" s="1"/>
    </row>
    <row r="1274" spans="1:26" x14ac:dyDescent="0.25">
      <c r="A1274" s="52" t="s">
        <v>1065</v>
      </c>
      <c r="B1274" s="86" t="s">
        <v>910</v>
      </c>
      <c r="C1274" t="s">
        <v>3570</v>
      </c>
      <c r="D1274" t="s">
        <v>2086</v>
      </c>
      <c r="E1274" s="52" t="s">
        <v>4274</v>
      </c>
      <c r="F1274" s="52" t="s">
        <v>1065</v>
      </c>
      <c r="G1274" t="s">
        <v>1232</v>
      </c>
      <c r="H1274" s="87">
        <v>54821</v>
      </c>
      <c r="I1274" s="87">
        <v>54821</v>
      </c>
      <c r="J1274" s="1"/>
      <c r="K1274" s="98"/>
      <c r="L1274" s="89"/>
      <c r="M1274" s="1"/>
      <c r="P1274" s="38"/>
      <c r="R1274" s="101" t="s">
        <v>3565</v>
      </c>
      <c r="S1274" s="101" t="s">
        <v>3565</v>
      </c>
      <c r="T1274" s="45" t="s">
        <v>4788</v>
      </c>
      <c r="U1274" t="s">
        <v>406</v>
      </c>
      <c r="V1274" t="s">
        <v>406</v>
      </c>
      <c r="W1274" t="s">
        <v>406</v>
      </c>
      <c r="X1274" t="s">
        <v>406</v>
      </c>
      <c r="Y1274" t="s">
        <v>406</v>
      </c>
      <c r="Z1274" s="1"/>
    </row>
    <row r="1275" spans="1:26" x14ac:dyDescent="0.25">
      <c r="A1275" s="52" t="s">
        <v>2409</v>
      </c>
      <c r="B1275" s="86" t="s">
        <v>910</v>
      </c>
      <c r="C1275" t="s">
        <v>3570</v>
      </c>
      <c r="D1275" t="s">
        <v>2088</v>
      </c>
      <c r="E1275" s="52" t="s">
        <v>4275</v>
      </c>
      <c r="F1275" s="52" t="s">
        <v>2409</v>
      </c>
      <c r="G1275" t="s">
        <v>1400</v>
      </c>
      <c r="H1275" s="87">
        <v>248815</v>
      </c>
      <c r="I1275" s="87">
        <v>248815</v>
      </c>
      <c r="J1275" s="1"/>
      <c r="K1275" s="98"/>
      <c r="L1275" s="89"/>
      <c r="M1275" s="1"/>
      <c r="P1275" s="38"/>
      <c r="R1275" s="101" t="s">
        <v>2094</v>
      </c>
      <c r="S1275" s="101" t="s">
        <v>2094</v>
      </c>
      <c r="T1275" s="45" t="s">
        <v>3577</v>
      </c>
      <c r="U1275" t="s">
        <v>406</v>
      </c>
      <c r="V1275" t="s">
        <v>406</v>
      </c>
      <c r="W1275" t="s">
        <v>406</v>
      </c>
      <c r="X1275" t="s">
        <v>406</v>
      </c>
      <c r="Y1275" t="s">
        <v>406</v>
      </c>
      <c r="Z1275" s="1"/>
    </row>
    <row r="1276" spans="1:26" x14ac:dyDescent="0.25">
      <c r="A1276" s="52" t="s">
        <v>2410</v>
      </c>
      <c r="B1276" s="86" t="s">
        <v>910</v>
      </c>
      <c r="C1276" t="s">
        <v>3570</v>
      </c>
      <c r="D1276" t="s">
        <v>2088</v>
      </c>
      <c r="E1276" s="52" t="s">
        <v>4276</v>
      </c>
      <c r="F1276" s="52" t="s">
        <v>2410</v>
      </c>
      <c r="G1276" t="s">
        <v>1401</v>
      </c>
      <c r="H1276" s="87">
        <v>248820</v>
      </c>
      <c r="I1276" s="87">
        <v>248820</v>
      </c>
      <c r="J1276" s="1"/>
      <c r="K1276" s="98"/>
      <c r="L1276" s="89"/>
      <c r="M1276" s="1"/>
      <c r="P1276" s="38"/>
      <c r="R1276" s="101" t="s">
        <v>2094</v>
      </c>
      <c r="S1276" s="101" t="s">
        <v>2094</v>
      </c>
      <c r="T1276" s="45" t="s">
        <v>3577</v>
      </c>
      <c r="U1276" t="s">
        <v>406</v>
      </c>
      <c r="V1276" t="s">
        <v>406</v>
      </c>
      <c r="W1276" t="s">
        <v>406</v>
      </c>
      <c r="X1276" t="s">
        <v>406</v>
      </c>
      <c r="Y1276" t="s">
        <v>406</v>
      </c>
      <c r="Z1276" s="1"/>
    </row>
    <row r="1277" spans="1:26" x14ac:dyDescent="0.25">
      <c r="A1277" s="52" t="s">
        <v>979</v>
      </c>
      <c r="B1277" s="86" t="s">
        <v>910</v>
      </c>
      <c r="C1277" t="s">
        <v>3570</v>
      </c>
      <c r="D1277" t="s">
        <v>2079</v>
      </c>
      <c r="E1277" s="52" t="s">
        <v>4277</v>
      </c>
      <c r="F1277" s="52" t="s">
        <v>979</v>
      </c>
      <c r="G1277" t="s">
        <v>1146</v>
      </c>
      <c r="H1277" s="87">
        <v>54537</v>
      </c>
      <c r="I1277" s="87">
        <v>54537</v>
      </c>
      <c r="J1277" s="1"/>
      <c r="K1277" s="98"/>
      <c r="L1277" s="89"/>
      <c r="M1277" s="1"/>
      <c r="P1277" s="38"/>
      <c r="R1277" s="101" t="s">
        <v>4783</v>
      </c>
      <c r="S1277" s="101" t="s">
        <v>4783</v>
      </c>
      <c r="T1277" s="45" t="s">
        <v>4783</v>
      </c>
      <c r="U1277" t="s">
        <v>403</v>
      </c>
      <c r="V1277" t="s">
        <v>403</v>
      </c>
      <c r="W1277" t="s">
        <v>403</v>
      </c>
      <c r="X1277" t="s">
        <v>403</v>
      </c>
      <c r="Y1277" t="s">
        <v>403</v>
      </c>
      <c r="Z1277" s="1"/>
    </row>
    <row r="1278" spans="1:26" x14ac:dyDescent="0.25">
      <c r="A1278" s="52" t="s">
        <v>2197</v>
      </c>
      <c r="B1278" s="86" t="s">
        <v>910</v>
      </c>
      <c r="C1278" t="s">
        <v>3570</v>
      </c>
      <c r="D1278" t="s">
        <v>2078</v>
      </c>
      <c r="E1278" s="52" t="s">
        <v>4278</v>
      </c>
      <c r="F1278" s="52" t="s">
        <v>2197</v>
      </c>
      <c r="G1278" t="s">
        <v>1641</v>
      </c>
      <c r="H1278" s="87">
        <v>249313</v>
      </c>
      <c r="I1278" s="87">
        <v>249313</v>
      </c>
      <c r="J1278" s="1"/>
      <c r="K1278" s="98"/>
      <c r="L1278" s="89"/>
      <c r="M1278" s="1"/>
      <c r="P1278" s="38"/>
      <c r="R1278" s="101" t="s">
        <v>4785</v>
      </c>
      <c r="S1278" s="101" t="s">
        <v>4785</v>
      </c>
      <c r="T1278" s="45" t="s">
        <v>4785</v>
      </c>
      <c r="U1278" t="s">
        <v>406</v>
      </c>
      <c r="V1278" t="s">
        <v>406</v>
      </c>
      <c r="W1278" t="s">
        <v>406</v>
      </c>
      <c r="X1278" t="s">
        <v>406</v>
      </c>
      <c r="Y1278" t="s">
        <v>406</v>
      </c>
      <c r="Z1278" s="1"/>
    </row>
    <row r="1279" spans="1:26" x14ac:dyDescent="0.25">
      <c r="A1279" s="52" t="s">
        <v>2198</v>
      </c>
      <c r="B1279" s="86" t="s">
        <v>910</v>
      </c>
      <c r="C1279" t="s">
        <v>3570</v>
      </c>
      <c r="D1279" t="s">
        <v>2078</v>
      </c>
      <c r="E1279" s="52" t="s">
        <v>4279</v>
      </c>
      <c r="F1279" s="52" t="s">
        <v>2198</v>
      </c>
      <c r="G1279" t="s">
        <v>1642</v>
      </c>
      <c r="H1279" s="87">
        <v>249312</v>
      </c>
      <c r="I1279" s="87">
        <v>249312</v>
      </c>
      <c r="J1279" s="1"/>
      <c r="K1279" s="98"/>
      <c r="L1279" s="89"/>
      <c r="M1279" s="1"/>
      <c r="P1279" s="38"/>
      <c r="R1279" s="101" t="s">
        <v>4785</v>
      </c>
      <c r="S1279" s="101" t="s">
        <v>4785</v>
      </c>
      <c r="T1279" s="45" t="s">
        <v>4785</v>
      </c>
      <c r="U1279" t="s">
        <v>406</v>
      </c>
      <c r="V1279" t="s">
        <v>406</v>
      </c>
      <c r="W1279" t="s">
        <v>406</v>
      </c>
      <c r="X1279" t="s">
        <v>406</v>
      </c>
      <c r="Y1279" t="s">
        <v>406</v>
      </c>
      <c r="Z1279" s="1"/>
    </row>
    <row r="1280" spans="1:26" x14ac:dyDescent="0.25">
      <c r="A1280" s="52" t="s">
        <v>2199</v>
      </c>
      <c r="B1280" s="86" t="s">
        <v>910</v>
      </c>
      <c r="C1280" t="s">
        <v>3570</v>
      </c>
      <c r="D1280" t="s">
        <v>2078</v>
      </c>
      <c r="E1280" s="52" t="s">
        <v>4280</v>
      </c>
      <c r="F1280" s="52" t="s">
        <v>2199</v>
      </c>
      <c r="G1280" t="s">
        <v>1643</v>
      </c>
      <c r="H1280" s="87">
        <v>719636</v>
      </c>
      <c r="I1280" s="87">
        <v>719636</v>
      </c>
      <c r="J1280" s="1"/>
      <c r="K1280" s="98"/>
      <c r="L1280" s="89"/>
      <c r="M1280" s="1"/>
      <c r="P1280" s="38" t="s">
        <v>456</v>
      </c>
      <c r="R1280" s="101" t="s">
        <v>4785</v>
      </c>
      <c r="S1280" s="101" t="s">
        <v>4785</v>
      </c>
      <c r="T1280" s="45" t="s">
        <v>4785</v>
      </c>
      <c r="U1280" t="s">
        <v>406</v>
      </c>
      <c r="V1280" t="s">
        <v>406</v>
      </c>
      <c r="W1280" t="s">
        <v>406</v>
      </c>
      <c r="X1280" t="s">
        <v>406</v>
      </c>
      <c r="Y1280" t="s">
        <v>406</v>
      </c>
      <c r="Z1280" s="1"/>
    </row>
    <row r="1281" spans="1:26" x14ac:dyDescent="0.25">
      <c r="A1281" s="52" t="s">
        <v>998</v>
      </c>
      <c r="B1281" s="86" t="s">
        <v>910</v>
      </c>
      <c r="C1281" t="s">
        <v>3570</v>
      </c>
      <c r="D1281" t="s">
        <v>2082</v>
      </c>
      <c r="E1281" s="52" t="s">
        <v>4281</v>
      </c>
      <c r="F1281" s="52" t="s">
        <v>998</v>
      </c>
      <c r="G1281" t="s">
        <v>1166</v>
      </c>
      <c r="H1281" s="87">
        <v>247032</v>
      </c>
      <c r="I1281" s="87">
        <v>247032</v>
      </c>
      <c r="J1281" s="1"/>
      <c r="K1281" s="98"/>
      <c r="L1281" s="89"/>
      <c r="M1281" s="1"/>
      <c r="P1281" s="38"/>
      <c r="R1281" s="101" t="s">
        <v>2093</v>
      </c>
      <c r="S1281" s="101" t="s">
        <v>2093</v>
      </c>
      <c r="T1281" s="45" t="s">
        <v>3577</v>
      </c>
      <c r="U1281" t="s">
        <v>402</v>
      </c>
      <c r="V1281" t="s">
        <v>402</v>
      </c>
      <c r="W1281" t="s">
        <v>402</v>
      </c>
      <c r="X1281" t="s">
        <v>402</v>
      </c>
      <c r="Y1281" t="s">
        <v>402</v>
      </c>
      <c r="Z1281" s="1"/>
    </row>
    <row r="1282" spans="1:26" x14ac:dyDescent="0.25">
      <c r="A1282" s="52" t="s">
        <v>2943</v>
      </c>
      <c r="B1282" s="86" t="s">
        <v>910</v>
      </c>
      <c r="C1282" t="s">
        <v>3570</v>
      </c>
      <c r="D1282" t="s">
        <v>2086</v>
      </c>
      <c r="E1282" s="52" t="s">
        <v>4282</v>
      </c>
      <c r="F1282" s="52" t="s">
        <v>1066</v>
      </c>
      <c r="G1282" t="s">
        <v>1233</v>
      </c>
      <c r="H1282" s="87">
        <v>54859</v>
      </c>
      <c r="I1282" s="87">
        <v>54859</v>
      </c>
      <c r="J1282" s="1"/>
      <c r="K1282" s="98"/>
      <c r="L1282" s="89"/>
      <c r="M1282" s="1"/>
      <c r="P1282" s="38" t="s">
        <v>456</v>
      </c>
      <c r="R1282" s="101" t="s">
        <v>4784</v>
      </c>
      <c r="S1282" s="101" t="s">
        <v>4784</v>
      </c>
      <c r="T1282" s="45" t="s">
        <v>4784</v>
      </c>
      <c r="U1282" t="s">
        <v>402</v>
      </c>
      <c r="V1282" t="s">
        <v>402</v>
      </c>
      <c r="W1282" t="s">
        <v>402</v>
      </c>
      <c r="X1282" t="s">
        <v>402</v>
      </c>
      <c r="Y1282" t="s">
        <v>402</v>
      </c>
      <c r="Z1282" s="1"/>
    </row>
    <row r="1283" spans="1:26" x14ac:dyDescent="0.25">
      <c r="A1283" s="52" t="s">
        <v>2852</v>
      </c>
      <c r="B1283" s="86" t="s">
        <v>910</v>
      </c>
      <c r="C1283" t="s">
        <v>3571</v>
      </c>
      <c r="D1283" t="s">
        <v>2091</v>
      </c>
      <c r="E1283" s="52" t="s">
        <v>4283</v>
      </c>
      <c r="F1283" s="52" t="s">
        <v>2852</v>
      </c>
      <c r="G1283" t="s">
        <v>2003</v>
      </c>
      <c r="H1283" s="87" t="e">
        <v>#N/A</v>
      </c>
      <c r="I1283" s="87">
        <v>937109</v>
      </c>
      <c r="J1283" s="1"/>
      <c r="K1283" s="98"/>
      <c r="L1283" s="89"/>
      <c r="M1283" s="1"/>
      <c r="P1283" s="38"/>
      <c r="R1283" s="101" t="s">
        <v>3566</v>
      </c>
      <c r="S1283" s="101" t="s">
        <v>3566</v>
      </c>
      <c r="T1283" s="45" t="s">
        <v>4788</v>
      </c>
      <c r="U1283" t="s">
        <v>402</v>
      </c>
      <c r="V1283" t="s">
        <v>402</v>
      </c>
      <c r="W1283" t="s">
        <v>402</v>
      </c>
      <c r="X1283" t="s">
        <v>402</v>
      </c>
      <c r="Y1283" t="s">
        <v>402</v>
      </c>
      <c r="Z1283" s="1"/>
    </row>
    <row r="1284" spans="1:26" x14ac:dyDescent="0.25">
      <c r="A1284" s="52" t="s">
        <v>2853</v>
      </c>
      <c r="B1284" s="86" t="s">
        <v>910</v>
      </c>
      <c r="C1284" t="s">
        <v>3571</v>
      </c>
      <c r="D1284" t="s">
        <v>2091</v>
      </c>
      <c r="E1284" s="52" t="s">
        <v>4284</v>
      </c>
      <c r="F1284" s="52" t="s">
        <v>2853</v>
      </c>
      <c r="G1284" t="s">
        <v>2004</v>
      </c>
      <c r="H1284" s="87">
        <v>247901</v>
      </c>
      <c r="I1284" s="87">
        <v>247901</v>
      </c>
      <c r="J1284" s="1"/>
      <c r="K1284" s="98"/>
      <c r="L1284" s="89"/>
      <c r="M1284" s="1"/>
      <c r="P1284" s="38"/>
      <c r="R1284" s="101" t="s">
        <v>3565</v>
      </c>
      <c r="S1284" s="101" t="s">
        <v>3565</v>
      </c>
      <c r="T1284" s="45" t="s">
        <v>4788</v>
      </c>
      <c r="U1284" t="s">
        <v>405</v>
      </c>
      <c r="V1284" t="s">
        <v>405</v>
      </c>
      <c r="W1284" t="s">
        <v>405</v>
      </c>
      <c r="X1284" t="s">
        <v>405</v>
      </c>
      <c r="Y1284" t="s">
        <v>405</v>
      </c>
      <c r="Z1284" s="1"/>
    </row>
    <row r="1285" spans="1:26" x14ac:dyDescent="0.25">
      <c r="A1285" s="52" t="s">
        <v>2650</v>
      </c>
      <c r="B1285" s="86" t="s">
        <v>910</v>
      </c>
      <c r="C1285" t="s">
        <v>3570</v>
      </c>
      <c r="D1285" t="s">
        <v>2089</v>
      </c>
      <c r="E1285" s="52" t="s">
        <v>4285</v>
      </c>
      <c r="F1285" s="52" t="s">
        <v>2650</v>
      </c>
      <c r="G1285" t="s">
        <v>1791</v>
      </c>
      <c r="H1285" s="87">
        <v>249430</v>
      </c>
      <c r="I1285" s="87">
        <v>249430</v>
      </c>
      <c r="J1285" s="1"/>
      <c r="K1285" s="98"/>
      <c r="L1285" s="89"/>
      <c r="M1285" s="1"/>
      <c r="P1285" s="38"/>
      <c r="R1285" s="101" t="s">
        <v>4785</v>
      </c>
      <c r="S1285" s="101" t="s">
        <v>4785</v>
      </c>
      <c r="T1285" s="45" t="s">
        <v>4785</v>
      </c>
      <c r="U1285" t="s">
        <v>407</v>
      </c>
      <c r="V1285" t="s">
        <v>407</v>
      </c>
      <c r="W1285" t="s">
        <v>407</v>
      </c>
      <c r="X1285" t="s">
        <v>407</v>
      </c>
      <c r="Y1285" t="s">
        <v>407</v>
      </c>
      <c r="Z1285" s="1"/>
    </row>
    <row r="1286" spans="1:26" x14ac:dyDescent="0.25">
      <c r="A1286" s="52" t="s">
        <v>2651</v>
      </c>
      <c r="B1286" s="86" t="s">
        <v>910</v>
      </c>
      <c r="C1286" t="s">
        <v>3570</v>
      </c>
      <c r="D1286" t="s">
        <v>2089</v>
      </c>
      <c r="E1286" s="52" t="s">
        <v>4286</v>
      </c>
      <c r="F1286" s="52" t="s">
        <v>2651</v>
      </c>
      <c r="G1286" t="s">
        <v>1792</v>
      </c>
      <c r="H1286" s="87">
        <v>249426</v>
      </c>
      <c r="I1286" s="87">
        <v>249426</v>
      </c>
      <c r="J1286" s="1"/>
      <c r="K1286" s="98"/>
      <c r="L1286" s="89"/>
      <c r="M1286" s="1"/>
      <c r="P1286" s="38"/>
      <c r="R1286" s="101" t="s">
        <v>4785</v>
      </c>
      <c r="S1286" s="101" t="s">
        <v>4785</v>
      </c>
      <c r="T1286" s="45" t="s">
        <v>4785</v>
      </c>
      <c r="U1286" t="s">
        <v>405</v>
      </c>
      <c r="V1286" t="s">
        <v>405</v>
      </c>
      <c r="W1286" t="s">
        <v>405</v>
      </c>
      <c r="X1286" t="s">
        <v>405</v>
      </c>
      <c r="Y1286" t="s">
        <v>405</v>
      </c>
      <c r="Z1286" s="1"/>
    </row>
    <row r="1287" spans="1:26" x14ac:dyDescent="0.25">
      <c r="A1287" s="52" t="s">
        <v>2652</v>
      </c>
      <c r="B1287" s="86" t="s">
        <v>910</v>
      </c>
      <c r="C1287" t="s">
        <v>3570</v>
      </c>
      <c r="D1287" t="s">
        <v>2089</v>
      </c>
      <c r="E1287" s="52" t="s">
        <v>4287</v>
      </c>
      <c r="F1287" s="52" t="s">
        <v>2652</v>
      </c>
      <c r="G1287" t="s">
        <v>1793</v>
      </c>
      <c r="H1287" s="87">
        <v>249425</v>
      </c>
      <c r="I1287" s="87">
        <v>249425</v>
      </c>
      <c r="J1287" s="1"/>
      <c r="K1287" s="98"/>
      <c r="L1287" s="89"/>
      <c r="M1287" s="1"/>
      <c r="P1287" s="38"/>
      <c r="R1287" s="101" t="s">
        <v>4785</v>
      </c>
      <c r="S1287" s="101" t="s">
        <v>4785</v>
      </c>
      <c r="T1287" s="45" t="s">
        <v>4785</v>
      </c>
      <c r="U1287" t="s">
        <v>406</v>
      </c>
      <c r="V1287" t="s">
        <v>406</v>
      </c>
      <c r="W1287" t="s">
        <v>406</v>
      </c>
      <c r="X1287" t="s">
        <v>406</v>
      </c>
      <c r="Y1287" t="s">
        <v>406</v>
      </c>
      <c r="Z1287" s="1"/>
    </row>
    <row r="1288" spans="1:26" x14ac:dyDescent="0.25">
      <c r="A1288" s="52" t="s">
        <v>2200</v>
      </c>
      <c r="B1288" s="86" t="s">
        <v>910</v>
      </c>
      <c r="C1288" t="s">
        <v>3570</v>
      </c>
      <c r="D1288" t="s">
        <v>2089</v>
      </c>
      <c r="E1288" s="52" t="s">
        <v>4288</v>
      </c>
      <c r="F1288" s="52" t="s">
        <v>2200</v>
      </c>
      <c r="G1288" t="s">
        <v>1644</v>
      </c>
      <c r="H1288" s="87">
        <v>249429</v>
      </c>
      <c r="I1288" s="87">
        <v>249429</v>
      </c>
      <c r="J1288" s="1"/>
      <c r="K1288" s="98"/>
      <c r="L1288" s="89"/>
      <c r="M1288" s="1"/>
      <c r="P1288" s="38"/>
      <c r="R1288" s="101" t="s">
        <v>3565</v>
      </c>
      <c r="S1288" s="101" t="s">
        <v>3565</v>
      </c>
      <c r="T1288" s="45" t="s">
        <v>4788</v>
      </c>
      <c r="U1288" t="s">
        <v>403</v>
      </c>
      <c r="V1288" t="s">
        <v>403</v>
      </c>
      <c r="W1288" t="s">
        <v>403</v>
      </c>
      <c r="X1288" t="s">
        <v>403</v>
      </c>
      <c r="Y1288" t="s">
        <v>403</v>
      </c>
      <c r="Z1288" s="1"/>
    </row>
    <row r="1289" spans="1:26" x14ac:dyDescent="0.25">
      <c r="A1289" s="52" t="s">
        <v>3557</v>
      </c>
      <c r="B1289" s="86" t="s">
        <v>910</v>
      </c>
      <c r="C1289" t="s">
        <v>3570</v>
      </c>
      <c r="D1289" t="s">
        <v>2089</v>
      </c>
      <c r="E1289" s="52" t="s">
        <v>4289</v>
      </c>
      <c r="F1289" s="52" t="s">
        <v>3558</v>
      </c>
      <c r="G1289" t="s">
        <v>1645</v>
      </c>
      <c r="H1289" s="87" t="e">
        <v>#N/A</v>
      </c>
      <c r="I1289" s="87">
        <v>249427</v>
      </c>
      <c r="J1289" s="1"/>
      <c r="K1289" s="98"/>
      <c r="L1289" s="89"/>
      <c r="M1289" s="1"/>
      <c r="P1289" s="38" t="s">
        <v>456</v>
      </c>
      <c r="R1289" s="101" t="s">
        <v>3566</v>
      </c>
      <c r="S1289" s="101" t="s">
        <v>3566</v>
      </c>
      <c r="T1289" s="45" t="s">
        <v>4788</v>
      </c>
      <c r="U1289" t="s">
        <v>407</v>
      </c>
      <c r="V1289" t="s">
        <v>407</v>
      </c>
      <c r="W1289" t="s">
        <v>407</v>
      </c>
      <c r="X1289" t="s">
        <v>407</v>
      </c>
      <c r="Y1289" t="s">
        <v>407</v>
      </c>
      <c r="Z1289" s="1"/>
    </row>
    <row r="1290" spans="1:26" x14ac:dyDescent="0.25">
      <c r="A1290" s="52" t="s">
        <v>2411</v>
      </c>
      <c r="B1290" s="86" t="s">
        <v>910</v>
      </c>
      <c r="C1290" t="s">
        <v>3570</v>
      </c>
      <c r="D1290" t="s">
        <v>2088</v>
      </c>
      <c r="E1290" s="52" t="s">
        <v>4290</v>
      </c>
      <c r="F1290" s="52" t="s">
        <v>2411</v>
      </c>
      <c r="G1290" t="s">
        <v>1402</v>
      </c>
      <c r="H1290" s="87">
        <v>248718</v>
      </c>
      <c r="I1290" s="87">
        <v>248718</v>
      </c>
      <c r="J1290" s="1"/>
      <c r="K1290" s="98"/>
      <c r="L1290" s="89"/>
      <c r="M1290" s="1"/>
      <c r="P1290" s="38" t="s">
        <v>456</v>
      </c>
      <c r="R1290" s="101" t="s">
        <v>3566</v>
      </c>
      <c r="S1290" s="101" t="s">
        <v>3566</v>
      </c>
      <c r="T1290" s="45" t="s">
        <v>4788</v>
      </c>
      <c r="U1290" t="s">
        <v>402</v>
      </c>
      <c r="V1290" t="s">
        <v>402</v>
      </c>
      <c r="W1290" t="s">
        <v>402</v>
      </c>
      <c r="X1290" t="s">
        <v>402</v>
      </c>
      <c r="Y1290" t="s">
        <v>402</v>
      </c>
      <c r="Z1290" s="1"/>
    </row>
    <row r="1291" spans="1:26" x14ac:dyDescent="0.25">
      <c r="A1291" s="52" t="s">
        <v>2412</v>
      </c>
      <c r="B1291" s="86" t="s">
        <v>910</v>
      </c>
      <c r="C1291" t="s">
        <v>3570</v>
      </c>
      <c r="D1291" t="s">
        <v>2088</v>
      </c>
      <c r="E1291" s="52" t="s">
        <v>4291</v>
      </c>
      <c r="F1291" s="52" t="s">
        <v>2412</v>
      </c>
      <c r="G1291" t="s">
        <v>1403</v>
      </c>
      <c r="H1291" s="87">
        <v>248715</v>
      </c>
      <c r="I1291" s="87">
        <v>248715</v>
      </c>
      <c r="J1291" s="1"/>
      <c r="K1291" s="98"/>
      <c r="L1291" s="89"/>
      <c r="M1291" s="1"/>
      <c r="P1291" s="38"/>
      <c r="R1291" s="101" t="s">
        <v>2094</v>
      </c>
      <c r="S1291" s="101" t="s">
        <v>2094</v>
      </c>
      <c r="T1291" s="45" t="s">
        <v>3577</v>
      </c>
      <c r="U1291" t="s">
        <v>407</v>
      </c>
      <c r="V1291" t="s">
        <v>407</v>
      </c>
      <c r="W1291" t="s">
        <v>407</v>
      </c>
      <c r="X1291" t="s">
        <v>407</v>
      </c>
      <c r="Y1291" t="s">
        <v>407</v>
      </c>
      <c r="Z1291" s="1"/>
    </row>
    <row r="1292" spans="1:26" x14ac:dyDescent="0.25">
      <c r="A1292" s="52" t="s">
        <v>2413</v>
      </c>
      <c r="B1292" s="86" t="s">
        <v>910</v>
      </c>
      <c r="C1292" t="s">
        <v>3570</v>
      </c>
      <c r="D1292" t="s">
        <v>2088</v>
      </c>
      <c r="E1292" s="52" t="s">
        <v>4292</v>
      </c>
      <c r="F1292" s="52" t="s">
        <v>2413</v>
      </c>
      <c r="G1292" t="s">
        <v>1404</v>
      </c>
      <c r="H1292" s="87">
        <v>248714</v>
      </c>
      <c r="I1292" s="87">
        <v>248714</v>
      </c>
      <c r="J1292" s="1"/>
      <c r="K1292" s="98"/>
      <c r="L1292" s="89"/>
      <c r="M1292" s="1"/>
      <c r="P1292" s="38"/>
      <c r="R1292" s="101" t="s">
        <v>2094</v>
      </c>
      <c r="S1292" s="101" t="s">
        <v>2094</v>
      </c>
      <c r="T1292" s="45" t="s">
        <v>3577</v>
      </c>
      <c r="U1292" t="s">
        <v>403</v>
      </c>
      <c r="V1292" t="s">
        <v>403</v>
      </c>
      <c r="W1292" t="s">
        <v>403</v>
      </c>
      <c r="X1292" t="s">
        <v>403</v>
      </c>
      <c r="Y1292" t="s">
        <v>403</v>
      </c>
      <c r="Z1292" s="1"/>
    </row>
    <row r="1293" spans="1:26" x14ac:dyDescent="0.25">
      <c r="A1293" s="52" t="s">
        <v>2414</v>
      </c>
      <c r="B1293" s="86" t="s">
        <v>910</v>
      </c>
      <c r="C1293" t="s">
        <v>3570</v>
      </c>
      <c r="D1293" t="s">
        <v>2088</v>
      </c>
      <c r="E1293" s="52" t="s">
        <v>4293</v>
      </c>
      <c r="F1293" s="52" t="s">
        <v>2414</v>
      </c>
      <c r="G1293" t="s">
        <v>1405</v>
      </c>
      <c r="H1293" s="87">
        <v>248712</v>
      </c>
      <c r="I1293" s="87">
        <v>248712</v>
      </c>
      <c r="J1293" s="1"/>
      <c r="K1293" s="98"/>
      <c r="L1293" s="89"/>
      <c r="M1293" s="1"/>
      <c r="P1293" s="38"/>
      <c r="R1293" s="101" t="s">
        <v>2094</v>
      </c>
      <c r="S1293" s="101" t="s">
        <v>2094</v>
      </c>
      <c r="T1293" s="45" t="s">
        <v>3577</v>
      </c>
      <c r="U1293" t="s">
        <v>406</v>
      </c>
      <c r="V1293" t="s">
        <v>406</v>
      </c>
      <c r="W1293" t="s">
        <v>406</v>
      </c>
      <c r="X1293" t="s">
        <v>406</v>
      </c>
      <c r="Y1293" t="s">
        <v>406</v>
      </c>
      <c r="Z1293" s="1"/>
    </row>
    <row r="1294" spans="1:26" x14ac:dyDescent="0.25">
      <c r="A1294" s="52" t="s">
        <v>2653</v>
      </c>
      <c r="B1294" s="86" t="s">
        <v>910</v>
      </c>
      <c r="C1294" t="s">
        <v>3570</v>
      </c>
      <c r="D1294" t="s">
        <v>2089</v>
      </c>
      <c r="E1294" s="52" t="s">
        <v>4294</v>
      </c>
      <c r="F1294" s="52" t="s">
        <v>2653</v>
      </c>
      <c r="G1294" t="s">
        <v>1794</v>
      </c>
      <c r="H1294" s="87">
        <v>249351</v>
      </c>
      <c r="I1294" s="87">
        <v>249351</v>
      </c>
      <c r="J1294" s="1"/>
      <c r="K1294" s="98"/>
      <c r="L1294" s="89"/>
      <c r="M1294" s="1"/>
      <c r="P1294" s="38"/>
      <c r="R1294" s="101" t="s">
        <v>4786</v>
      </c>
      <c r="S1294" s="101" t="s">
        <v>4786</v>
      </c>
      <c r="T1294" s="45" t="s">
        <v>4786</v>
      </c>
      <c r="U1294" t="s">
        <v>403</v>
      </c>
      <c r="V1294" t="s">
        <v>403</v>
      </c>
      <c r="W1294" t="s">
        <v>403</v>
      </c>
      <c r="X1294" t="s">
        <v>403</v>
      </c>
      <c r="Y1294" t="s">
        <v>403</v>
      </c>
      <c r="Z1294" s="1"/>
    </row>
    <row r="1295" spans="1:26" x14ac:dyDescent="0.25">
      <c r="A1295" s="52" t="s">
        <v>2654</v>
      </c>
      <c r="B1295" s="86" t="s">
        <v>910</v>
      </c>
      <c r="C1295" t="s">
        <v>3570</v>
      </c>
      <c r="D1295" t="s">
        <v>2089</v>
      </c>
      <c r="E1295" s="52" t="s">
        <v>4295</v>
      </c>
      <c r="F1295" s="52" t="s">
        <v>2654</v>
      </c>
      <c r="G1295" t="s">
        <v>1795</v>
      </c>
      <c r="H1295" s="87">
        <v>249353</v>
      </c>
      <c r="I1295" s="87">
        <v>249353</v>
      </c>
      <c r="J1295" s="1"/>
      <c r="K1295" s="98"/>
      <c r="L1295" s="89"/>
      <c r="M1295" s="1"/>
      <c r="P1295" s="38"/>
      <c r="R1295" s="101" t="s">
        <v>4786</v>
      </c>
      <c r="S1295" s="101" t="s">
        <v>4786</v>
      </c>
      <c r="T1295" s="45" t="s">
        <v>4786</v>
      </c>
      <c r="U1295" t="s">
        <v>402</v>
      </c>
      <c r="V1295" t="s">
        <v>402</v>
      </c>
      <c r="W1295" t="s">
        <v>402</v>
      </c>
      <c r="X1295" t="s">
        <v>402</v>
      </c>
      <c r="Y1295" t="s">
        <v>402</v>
      </c>
      <c r="Z1295" s="1"/>
    </row>
    <row r="1296" spans="1:26" x14ac:dyDescent="0.25">
      <c r="A1296" s="52" t="s">
        <v>2415</v>
      </c>
      <c r="B1296" s="86" t="s">
        <v>910</v>
      </c>
      <c r="C1296" t="s">
        <v>3570</v>
      </c>
      <c r="D1296" t="s">
        <v>2088</v>
      </c>
      <c r="E1296" s="52" t="s">
        <v>4296</v>
      </c>
      <c r="F1296" s="52" t="s">
        <v>2415</v>
      </c>
      <c r="G1296" t="s">
        <v>1406</v>
      </c>
      <c r="H1296" s="87">
        <v>248519</v>
      </c>
      <c r="I1296" s="87">
        <v>248519</v>
      </c>
      <c r="J1296" s="1"/>
      <c r="K1296" s="98"/>
      <c r="L1296" s="89"/>
      <c r="M1296" s="1"/>
      <c r="P1296" s="38"/>
      <c r="R1296" s="101" t="s">
        <v>2093</v>
      </c>
      <c r="S1296" s="101" t="s">
        <v>2093</v>
      </c>
      <c r="T1296" s="45" t="s">
        <v>3577</v>
      </c>
      <c r="U1296" t="s">
        <v>403</v>
      </c>
      <c r="V1296" t="s">
        <v>403</v>
      </c>
      <c r="W1296" t="s">
        <v>403</v>
      </c>
      <c r="X1296" t="s">
        <v>403</v>
      </c>
      <c r="Y1296" t="s">
        <v>403</v>
      </c>
      <c r="Z1296" s="1"/>
    </row>
    <row r="1297" spans="1:26" x14ac:dyDescent="0.25">
      <c r="A1297" s="52" t="s">
        <v>2416</v>
      </c>
      <c r="B1297" s="86" t="s">
        <v>910</v>
      </c>
      <c r="C1297" t="s">
        <v>3570</v>
      </c>
      <c r="D1297" t="s">
        <v>2088</v>
      </c>
      <c r="E1297" s="52" t="s">
        <v>4297</v>
      </c>
      <c r="F1297" s="52" t="s">
        <v>2416</v>
      </c>
      <c r="G1297" t="s">
        <v>1407</v>
      </c>
      <c r="H1297" s="87">
        <v>248518</v>
      </c>
      <c r="I1297" s="87">
        <v>248518</v>
      </c>
      <c r="J1297" s="1"/>
      <c r="K1297" s="98"/>
      <c r="L1297" s="89"/>
      <c r="M1297" s="1"/>
      <c r="P1297" s="38"/>
      <c r="R1297" s="101" t="s">
        <v>2093</v>
      </c>
      <c r="S1297" s="101" t="s">
        <v>2093</v>
      </c>
      <c r="T1297" s="45" t="s">
        <v>3577</v>
      </c>
      <c r="U1297" t="s">
        <v>407</v>
      </c>
      <c r="V1297" t="s">
        <v>407</v>
      </c>
      <c r="W1297" t="s">
        <v>407</v>
      </c>
      <c r="X1297" t="s">
        <v>407</v>
      </c>
      <c r="Y1297" t="s">
        <v>407</v>
      </c>
      <c r="Z1297" s="1"/>
    </row>
    <row r="1298" spans="1:26" x14ac:dyDescent="0.25">
      <c r="A1298" s="52" t="s">
        <v>2417</v>
      </c>
      <c r="B1298" s="86" t="s">
        <v>910</v>
      </c>
      <c r="C1298" t="s">
        <v>3570</v>
      </c>
      <c r="D1298" t="s">
        <v>2088</v>
      </c>
      <c r="E1298" s="52" t="s">
        <v>4298</v>
      </c>
      <c r="F1298" s="52" t="s">
        <v>2417</v>
      </c>
      <c r="G1298" t="s">
        <v>1408</v>
      </c>
      <c r="H1298" s="87">
        <v>248688</v>
      </c>
      <c r="I1298" s="87">
        <v>248688</v>
      </c>
      <c r="J1298" s="1"/>
      <c r="K1298" s="98"/>
      <c r="L1298" s="89"/>
      <c r="M1298" s="1"/>
      <c r="P1298" s="38"/>
      <c r="R1298" s="101" t="s">
        <v>2093</v>
      </c>
      <c r="S1298" s="101" t="s">
        <v>2093</v>
      </c>
      <c r="T1298" s="45" t="s">
        <v>3577</v>
      </c>
      <c r="U1298" t="s">
        <v>406</v>
      </c>
      <c r="V1298" t="s">
        <v>406</v>
      </c>
      <c r="W1298" t="s">
        <v>406</v>
      </c>
      <c r="X1298" t="s">
        <v>406</v>
      </c>
      <c r="Y1298" t="s">
        <v>406</v>
      </c>
      <c r="Z1298" s="1"/>
    </row>
    <row r="1299" spans="1:26" x14ac:dyDescent="0.25">
      <c r="A1299" s="52" t="s">
        <v>2418</v>
      </c>
      <c r="B1299" s="86" t="s">
        <v>910</v>
      </c>
      <c r="C1299" t="s">
        <v>3570</v>
      </c>
      <c r="D1299" t="s">
        <v>2088</v>
      </c>
      <c r="E1299" s="52" t="s">
        <v>4299</v>
      </c>
      <c r="F1299" s="52" t="s">
        <v>2418</v>
      </c>
      <c r="G1299" t="s">
        <v>1409</v>
      </c>
      <c r="H1299" s="87">
        <v>248689</v>
      </c>
      <c r="I1299" s="87">
        <v>248689</v>
      </c>
      <c r="J1299" s="1"/>
      <c r="K1299" s="98"/>
      <c r="L1299" s="89"/>
      <c r="M1299" s="1"/>
      <c r="P1299" s="38"/>
      <c r="R1299" s="101" t="s">
        <v>2093</v>
      </c>
      <c r="S1299" s="101" t="s">
        <v>2093</v>
      </c>
      <c r="T1299" s="45" t="s">
        <v>3577</v>
      </c>
      <c r="U1299" t="s">
        <v>403</v>
      </c>
      <c r="V1299" t="s">
        <v>403</v>
      </c>
      <c r="W1299" t="s">
        <v>403</v>
      </c>
      <c r="X1299" t="s">
        <v>403</v>
      </c>
      <c r="Y1299" t="s">
        <v>403</v>
      </c>
      <c r="Z1299" s="1"/>
    </row>
    <row r="1300" spans="1:26" x14ac:dyDescent="0.25">
      <c r="A1300" s="52" t="s">
        <v>2419</v>
      </c>
      <c r="B1300" s="86" t="s">
        <v>910</v>
      </c>
      <c r="C1300" t="s">
        <v>3570</v>
      </c>
      <c r="D1300" t="s">
        <v>2088</v>
      </c>
      <c r="E1300" s="52" t="s">
        <v>4300</v>
      </c>
      <c r="F1300" s="52" t="s">
        <v>2419</v>
      </c>
      <c r="G1300" t="s">
        <v>1410</v>
      </c>
      <c r="H1300" s="87">
        <v>248916</v>
      </c>
      <c r="I1300" s="87">
        <v>248916</v>
      </c>
      <c r="J1300" s="1"/>
      <c r="K1300" s="98"/>
      <c r="L1300" s="89"/>
      <c r="M1300" s="1"/>
      <c r="P1300" s="38"/>
      <c r="R1300" s="101" t="s">
        <v>2094</v>
      </c>
      <c r="S1300" s="101" t="s">
        <v>2094</v>
      </c>
      <c r="T1300" s="45" t="s">
        <v>3577</v>
      </c>
      <c r="U1300" t="s">
        <v>406</v>
      </c>
      <c r="V1300" t="s">
        <v>406</v>
      </c>
      <c r="W1300" t="s">
        <v>406</v>
      </c>
      <c r="X1300" t="s">
        <v>406</v>
      </c>
      <c r="Y1300" t="s">
        <v>406</v>
      </c>
      <c r="Z1300" s="1"/>
    </row>
    <row r="1301" spans="1:26" x14ac:dyDescent="0.25">
      <c r="A1301" s="52" t="s">
        <v>1067</v>
      </c>
      <c r="B1301" s="86" t="s">
        <v>910</v>
      </c>
      <c r="C1301" t="s">
        <v>3570</v>
      </c>
      <c r="D1301" t="s">
        <v>2086</v>
      </c>
      <c r="E1301" s="52" t="s">
        <v>4301</v>
      </c>
      <c r="F1301" s="52" t="s">
        <v>1067</v>
      </c>
      <c r="G1301" t="s">
        <v>1234</v>
      </c>
      <c r="H1301" s="87">
        <v>54843</v>
      </c>
      <c r="I1301" s="87">
        <v>54843</v>
      </c>
      <c r="J1301" s="1"/>
      <c r="K1301" s="98"/>
      <c r="L1301" s="89"/>
      <c r="M1301" s="1"/>
      <c r="P1301" s="38" t="s">
        <v>456</v>
      </c>
      <c r="R1301" s="101" t="s">
        <v>3565</v>
      </c>
      <c r="S1301" s="101" t="s">
        <v>3565</v>
      </c>
      <c r="T1301" s="45" t="s">
        <v>4788</v>
      </c>
      <c r="U1301" t="s">
        <v>406</v>
      </c>
      <c r="V1301" t="s">
        <v>406</v>
      </c>
      <c r="W1301" t="s">
        <v>406</v>
      </c>
      <c r="X1301" t="s">
        <v>406</v>
      </c>
      <c r="Y1301" t="s">
        <v>406</v>
      </c>
      <c r="Z1301" s="1"/>
    </row>
    <row r="1302" spans="1:26" x14ac:dyDescent="0.25">
      <c r="A1302" s="52" t="s">
        <v>1068</v>
      </c>
      <c r="B1302" s="86" t="s">
        <v>910</v>
      </c>
      <c r="C1302" t="s">
        <v>3570</v>
      </c>
      <c r="D1302" t="s">
        <v>2086</v>
      </c>
      <c r="E1302" s="52" t="s">
        <v>4302</v>
      </c>
      <c r="F1302" s="52" t="s">
        <v>1068</v>
      </c>
      <c r="G1302" t="s">
        <v>1235</v>
      </c>
      <c r="H1302" s="87">
        <v>248378</v>
      </c>
      <c r="I1302" s="87">
        <v>248378</v>
      </c>
      <c r="J1302" s="1"/>
      <c r="K1302" s="98"/>
      <c r="L1302" s="89"/>
      <c r="M1302" s="1"/>
      <c r="P1302" s="38" t="s">
        <v>456</v>
      </c>
      <c r="R1302" s="101" t="s">
        <v>4784</v>
      </c>
      <c r="S1302" s="101" t="s">
        <v>4784</v>
      </c>
      <c r="T1302" s="45" t="s">
        <v>4784</v>
      </c>
      <c r="U1302" t="s">
        <v>406</v>
      </c>
      <c r="V1302" t="s">
        <v>406</v>
      </c>
      <c r="W1302" t="s">
        <v>406</v>
      </c>
      <c r="X1302" t="s">
        <v>406</v>
      </c>
      <c r="Y1302" t="s">
        <v>406</v>
      </c>
      <c r="Z1302" s="1"/>
    </row>
    <row r="1303" spans="1:26" x14ac:dyDescent="0.25">
      <c r="A1303" s="52" t="s">
        <v>2201</v>
      </c>
      <c r="B1303" s="86" t="s">
        <v>910</v>
      </c>
      <c r="C1303" t="s">
        <v>3570</v>
      </c>
      <c r="D1303" t="s">
        <v>2078</v>
      </c>
      <c r="E1303" s="52" t="s">
        <v>4303</v>
      </c>
      <c r="F1303" s="52" t="s">
        <v>2201</v>
      </c>
      <c r="G1303" t="s">
        <v>1646</v>
      </c>
      <c r="H1303" s="87">
        <v>784171</v>
      </c>
      <c r="I1303" s="87">
        <v>249299</v>
      </c>
      <c r="J1303" s="1"/>
      <c r="K1303" s="98"/>
      <c r="L1303" s="89"/>
      <c r="M1303" s="1"/>
      <c r="P1303" s="38"/>
      <c r="R1303" s="101" t="s">
        <v>4787</v>
      </c>
      <c r="S1303" s="101" t="s">
        <v>4787</v>
      </c>
      <c r="T1303" s="45" t="s">
        <v>4787</v>
      </c>
      <c r="U1303" t="s">
        <v>407</v>
      </c>
      <c r="V1303" t="s">
        <v>407</v>
      </c>
      <c r="W1303" t="s">
        <v>407</v>
      </c>
      <c r="X1303" t="s">
        <v>407</v>
      </c>
      <c r="Y1303" t="s">
        <v>407</v>
      </c>
      <c r="Z1303" s="1"/>
    </row>
    <row r="1304" spans="1:26" x14ac:dyDescent="0.25">
      <c r="A1304" s="52" t="s">
        <v>1647</v>
      </c>
      <c r="B1304" s="86" t="s">
        <v>910</v>
      </c>
      <c r="C1304" t="s">
        <v>3570</v>
      </c>
      <c r="D1304" t="s">
        <v>2078</v>
      </c>
      <c r="E1304" s="52" t="s">
        <v>4304</v>
      </c>
      <c r="F1304" s="52" t="s">
        <v>1647</v>
      </c>
      <c r="G1304" t="s">
        <v>1647</v>
      </c>
      <c r="H1304" s="87">
        <v>249296</v>
      </c>
      <c r="I1304" s="87">
        <v>249296</v>
      </c>
      <c r="J1304" s="1"/>
      <c r="K1304" s="98"/>
      <c r="L1304" s="89"/>
      <c r="M1304" s="1"/>
      <c r="P1304" s="38"/>
      <c r="R1304" s="101" t="s">
        <v>4785</v>
      </c>
      <c r="S1304" s="101" t="s">
        <v>4785</v>
      </c>
      <c r="T1304" s="45" t="s">
        <v>4785</v>
      </c>
      <c r="U1304" t="s">
        <v>403</v>
      </c>
      <c r="V1304" t="s">
        <v>403</v>
      </c>
      <c r="W1304" t="s">
        <v>403</v>
      </c>
      <c r="X1304" t="s">
        <v>403</v>
      </c>
      <c r="Y1304" t="s">
        <v>403</v>
      </c>
      <c r="Z1304" s="1"/>
    </row>
    <row r="1305" spans="1:26" x14ac:dyDescent="0.25">
      <c r="A1305" s="52" t="s">
        <v>2202</v>
      </c>
      <c r="B1305" s="86" t="s">
        <v>910</v>
      </c>
      <c r="C1305" t="s">
        <v>3570</v>
      </c>
      <c r="D1305" t="s">
        <v>2078</v>
      </c>
      <c r="E1305" s="52" t="s">
        <v>4305</v>
      </c>
      <c r="F1305" s="52" t="s">
        <v>2202</v>
      </c>
      <c r="G1305" t="s">
        <v>1648</v>
      </c>
      <c r="H1305" s="87">
        <v>249293</v>
      </c>
      <c r="I1305" s="87">
        <v>249293</v>
      </c>
      <c r="J1305" s="1"/>
      <c r="K1305" s="98"/>
      <c r="L1305" s="89"/>
      <c r="M1305" s="1"/>
      <c r="P1305" s="38"/>
      <c r="R1305" s="101" t="s">
        <v>4785</v>
      </c>
      <c r="S1305" s="101" t="s">
        <v>4785</v>
      </c>
      <c r="T1305" s="45" t="s">
        <v>4785</v>
      </c>
      <c r="U1305" t="s">
        <v>405</v>
      </c>
      <c r="V1305" t="s">
        <v>405</v>
      </c>
      <c r="W1305" t="s">
        <v>405</v>
      </c>
      <c r="X1305" t="s">
        <v>405</v>
      </c>
      <c r="Y1305" t="s">
        <v>405</v>
      </c>
      <c r="Z1305" s="1"/>
    </row>
    <row r="1306" spans="1:26" x14ac:dyDescent="0.25">
      <c r="A1306" s="52" t="s">
        <v>2203</v>
      </c>
      <c r="B1306" s="86" t="s">
        <v>910</v>
      </c>
      <c r="C1306" t="s">
        <v>3570</v>
      </c>
      <c r="D1306" t="s">
        <v>2078</v>
      </c>
      <c r="E1306" s="52" t="s">
        <v>4306</v>
      </c>
      <c r="F1306" s="52" t="s">
        <v>2203</v>
      </c>
      <c r="G1306" t="s">
        <v>1649</v>
      </c>
      <c r="H1306" s="87">
        <v>249294</v>
      </c>
      <c r="I1306" s="87">
        <v>249294</v>
      </c>
      <c r="J1306" s="1"/>
      <c r="K1306" s="98"/>
      <c r="L1306" s="89"/>
      <c r="M1306" s="1"/>
      <c r="P1306" s="38"/>
      <c r="R1306" s="101" t="s">
        <v>4785</v>
      </c>
      <c r="S1306" s="101" t="s">
        <v>4785</v>
      </c>
      <c r="T1306" s="45" t="s">
        <v>4785</v>
      </c>
      <c r="U1306" t="s">
        <v>406</v>
      </c>
      <c r="V1306" t="s">
        <v>406</v>
      </c>
      <c r="W1306" t="s">
        <v>406</v>
      </c>
      <c r="X1306" t="s">
        <v>406</v>
      </c>
      <c r="Y1306" t="s">
        <v>406</v>
      </c>
      <c r="Z1306" s="1"/>
    </row>
    <row r="1307" spans="1:26" x14ac:dyDescent="0.25">
      <c r="A1307" s="52" t="s">
        <v>2204</v>
      </c>
      <c r="B1307" s="86" t="s">
        <v>910</v>
      </c>
      <c r="C1307" t="s">
        <v>3570</v>
      </c>
      <c r="D1307" t="s">
        <v>2078</v>
      </c>
      <c r="E1307" s="52" t="s">
        <v>4307</v>
      </c>
      <c r="F1307" s="52" t="s">
        <v>2204</v>
      </c>
      <c r="G1307" t="s">
        <v>1650</v>
      </c>
      <c r="H1307" s="87">
        <v>249118</v>
      </c>
      <c r="I1307" s="87">
        <v>249118</v>
      </c>
      <c r="J1307" s="1"/>
      <c r="K1307" s="98"/>
      <c r="L1307" s="89"/>
      <c r="M1307" s="1"/>
      <c r="P1307" s="38"/>
      <c r="R1307" s="101" t="s">
        <v>4786</v>
      </c>
      <c r="S1307" s="101" t="s">
        <v>4786</v>
      </c>
      <c r="T1307" s="45" t="s">
        <v>4786</v>
      </c>
      <c r="U1307" t="s">
        <v>402</v>
      </c>
      <c r="V1307" t="s">
        <v>402</v>
      </c>
      <c r="W1307" t="s">
        <v>402</v>
      </c>
      <c r="X1307" t="s">
        <v>402</v>
      </c>
      <c r="Y1307" t="s">
        <v>402</v>
      </c>
      <c r="Z1307" s="1"/>
    </row>
    <row r="1308" spans="1:26" x14ac:dyDescent="0.25">
      <c r="A1308" s="52" t="s">
        <v>2854</v>
      </c>
      <c r="B1308" s="86" t="s">
        <v>910</v>
      </c>
      <c r="C1308" t="s">
        <v>3571</v>
      </c>
      <c r="D1308" t="s">
        <v>2091</v>
      </c>
      <c r="E1308" s="52" t="s">
        <v>4308</v>
      </c>
      <c r="F1308" s="52" t="s">
        <v>2854</v>
      </c>
      <c r="G1308" t="s">
        <v>2005</v>
      </c>
      <c r="H1308" s="87">
        <v>247988</v>
      </c>
      <c r="I1308" s="87">
        <v>247988</v>
      </c>
      <c r="J1308" s="1"/>
      <c r="K1308" s="98"/>
      <c r="L1308" s="89"/>
      <c r="M1308" s="1"/>
      <c r="P1308" s="38"/>
      <c r="R1308" s="101" t="s">
        <v>3566</v>
      </c>
      <c r="S1308" s="101" t="s">
        <v>3566</v>
      </c>
      <c r="T1308" s="45" t="s">
        <v>4788</v>
      </c>
      <c r="U1308" t="s">
        <v>403</v>
      </c>
      <c r="V1308" t="s">
        <v>403</v>
      </c>
      <c r="W1308" t="s">
        <v>403</v>
      </c>
      <c r="X1308" t="s">
        <v>403</v>
      </c>
      <c r="Y1308" t="s">
        <v>403</v>
      </c>
      <c r="Z1308" s="1"/>
    </row>
    <row r="1309" spans="1:26" x14ac:dyDescent="0.25">
      <c r="A1309" s="52" t="s">
        <v>2420</v>
      </c>
      <c r="B1309" s="86" t="s">
        <v>910</v>
      </c>
      <c r="C1309" t="s">
        <v>3570</v>
      </c>
      <c r="D1309" t="s">
        <v>2088</v>
      </c>
      <c r="E1309" s="52" t="s">
        <v>4309</v>
      </c>
      <c r="F1309" s="52" t="s">
        <v>2420</v>
      </c>
      <c r="G1309" t="s">
        <v>1411</v>
      </c>
      <c r="H1309" s="87">
        <v>248878</v>
      </c>
      <c r="I1309" s="87">
        <v>248878</v>
      </c>
      <c r="J1309" s="1"/>
      <c r="K1309" s="98"/>
      <c r="L1309" s="89"/>
      <c r="M1309" s="1"/>
      <c r="P1309" s="38"/>
      <c r="R1309" s="101" t="s">
        <v>2094</v>
      </c>
      <c r="S1309" s="101" t="s">
        <v>2094</v>
      </c>
      <c r="T1309" s="45" t="s">
        <v>3577</v>
      </c>
      <c r="U1309" t="s">
        <v>405</v>
      </c>
      <c r="V1309" t="s">
        <v>405</v>
      </c>
      <c r="W1309" t="s">
        <v>405</v>
      </c>
      <c r="X1309" t="s">
        <v>405</v>
      </c>
      <c r="Y1309" t="s">
        <v>405</v>
      </c>
      <c r="Z1309" s="1"/>
    </row>
    <row r="1310" spans="1:26" x14ac:dyDescent="0.25">
      <c r="A1310" s="52" t="s">
        <v>2421</v>
      </c>
      <c r="B1310" s="86" t="s">
        <v>910</v>
      </c>
      <c r="C1310" t="s">
        <v>3570</v>
      </c>
      <c r="D1310" t="s">
        <v>2088</v>
      </c>
      <c r="E1310" s="52" t="s">
        <v>4310</v>
      </c>
      <c r="F1310" s="52" t="s">
        <v>2421</v>
      </c>
      <c r="G1310" t="s">
        <v>1412</v>
      </c>
      <c r="H1310" s="87">
        <v>248877</v>
      </c>
      <c r="I1310" s="87">
        <v>248877</v>
      </c>
      <c r="J1310" s="1"/>
      <c r="K1310" s="98"/>
      <c r="L1310" s="89"/>
      <c r="M1310" s="1"/>
      <c r="P1310" s="38"/>
      <c r="R1310" s="101" t="s">
        <v>2095</v>
      </c>
      <c r="S1310" s="101" t="s">
        <v>2095</v>
      </c>
      <c r="T1310" s="45" t="s">
        <v>4788</v>
      </c>
      <c r="U1310" t="s">
        <v>406</v>
      </c>
      <c r="V1310" t="s">
        <v>406</v>
      </c>
      <c r="W1310" t="s">
        <v>406</v>
      </c>
      <c r="X1310" t="s">
        <v>406</v>
      </c>
      <c r="Y1310" t="s">
        <v>406</v>
      </c>
      <c r="Z1310" s="1"/>
    </row>
    <row r="1311" spans="1:26" x14ac:dyDescent="0.25">
      <c r="A1311" s="52" t="s">
        <v>2855</v>
      </c>
      <c r="B1311" s="86" t="s">
        <v>910</v>
      </c>
      <c r="C1311" t="s">
        <v>3571</v>
      </c>
      <c r="D1311" t="s">
        <v>2091</v>
      </c>
      <c r="E1311" s="52" t="s">
        <v>4311</v>
      </c>
      <c r="F1311" s="52" t="s">
        <v>2855</v>
      </c>
      <c r="G1311" t="s">
        <v>2006</v>
      </c>
      <c r="H1311" s="87">
        <v>248060</v>
      </c>
      <c r="I1311" s="87">
        <v>248060</v>
      </c>
      <c r="J1311" s="1"/>
      <c r="K1311" s="98"/>
      <c r="L1311" s="89"/>
      <c r="M1311" s="1"/>
      <c r="P1311" s="38"/>
      <c r="R1311" s="101" t="s">
        <v>4785</v>
      </c>
      <c r="S1311" s="101" t="s">
        <v>4785</v>
      </c>
      <c r="T1311" s="45" t="s">
        <v>4785</v>
      </c>
      <c r="U1311" t="s">
        <v>406</v>
      </c>
      <c r="V1311" t="s">
        <v>406</v>
      </c>
      <c r="W1311" t="s">
        <v>406</v>
      </c>
      <c r="X1311" t="s">
        <v>406</v>
      </c>
      <c r="Y1311" t="s">
        <v>406</v>
      </c>
      <c r="Z1311" s="1"/>
    </row>
    <row r="1312" spans="1:26" x14ac:dyDescent="0.25">
      <c r="A1312" s="52" t="s">
        <v>2856</v>
      </c>
      <c r="B1312" s="86" t="s">
        <v>910</v>
      </c>
      <c r="C1312" t="s">
        <v>3571</v>
      </c>
      <c r="D1312" t="s">
        <v>2091</v>
      </c>
      <c r="E1312" s="52" t="s">
        <v>4312</v>
      </c>
      <c r="F1312" s="52" t="s">
        <v>2856</v>
      </c>
      <c r="G1312" t="s">
        <v>2007</v>
      </c>
      <c r="H1312" s="87">
        <v>813867</v>
      </c>
      <c r="I1312" s="87">
        <v>813867</v>
      </c>
      <c r="J1312" s="1"/>
      <c r="K1312" s="98"/>
      <c r="L1312" s="89"/>
      <c r="M1312" s="1"/>
      <c r="P1312" s="38"/>
      <c r="R1312" s="101" t="s">
        <v>4785</v>
      </c>
      <c r="S1312" s="101" t="s">
        <v>4785</v>
      </c>
      <c r="T1312" s="45" t="s">
        <v>4785</v>
      </c>
      <c r="U1312" t="s">
        <v>403</v>
      </c>
      <c r="V1312" t="s">
        <v>403</v>
      </c>
      <c r="W1312" t="s">
        <v>403</v>
      </c>
      <c r="X1312" t="s">
        <v>403</v>
      </c>
      <c r="Y1312" t="s">
        <v>403</v>
      </c>
      <c r="Z1312" s="1"/>
    </row>
    <row r="1313" spans="1:26" x14ac:dyDescent="0.25">
      <c r="A1313" s="52" t="s">
        <v>2422</v>
      </c>
      <c r="B1313" s="86" t="s">
        <v>910</v>
      </c>
      <c r="C1313" t="s">
        <v>3570</v>
      </c>
      <c r="D1313" t="s">
        <v>2088</v>
      </c>
      <c r="E1313" s="52" t="s">
        <v>4313</v>
      </c>
      <c r="F1313" s="52" t="s">
        <v>2422</v>
      </c>
      <c r="G1313" t="s">
        <v>1413</v>
      </c>
      <c r="H1313" s="87">
        <v>248418</v>
      </c>
      <c r="I1313" s="87">
        <v>248418</v>
      </c>
      <c r="J1313" s="1"/>
      <c r="K1313" s="98"/>
      <c r="L1313" s="89"/>
      <c r="M1313" s="1"/>
      <c r="P1313" s="38"/>
      <c r="R1313" s="101" t="s">
        <v>3566</v>
      </c>
      <c r="S1313" s="101" t="s">
        <v>3566</v>
      </c>
      <c r="T1313" s="45" t="s">
        <v>4788</v>
      </c>
      <c r="U1313" t="s">
        <v>407</v>
      </c>
      <c r="V1313" t="s">
        <v>407</v>
      </c>
      <c r="W1313" t="s">
        <v>407</v>
      </c>
      <c r="X1313" t="s">
        <v>407</v>
      </c>
      <c r="Y1313" t="s">
        <v>407</v>
      </c>
      <c r="Z1313" s="1"/>
    </row>
    <row r="1314" spans="1:26" x14ac:dyDescent="0.25">
      <c r="A1314" s="52" t="s">
        <v>2423</v>
      </c>
      <c r="B1314" s="86" t="s">
        <v>910</v>
      </c>
      <c r="C1314" t="s">
        <v>3570</v>
      </c>
      <c r="D1314" t="s">
        <v>2088</v>
      </c>
      <c r="E1314" s="52" t="s">
        <v>4314</v>
      </c>
      <c r="F1314" s="52" t="s">
        <v>2423</v>
      </c>
      <c r="G1314" t="s">
        <v>1414</v>
      </c>
      <c r="H1314" s="87">
        <v>248477</v>
      </c>
      <c r="I1314" s="87">
        <v>248477</v>
      </c>
      <c r="J1314" s="1"/>
      <c r="K1314" s="98"/>
      <c r="L1314" s="89"/>
      <c r="M1314" s="1"/>
      <c r="P1314" s="38"/>
      <c r="R1314" s="101" t="s">
        <v>4785</v>
      </c>
      <c r="S1314" s="101" t="s">
        <v>4785</v>
      </c>
      <c r="T1314" s="45" t="s">
        <v>4785</v>
      </c>
      <c r="U1314" t="s">
        <v>405</v>
      </c>
      <c r="V1314" t="s">
        <v>405</v>
      </c>
      <c r="W1314" t="s">
        <v>405</v>
      </c>
      <c r="X1314" t="s">
        <v>405</v>
      </c>
      <c r="Y1314" t="s">
        <v>405</v>
      </c>
      <c r="Z1314" s="1"/>
    </row>
    <row r="1315" spans="1:26" x14ac:dyDescent="0.25">
      <c r="A1315" s="52" t="s">
        <v>2424</v>
      </c>
      <c r="B1315" s="86" t="s">
        <v>910</v>
      </c>
      <c r="C1315" t="s">
        <v>3570</v>
      </c>
      <c r="D1315" t="s">
        <v>2088</v>
      </c>
      <c r="E1315" s="52" t="s">
        <v>4315</v>
      </c>
      <c r="F1315" s="52" t="s">
        <v>2424</v>
      </c>
      <c r="G1315" t="s">
        <v>1415</v>
      </c>
      <c r="H1315" s="87">
        <v>248467</v>
      </c>
      <c r="I1315" s="87">
        <v>248467</v>
      </c>
      <c r="J1315" s="1"/>
      <c r="K1315" s="98"/>
      <c r="L1315" s="89"/>
      <c r="M1315" s="1"/>
      <c r="P1315" s="38"/>
      <c r="R1315" s="101" t="s">
        <v>4783</v>
      </c>
      <c r="S1315" s="101" t="s">
        <v>4783</v>
      </c>
      <c r="T1315" s="45" t="s">
        <v>4783</v>
      </c>
      <c r="U1315" t="s">
        <v>405</v>
      </c>
      <c r="V1315" t="s">
        <v>405</v>
      </c>
      <c r="W1315" t="s">
        <v>405</v>
      </c>
      <c r="X1315" t="s">
        <v>405</v>
      </c>
      <c r="Y1315" t="s">
        <v>405</v>
      </c>
      <c r="Z1315" s="1"/>
    </row>
    <row r="1316" spans="1:26" x14ac:dyDescent="0.25">
      <c r="A1316" s="52" t="s">
        <v>2425</v>
      </c>
      <c r="B1316" s="86" t="s">
        <v>910</v>
      </c>
      <c r="C1316" t="s">
        <v>3570</v>
      </c>
      <c r="D1316" t="s">
        <v>2088</v>
      </c>
      <c r="E1316" s="52" t="s">
        <v>4316</v>
      </c>
      <c r="F1316" s="52" t="s">
        <v>2425</v>
      </c>
      <c r="G1316" t="s">
        <v>1416</v>
      </c>
      <c r="H1316" s="87">
        <v>248479</v>
      </c>
      <c r="I1316" s="87">
        <v>248479</v>
      </c>
      <c r="J1316" s="1"/>
      <c r="K1316" s="98"/>
      <c r="L1316" s="89"/>
      <c r="M1316" s="1"/>
      <c r="P1316" s="38"/>
      <c r="R1316" s="101" t="s">
        <v>4784</v>
      </c>
      <c r="S1316" s="101" t="s">
        <v>4784</v>
      </c>
      <c r="T1316" s="45" t="s">
        <v>4784</v>
      </c>
      <c r="U1316" t="s">
        <v>405</v>
      </c>
      <c r="V1316" t="s">
        <v>405</v>
      </c>
      <c r="W1316" t="s">
        <v>405</v>
      </c>
      <c r="X1316" t="s">
        <v>405</v>
      </c>
      <c r="Y1316" t="s">
        <v>405</v>
      </c>
      <c r="Z1316" s="1"/>
    </row>
    <row r="1317" spans="1:26" x14ac:dyDescent="0.25">
      <c r="A1317" s="52" t="s">
        <v>2426</v>
      </c>
      <c r="B1317" s="86" t="s">
        <v>910</v>
      </c>
      <c r="C1317" t="s">
        <v>3570</v>
      </c>
      <c r="D1317" t="s">
        <v>2088</v>
      </c>
      <c r="E1317" s="52" t="s">
        <v>4317</v>
      </c>
      <c r="F1317" s="52" t="s">
        <v>2426</v>
      </c>
      <c r="G1317" t="s">
        <v>1417</v>
      </c>
      <c r="H1317" s="87">
        <v>248481</v>
      </c>
      <c r="I1317" s="87">
        <v>248481</v>
      </c>
      <c r="J1317" s="1"/>
      <c r="K1317" s="98"/>
      <c r="L1317" s="89"/>
      <c r="M1317" s="1"/>
      <c r="P1317" s="38"/>
      <c r="R1317" s="101" t="s">
        <v>3565</v>
      </c>
      <c r="S1317" s="101" t="s">
        <v>3565</v>
      </c>
      <c r="T1317" s="45" t="s">
        <v>4788</v>
      </c>
      <c r="U1317" t="s">
        <v>403</v>
      </c>
      <c r="V1317" t="s">
        <v>403</v>
      </c>
      <c r="W1317" t="s">
        <v>403</v>
      </c>
      <c r="X1317" t="s">
        <v>403</v>
      </c>
      <c r="Y1317" t="s">
        <v>403</v>
      </c>
      <c r="Z1317" s="1"/>
    </row>
    <row r="1318" spans="1:26" x14ac:dyDescent="0.25">
      <c r="A1318" s="52" t="s">
        <v>2427</v>
      </c>
      <c r="B1318" s="86" t="s">
        <v>910</v>
      </c>
      <c r="C1318" t="s">
        <v>3570</v>
      </c>
      <c r="D1318" t="s">
        <v>2088</v>
      </c>
      <c r="E1318" s="52" t="s">
        <v>4318</v>
      </c>
      <c r="F1318" s="52" t="s">
        <v>2427</v>
      </c>
      <c r="G1318" t="s">
        <v>1418</v>
      </c>
      <c r="H1318" s="87">
        <v>248449</v>
      </c>
      <c r="I1318" s="87">
        <v>248449</v>
      </c>
      <c r="J1318" s="1"/>
      <c r="K1318" s="98"/>
      <c r="L1318" s="89"/>
      <c r="M1318" s="1"/>
      <c r="P1318" s="38"/>
      <c r="R1318" s="101" t="s">
        <v>3566</v>
      </c>
      <c r="S1318" s="101" t="s">
        <v>3566</v>
      </c>
      <c r="T1318" s="45" t="s">
        <v>4788</v>
      </c>
      <c r="U1318" t="s">
        <v>407</v>
      </c>
      <c r="V1318" t="s">
        <v>407</v>
      </c>
      <c r="W1318" t="s">
        <v>407</v>
      </c>
      <c r="X1318" t="s">
        <v>407</v>
      </c>
      <c r="Y1318" t="s">
        <v>407</v>
      </c>
      <c r="Z1318" s="1"/>
    </row>
    <row r="1319" spans="1:26" x14ac:dyDescent="0.25">
      <c r="A1319" s="52" t="s">
        <v>2428</v>
      </c>
      <c r="B1319" s="86" t="s">
        <v>910</v>
      </c>
      <c r="C1319" t="s">
        <v>3570</v>
      </c>
      <c r="D1319" t="s">
        <v>2088</v>
      </c>
      <c r="E1319" s="52" t="s">
        <v>4319</v>
      </c>
      <c r="F1319" s="52" t="s">
        <v>2428</v>
      </c>
      <c r="G1319" t="s">
        <v>1419</v>
      </c>
      <c r="H1319" s="87">
        <v>248464</v>
      </c>
      <c r="I1319" s="87">
        <v>248464</v>
      </c>
      <c r="J1319" s="1"/>
      <c r="K1319" s="98"/>
      <c r="L1319" s="89"/>
      <c r="M1319" s="1"/>
      <c r="P1319" s="38"/>
      <c r="R1319" s="101" t="s">
        <v>4785</v>
      </c>
      <c r="S1319" s="101" t="s">
        <v>4785</v>
      </c>
      <c r="T1319" s="45" t="s">
        <v>4785</v>
      </c>
      <c r="U1319" t="s">
        <v>406</v>
      </c>
      <c r="V1319" t="s">
        <v>406</v>
      </c>
      <c r="W1319" t="s">
        <v>406</v>
      </c>
      <c r="X1319" t="s">
        <v>406</v>
      </c>
      <c r="Y1319" t="s">
        <v>406</v>
      </c>
      <c r="Z1319" s="1"/>
    </row>
    <row r="1320" spans="1:26" x14ac:dyDescent="0.25">
      <c r="A1320" s="52" t="s">
        <v>2429</v>
      </c>
      <c r="B1320" s="86" t="s">
        <v>910</v>
      </c>
      <c r="C1320" t="s">
        <v>3570</v>
      </c>
      <c r="D1320" t="s">
        <v>2088</v>
      </c>
      <c r="E1320" s="52" t="s">
        <v>4320</v>
      </c>
      <c r="F1320" s="52" t="s">
        <v>2429</v>
      </c>
      <c r="G1320" t="s">
        <v>1420</v>
      </c>
      <c r="H1320" s="87">
        <v>248476</v>
      </c>
      <c r="I1320" s="87">
        <v>248476</v>
      </c>
      <c r="J1320" s="1"/>
      <c r="K1320" s="98"/>
      <c r="L1320" s="89"/>
      <c r="M1320" s="1"/>
      <c r="P1320" s="38"/>
      <c r="R1320" s="101" t="s">
        <v>2094</v>
      </c>
      <c r="S1320" s="101" t="s">
        <v>2094</v>
      </c>
      <c r="T1320" s="45" t="s">
        <v>3577</v>
      </c>
      <c r="U1320" t="s">
        <v>407</v>
      </c>
      <c r="V1320" t="s">
        <v>407</v>
      </c>
      <c r="W1320" t="s">
        <v>407</v>
      </c>
      <c r="X1320" t="s">
        <v>407</v>
      </c>
      <c r="Y1320" t="s">
        <v>407</v>
      </c>
      <c r="Z1320" s="1"/>
    </row>
    <row r="1321" spans="1:26" x14ac:dyDescent="0.25">
      <c r="A1321" s="52" t="s">
        <v>2430</v>
      </c>
      <c r="B1321" s="86" t="s">
        <v>910</v>
      </c>
      <c r="C1321" t="s">
        <v>3570</v>
      </c>
      <c r="D1321" t="s">
        <v>2088</v>
      </c>
      <c r="E1321" s="52" t="s">
        <v>4321</v>
      </c>
      <c r="F1321" s="52" t="s">
        <v>2430</v>
      </c>
      <c r="G1321" t="s">
        <v>1421</v>
      </c>
      <c r="H1321" s="87">
        <v>248450</v>
      </c>
      <c r="I1321" s="87">
        <v>248450</v>
      </c>
      <c r="J1321" s="1"/>
      <c r="K1321" s="98"/>
      <c r="L1321" s="89"/>
      <c r="M1321" s="1"/>
      <c r="P1321" s="38"/>
      <c r="R1321" s="101" t="s">
        <v>4785</v>
      </c>
      <c r="S1321" s="101" t="s">
        <v>4785</v>
      </c>
      <c r="T1321" s="45" t="s">
        <v>4785</v>
      </c>
      <c r="U1321" t="s">
        <v>406</v>
      </c>
      <c r="V1321" t="s">
        <v>406</v>
      </c>
      <c r="W1321" t="s">
        <v>406</v>
      </c>
      <c r="X1321" t="s">
        <v>406</v>
      </c>
      <c r="Y1321" t="s">
        <v>406</v>
      </c>
      <c r="Z1321" s="1"/>
    </row>
    <row r="1322" spans="1:26" x14ac:dyDescent="0.25">
      <c r="A1322" s="52" t="s">
        <v>2431</v>
      </c>
      <c r="B1322" s="86" t="s">
        <v>910</v>
      </c>
      <c r="C1322" t="s">
        <v>3570</v>
      </c>
      <c r="D1322" t="s">
        <v>2088</v>
      </c>
      <c r="E1322" s="52" t="s">
        <v>4322</v>
      </c>
      <c r="F1322" s="52" t="s">
        <v>2431</v>
      </c>
      <c r="G1322" t="s">
        <v>1422</v>
      </c>
      <c r="H1322" s="87">
        <v>248451</v>
      </c>
      <c r="I1322" s="87">
        <v>248451</v>
      </c>
      <c r="J1322" s="1"/>
      <c r="K1322" s="98"/>
      <c r="L1322" s="89"/>
      <c r="M1322" s="1"/>
      <c r="P1322" s="38" t="s">
        <v>456</v>
      </c>
      <c r="R1322" s="101" t="s">
        <v>3565</v>
      </c>
      <c r="S1322" s="101" t="s">
        <v>3565</v>
      </c>
      <c r="T1322" s="45" t="s">
        <v>4788</v>
      </c>
      <c r="U1322" t="s">
        <v>406</v>
      </c>
      <c r="V1322" t="s">
        <v>406</v>
      </c>
      <c r="W1322" t="s">
        <v>406</v>
      </c>
      <c r="X1322" t="s">
        <v>406</v>
      </c>
      <c r="Y1322" t="s">
        <v>406</v>
      </c>
      <c r="Z1322" s="1"/>
    </row>
    <row r="1323" spans="1:26" x14ac:dyDescent="0.25">
      <c r="A1323" s="52" t="s">
        <v>2432</v>
      </c>
      <c r="B1323" s="86" t="s">
        <v>910</v>
      </c>
      <c r="C1323" t="s">
        <v>3570</v>
      </c>
      <c r="D1323" t="s">
        <v>2088</v>
      </c>
      <c r="E1323" s="52" t="s">
        <v>4323</v>
      </c>
      <c r="F1323" s="52" t="s">
        <v>2432</v>
      </c>
      <c r="G1323" t="s">
        <v>1423</v>
      </c>
      <c r="H1323" s="87">
        <v>248448</v>
      </c>
      <c r="I1323" s="87">
        <v>248448</v>
      </c>
      <c r="J1323" s="1"/>
      <c r="K1323" s="98"/>
      <c r="L1323" s="89"/>
      <c r="M1323" s="1"/>
      <c r="P1323" s="38"/>
      <c r="R1323" s="101" t="s">
        <v>3566</v>
      </c>
      <c r="S1323" s="101" t="s">
        <v>3566</v>
      </c>
      <c r="T1323" s="45" t="s">
        <v>4788</v>
      </c>
      <c r="U1323" t="s">
        <v>402</v>
      </c>
      <c r="V1323" t="s">
        <v>402</v>
      </c>
      <c r="W1323" t="s">
        <v>402</v>
      </c>
      <c r="X1323" t="s">
        <v>402</v>
      </c>
      <c r="Y1323" t="s">
        <v>402</v>
      </c>
      <c r="Z1323" s="1"/>
    </row>
    <row r="1324" spans="1:26" x14ac:dyDescent="0.25">
      <c r="A1324" s="52" t="s">
        <v>2433</v>
      </c>
      <c r="B1324" s="86" t="s">
        <v>910</v>
      </c>
      <c r="C1324" t="s">
        <v>3570</v>
      </c>
      <c r="D1324" t="s">
        <v>2088</v>
      </c>
      <c r="E1324" s="52" t="s">
        <v>4324</v>
      </c>
      <c r="F1324" s="52" t="s">
        <v>2433</v>
      </c>
      <c r="G1324" t="s">
        <v>1424</v>
      </c>
      <c r="H1324" s="87">
        <v>248434</v>
      </c>
      <c r="I1324" s="87">
        <v>248434</v>
      </c>
      <c r="J1324" s="1"/>
      <c r="K1324" s="98"/>
      <c r="L1324" s="89"/>
      <c r="M1324" s="1"/>
      <c r="P1324" s="38"/>
      <c r="R1324" s="101" t="s">
        <v>3565</v>
      </c>
      <c r="S1324" s="101" t="s">
        <v>3565</v>
      </c>
      <c r="T1324" s="45" t="s">
        <v>4788</v>
      </c>
      <c r="U1324" t="s">
        <v>402</v>
      </c>
      <c r="V1324" t="s">
        <v>402</v>
      </c>
      <c r="W1324" t="s">
        <v>402</v>
      </c>
      <c r="X1324" t="s">
        <v>402</v>
      </c>
      <c r="Y1324" t="s">
        <v>402</v>
      </c>
      <c r="Z1324" s="1"/>
    </row>
    <row r="1325" spans="1:26" x14ac:dyDescent="0.25">
      <c r="A1325" s="52" t="s">
        <v>2434</v>
      </c>
      <c r="B1325" s="86" t="s">
        <v>910</v>
      </c>
      <c r="C1325" t="s">
        <v>3570</v>
      </c>
      <c r="D1325" t="s">
        <v>2088</v>
      </c>
      <c r="E1325" s="52" t="s">
        <v>4325</v>
      </c>
      <c r="F1325" s="52" t="s">
        <v>2434</v>
      </c>
      <c r="G1325" t="s">
        <v>1425</v>
      </c>
      <c r="H1325" s="87">
        <v>698323</v>
      </c>
      <c r="I1325" s="87">
        <v>698323</v>
      </c>
      <c r="J1325" s="1"/>
      <c r="K1325" s="98"/>
      <c r="L1325" s="89"/>
      <c r="M1325" s="1"/>
      <c r="P1325" s="38"/>
      <c r="R1325" s="101" t="s">
        <v>3566</v>
      </c>
      <c r="S1325" s="101" t="s">
        <v>3566</v>
      </c>
      <c r="T1325" s="45" t="s">
        <v>4788</v>
      </c>
      <c r="U1325" t="s">
        <v>406</v>
      </c>
      <c r="V1325" t="s">
        <v>406</v>
      </c>
      <c r="W1325" t="s">
        <v>406</v>
      </c>
      <c r="X1325" t="s">
        <v>406</v>
      </c>
      <c r="Y1325" t="s">
        <v>406</v>
      </c>
      <c r="Z1325" s="1"/>
    </row>
    <row r="1326" spans="1:26" x14ac:dyDescent="0.25">
      <c r="A1326" s="52" t="s">
        <v>2435</v>
      </c>
      <c r="B1326" s="86" t="s">
        <v>910</v>
      </c>
      <c r="C1326" t="s">
        <v>3570</v>
      </c>
      <c r="D1326" t="s">
        <v>2088</v>
      </c>
      <c r="E1326" s="52" t="s">
        <v>4326</v>
      </c>
      <c r="F1326" s="52" t="s">
        <v>2435</v>
      </c>
      <c r="G1326" t="s">
        <v>1426</v>
      </c>
      <c r="H1326" s="87">
        <v>248420</v>
      </c>
      <c r="I1326" s="87">
        <v>248420</v>
      </c>
      <c r="J1326" s="1"/>
      <c r="K1326" s="98"/>
      <c r="L1326" s="89"/>
      <c r="M1326" s="1"/>
      <c r="P1326" s="38"/>
      <c r="R1326" s="101" t="s">
        <v>2093</v>
      </c>
      <c r="S1326" s="101" t="s">
        <v>2093</v>
      </c>
      <c r="T1326" s="45" t="s">
        <v>3577</v>
      </c>
      <c r="U1326" t="s">
        <v>403</v>
      </c>
      <c r="V1326" t="s">
        <v>403</v>
      </c>
      <c r="W1326" t="s">
        <v>403</v>
      </c>
      <c r="X1326" t="s">
        <v>403</v>
      </c>
      <c r="Y1326" t="s">
        <v>403</v>
      </c>
      <c r="Z1326" s="1"/>
    </row>
    <row r="1327" spans="1:26" x14ac:dyDescent="0.25">
      <c r="A1327" s="52" t="s">
        <v>2436</v>
      </c>
      <c r="B1327" s="86" t="s">
        <v>910</v>
      </c>
      <c r="C1327" t="s">
        <v>3570</v>
      </c>
      <c r="D1327" t="s">
        <v>2088</v>
      </c>
      <c r="E1327" s="52" t="s">
        <v>4327</v>
      </c>
      <c r="F1327" s="52" t="s">
        <v>2436</v>
      </c>
      <c r="G1327" t="s">
        <v>1427</v>
      </c>
      <c r="H1327" s="87">
        <v>248428</v>
      </c>
      <c r="I1327" s="87">
        <v>248428</v>
      </c>
      <c r="J1327" s="1"/>
      <c r="K1327" s="98"/>
      <c r="L1327" s="89"/>
      <c r="M1327" s="1"/>
      <c r="P1327" s="38" t="s">
        <v>456</v>
      </c>
      <c r="R1327" s="101" t="s">
        <v>3565</v>
      </c>
      <c r="S1327" s="101" t="s">
        <v>3565</v>
      </c>
      <c r="T1327" s="45" t="s">
        <v>4788</v>
      </c>
      <c r="U1327" t="s">
        <v>405</v>
      </c>
      <c r="V1327" t="s">
        <v>405</v>
      </c>
      <c r="W1327" t="s">
        <v>405</v>
      </c>
      <c r="X1327" t="s">
        <v>405</v>
      </c>
      <c r="Y1327" t="s">
        <v>405</v>
      </c>
      <c r="Z1327" s="1"/>
    </row>
    <row r="1328" spans="1:26" x14ac:dyDescent="0.25">
      <c r="A1328" s="52" t="s">
        <v>2437</v>
      </c>
      <c r="B1328" s="86" t="s">
        <v>910</v>
      </c>
      <c r="C1328" t="s">
        <v>3570</v>
      </c>
      <c r="D1328" t="s">
        <v>2088</v>
      </c>
      <c r="E1328" s="52" t="s">
        <v>4328</v>
      </c>
      <c r="F1328" s="52" t="s">
        <v>2437</v>
      </c>
      <c r="G1328" t="s">
        <v>1428</v>
      </c>
      <c r="H1328" s="87">
        <v>248425</v>
      </c>
      <c r="I1328" s="87">
        <v>248425</v>
      </c>
      <c r="J1328" s="1"/>
      <c r="K1328" s="98"/>
      <c r="L1328" s="89"/>
      <c r="M1328" s="1"/>
      <c r="P1328" s="38"/>
      <c r="R1328" s="101" t="s">
        <v>3565</v>
      </c>
      <c r="S1328" s="101" t="s">
        <v>3565</v>
      </c>
      <c r="T1328" s="45" t="s">
        <v>4788</v>
      </c>
      <c r="U1328" t="s">
        <v>407</v>
      </c>
      <c r="V1328" t="s">
        <v>407</v>
      </c>
      <c r="W1328" t="s">
        <v>407</v>
      </c>
      <c r="X1328" t="s">
        <v>407</v>
      </c>
      <c r="Y1328" t="s">
        <v>407</v>
      </c>
      <c r="Z1328" s="1"/>
    </row>
    <row r="1329" spans="1:26" x14ac:dyDescent="0.25">
      <c r="A1329" s="52" t="s">
        <v>2438</v>
      </c>
      <c r="B1329" s="86" t="s">
        <v>910</v>
      </c>
      <c r="C1329" t="s">
        <v>3570</v>
      </c>
      <c r="D1329" t="s">
        <v>2088</v>
      </c>
      <c r="E1329" s="52" t="s">
        <v>4329</v>
      </c>
      <c r="F1329" s="52" t="s">
        <v>2438</v>
      </c>
      <c r="G1329" t="s">
        <v>1429</v>
      </c>
      <c r="H1329" s="87">
        <v>248431</v>
      </c>
      <c r="I1329" s="87">
        <v>248431</v>
      </c>
      <c r="J1329" s="1"/>
      <c r="K1329" s="98"/>
      <c r="L1329" s="89"/>
      <c r="M1329" s="1"/>
      <c r="P1329" s="38"/>
      <c r="R1329" s="101" t="s">
        <v>4785</v>
      </c>
      <c r="S1329" s="101" t="s">
        <v>4785</v>
      </c>
      <c r="T1329" s="45" t="s">
        <v>4785</v>
      </c>
      <c r="U1329" t="s">
        <v>405</v>
      </c>
      <c r="V1329" t="s">
        <v>405</v>
      </c>
      <c r="W1329" t="s">
        <v>405</v>
      </c>
      <c r="X1329" t="s">
        <v>405</v>
      </c>
      <c r="Y1329" t="s">
        <v>405</v>
      </c>
      <c r="Z1329" s="1"/>
    </row>
    <row r="1330" spans="1:26" x14ac:dyDescent="0.25">
      <c r="A1330" s="52" t="s">
        <v>2439</v>
      </c>
      <c r="B1330" s="86" t="s">
        <v>910</v>
      </c>
      <c r="C1330" t="s">
        <v>3570</v>
      </c>
      <c r="D1330" t="s">
        <v>2088</v>
      </c>
      <c r="E1330" s="52" t="s">
        <v>4330</v>
      </c>
      <c r="F1330" s="52" t="s">
        <v>2439</v>
      </c>
      <c r="G1330" t="s">
        <v>1430</v>
      </c>
      <c r="H1330" s="87">
        <v>248458</v>
      </c>
      <c r="I1330" s="87">
        <v>248458</v>
      </c>
      <c r="J1330" s="1"/>
      <c r="K1330" s="98"/>
      <c r="L1330" s="89"/>
      <c r="M1330" s="1"/>
      <c r="P1330" s="38"/>
      <c r="R1330" s="101" t="s">
        <v>4785</v>
      </c>
      <c r="S1330" s="101" t="s">
        <v>4785</v>
      </c>
      <c r="T1330" s="45" t="s">
        <v>4785</v>
      </c>
      <c r="U1330" t="s">
        <v>405</v>
      </c>
      <c r="V1330" t="s">
        <v>405</v>
      </c>
      <c r="W1330" t="s">
        <v>405</v>
      </c>
      <c r="X1330" t="s">
        <v>405</v>
      </c>
      <c r="Y1330" t="s">
        <v>405</v>
      </c>
      <c r="Z1330" s="1"/>
    </row>
    <row r="1331" spans="1:26" x14ac:dyDescent="0.25">
      <c r="A1331" s="52" t="s">
        <v>2105</v>
      </c>
      <c r="B1331" s="86" t="s">
        <v>910</v>
      </c>
      <c r="C1331" t="s">
        <v>3570</v>
      </c>
      <c r="D1331" t="s">
        <v>2088</v>
      </c>
      <c r="E1331" s="52" t="s">
        <v>4331</v>
      </c>
      <c r="F1331" s="52" t="s">
        <v>2105</v>
      </c>
      <c r="G1331" t="s">
        <v>1431</v>
      </c>
      <c r="H1331" s="87">
        <v>248416</v>
      </c>
      <c r="I1331" s="87">
        <v>248416</v>
      </c>
      <c r="J1331" s="1"/>
      <c r="K1331" s="98"/>
      <c r="L1331" s="89"/>
      <c r="M1331" s="1"/>
      <c r="P1331" s="38" t="s">
        <v>456</v>
      </c>
      <c r="R1331" s="101" t="s">
        <v>3566</v>
      </c>
      <c r="S1331" s="101" t="s">
        <v>3566</v>
      </c>
      <c r="T1331" s="45" t="s">
        <v>4788</v>
      </c>
      <c r="U1331" t="s">
        <v>407</v>
      </c>
      <c r="V1331" t="s">
        <v>407</v>
      </c>
      <c r="W1331" t="s">
        <v>407</v>
      </c>
      <c r="X1331" t="s">
        <v>407</v>
      </c>
      <c r="Y1331" t="s">
        <v>407</v>
      </c>
      <c r="Z1331" s="1"/>
    </row>
    <row r="1332" spans="1:26" x14ac:dyDescent="0.25">
      <c r="A1332" s="52" t="s">
        <v>2440</v>
      </c>
      <c r="B1332" s="86" t="s">
        <v>910</v>
      </c>
      <c r="C1332" t="s">
        <v>3570</v>
      </c>
      <c r="D1332" t="s">
        <v>2088</v>
      </c>
      <c r="E1332" s="52" t="s">
        <v>4332</v>
      </c>
      <c r="F1332" s="52" t="s">
        <v>2440</v>
      </c>
      <c r="G1332" t="s">
        <v>1432</v>
      </c>
      <c r="H1332" s="87">
        <v>248480</v>
      </c>
      <c r="I1332" s="87">
        <v>248480</v>
      </c>
      <c r="J1332" s="1"/>
      <c r="K1332" s="98"/>
      <c r="L1332" s="89"/>
      <c r="M1332" s="1"/>
      <c r="P1332" s="38"/>
      <c r="R1332" s="101" t="s">
        <v>3565</v>
      </c>
      <c r="S1332" s="101" t="s">
        <v>3565</v>
      </c>
      <c r="T1332" s="45" t="s">
        <v>4788</v>
      </c>
      <c r="U1332" t="s">
        <v>406</v>
      </c>
      <c r="V1332" t="s">
        <v>406</v>
      </c>
      <c r="W1332" t="s">
        <v>406</v>
      </c>
      <c r="X1332" t="s">
        <v>406</v>
      </c>
      <c r="Y1332" t="s">
        <v>406</v>
      </c>
      <c r="Z1332" s="1"/>
    </row>
    <row r="1333" spans="1:26" x14ac:dyDescent="0.25">
      <c r="A1333" s="52" t="s">
        <v>2441</v>
      </c>
      <c r="B1333" s="86" t="s">
        <v>910</v>
      </c>
      <c r="C1333" t="s">
        <v>3570</v>
      </c>
      <c r="D1333" t="s">
        <v>2088</v>
      </c>
      <c r="E1333" s="52" t="s">
        <v>4333</v>
      </c>
      <c r="F1333" s="52" t="s">
        <v>2441</v>
      </c>
      <c r="G1333" t="s">
        <v>1433</v>
      </c>
      <c r="H1333" s="87">
        <v>248460</v>
      </c>
      <c r="I1333" s="87">
        <v>248460</v>
      </c>
      <c r="J1333" s="1"/>
      <c r="K1333" s="98"/>
      <c r="L1333" s="89"/>
      <c r="M1333" s="1"/>
      <c r="P1333" s="38"/>
      <c r="R1333" s="101" t="s">
        <v>3565</v>
      </c>
      <c r="S1333" s="101" t="s">
        <v>3565</v>
      </c>
      <c r="T1333" s="45" t="s">
        <v>4788</v>
      </c>
      <c r="U1333" t="s">
        <v>405</v>
      </c>
      <c r="V1333" t="s">
        <v>405</v>
      </c>
      <c r="W1333" t="s">
        <v>405</v>
      </c>
      <c r="X1333" t="s">
        <v>405</v>
      </c>
      <c r="Y1333" t="s">
        <v>405</v>
      </c>
      <c r="Z1333" s="1"/>
    </row>
    <row r="1334" spans="1:26" x14ac:dyDescent="0.25">
      <c r="A1334" s="52" t="s">
        <v>2442</v>
      </c>
      <c r="B1334" s="86" t="s">
        <v>910</v>
      </c>
      <c r="C1334" t="s">
        <v>3570</v>
      </c>
      <c r="D1334" t="s">
        <v>2088</v>
      </c>
      <c r="E1334" s="52" t="s">
        <v>4334</v>
      </c>
      <c r="F1334" s="52" t="s">
        <v>2442</v>
      </c>
      <c r="G1334" t="s">
        <v>1434</v>
      </c>
      <c r="H1334" s="87">
        <v>248463</v>
      </c>
      <c r="I1334" s="87">
        <v>248463</v>
      </c>
      <c r="J1334" s="1"/>
      <c r="K1334" s="98"/>
      <c r="L1334" s="89"/>
      <c r="M1334" s="1"/>
      <c r="P1334" s="38"/>
      <c r="R1334" s="101" t="s">
        <v>4787</v>
      </c>
      <c r="S1334" s="101" t="s">
        <v>4787</v>
      </c>
      <c r="T1334" s="45" t="s">
        <v>4787</v>
      </c>
      <c r="U1334" t="s">
        <v>402</v>
      </c>
      <c r="V1334" t="s">
        <v>402</v>
      </c>
      <c r="W1334" t="s">
        <v>402</v>
      </c>
      <c r="X1334" t="s">
        <v>402</v>
      </c>
      <c r="Y1334" t="s">
        <v>402</v>
      </c>
      <c r="Z1334" s="1"/>
    </row>
    <row r="1335" spans="1:26" x14ac:dyDescent="0.25">
      <c r="A1335" s="52" t="s">
        <v>2443</v>
      </c>
      <c r="B1335" s="86" t="s">
        <v>910</v>
      </c>
      <c r="C1335" t="s">
        <v>3570</v>
      </c>
      <c r="D1335" t="s">
        <v>2088</v>
      </c>
      <c r="E1335" s="52" t="s">
        <v>4335</v>
      </c>
      <c r="F1335" s="52" t="s">
        <v>2443</v>
      </c>
      <c r="G1335" t="s">
        <v>1435</v>
      </c>
      <c r="H1335" s="87">
        <v>248466</v>
      </c>
      <c r="I1335" s="87">
        <v>248466</v>
      </c>
      <c r="J1335" s="1"/>
      <c r="K1335" s="98"/>
      <c r="L1335" s="89"/>
      <c r="M1335" s="1"/>
      <c r="P1335" s="38" t="s">
        <v>456</v>
      </c>
      <c r="R1335" s="101" t="s">
        <v>4785</v>
      </c>
      <c r="S1335" s="101" t="s">
        <v>4785</v>
      </c>
      <c r="T1335" s="45" t="s">
        <v>4785</v>
      </c>
      <c r="U1335" t="s">
        <v>406</v>
      </c>
      <c r="V1335" t="s">
        <v>406</v>
      </c>
      <c r="W1335" t="s">
        <v>406</v>
      </c>
      <c r="X1335" t="s">
        <v>406</v>
      </c>
      <c r="Y1335" t="s">
        <v>406</v>
      </c>
      <c r="Z1335" s="1"/>
    </row>
    <row r="1336" spans="1:26" x14ac:dyDescent="0.25">
      <c r="A1336" s="52" t="s">
        <v>2942</v>
      </c>
      <c r="B1336" s="86" t="s">
        <v>910</v>
      </c>
      <c r="C1336" t="s">
        <v>3570</v>
      </c>
      <c r="D1336" t="s">
        <v>2078</v>
      </c>
      <c r="E1336" s="52" t="s">
        <v>4336</v>
      </c>
      <c r="F1336" s="52" t="s">
        <v>952</v>
      </c>
      <c r="G1336" t="s">
        <v>1119</v>
      </c>
      <c r="H1336" s="87" t="e">
        <v>#N/A</v>
      </c>
      <c r="I1336" s="87">
        <v>1015431</v>
      </c>
      <c r="J1336" s="1"/>
      <c r="K1336" s="98"/>
      <c r="L1336" s="89"/>
      <c r="M1336" s="1"/>
      <c r="P1336" s="38" t="s">
        <v>456</v>
      </c>
      <c r="R1336" s="101" t="s">
        <v>2095</v>
      </c>
      <c r="S1336" s="101" t="s">
        <v>2095</v>
      </c>
      <c r="T1336" s="45" t="s">
        <v>4788</v>
      </c>
      <c r="U1336" t="s">
        <v>403</v>
      </c>
      <c r="V1336" t="s">
        <v>403</v>
      </c>
      <c r="W1336" t="s">
        <v>403</v>
      </c>
      <c r="X1336" t="s">
        <v>403</v>
      </c>
      <c r="Y1336" t="s">
        <v>403</v>
      </c>
      <c r="Z1336" s="1"/>
    </row>
    <row r="1337" spans="1:26" x14ac:dyDescent="0.25">
      <c r="A1337" s="52" t="s">
        <v>2655</v>
      </c>
      <c r="B1337" s="86" t="s">
        <v>910</v>
      </c>
      <c r="C1337" t="s">
        <v>3570</v>
      </c>
      <c r="D1337" t="s">
        <v>2089</v>
      </c>
      <c r="E1337" s="52" t="s">
        <v>4337</v>
      </c>
      <c r="F1337" s="52" t="s">
        <v>2655</v>
      </c>
      <c r="G1337" t="s">
        <v>1796</v>
      </c>
      <c r="H1337" s="87">
        <v>249521</v>
      </c>
      <c r="I1337" s="87">
        <v>249521</v>
      </c>
      <c r="J1337" s="1"/>
      <c r="K1337" s="98"/>
      <c r="L1337" s="89"/>
      <c r="M1337" s="1"/>
      <c r="P1337" s="38"/>
      <c r="R1337" s="101" t="s">
        <v>2093</v>
      </c>
      <c r="S1337" s="101" t="s">
        <v>2093</v>
      </c>
      <c r="T1337" s="45" t="s">
        <v>3577</v>
      </c>
      <c r="U1337" t="s">
        <v>406</v>
      </c>
      <c r="V1337" t="s">
        <v>406</v>
      </c>
      <c r="W1337" t="s">
        <v>406</v>
      </c>
      <c r="X1337" t="s">
        <v>406</v>
      </c>
      <c r="Y1337" t="s">
        <v>406</v>
      </c>
      <c r="Z1337" s="1"/>
    </row>
    <row r="1338" spans="1:26" x14ac:dyDescent="0.25">
      <c r="A1338" s="52" t="s">
        <v>2656</v>
      </c>
      <c r="B1338" s="86" t="s">
        <v>910</v>
      </c>
      <c r="C1338" t="s">
        <v>3570</v>
      </c>
      <c r="D1338" t="s">
        <v>2089</v>
      </c>
      <c r="E1338" s="52" t="s">
        <v>4338</v>
      </c>
      <c r="F1338" s="52" t="s">
        <v>2656</v>
      </c>
      <c r="G1338" t="s">
        <v>1797</v>
      </c>
      <c r="H1338" s="87">
        <v>249522</v>
      </c>
      <c r="I1338" s="87">
        <v>249522</v>
      </c>
      <c r="J1338" s="1"/>
      <c r="K1338" s="98"/>
      <c r="L1338" s="89"/>
      <c r="M1338" s="1"/>
      <c r="P1338" s="38"/>
      <c r="R1338" s="101" t="s">
        <v>2093</v>
      </c>
      <c r="S1338" s="101" t="s">
        <v>2093</v>
      </c>
      <c r="T1338" s="45" t="s">
        <v>3577</v>
      </c>
      <c r="U1338" t="s">
        <v>403</v>
      </c>
      <c r="V1338" t="s">
        <v>403</v>
      </c>
      <c r="W1338" t="s">
        <v>403</v>
      </c>
      <c r="X1338" t="s">
        <v>403</v>
      </c>
      <c r="Y1338" t="s">
        <v>403</v>
      </c>
      <c r="Z1338" s="1"/>
    </row>
    <row r="1339" spans="1:26" x14ac:dyDescent="0.25">
      <c r="A1339" s="52" t="s">
        <v>2444</v>
      </c>
      <c r="B1339" s="86" t="s">
        <v>910</v>
      </c>
      <c r="C1339" t="s">
        <v>3570</v>
      </c>
      <c r="D1339" t="s">
        <v>2088</v>
      </c>
      <c r="E1339" s="52" t="s">
        <v>4339</v>
      </c>
      <c r="F1339" s="52" t="s">
        <v>2444</v>
      </c>
      <c r="G1339" t="s">
        <v>1436</v>
      </c>
      <c r="H1339" s="87">
        <v>248989</v>
      </c>
      <c r="I1339" s="87">
        <v>248989</v>
      </c>
      <c r="J1339" s="1"/>
      <c r="K1339" s="98"/>
      <c r="L1339" s="89"/>
      <c r="M1339" s="1"/>
      <c r="P1339" s="38" t="s">
        <v>456</v>
      </c>
      <c r="R1339" s="101" t="s">
        <v>4787</v>
      </c>
      <c r="S1339" s="101" t="s">
        <v>4787</v>
      </c>
      <c r="T1339" s="45" t="s">
        <v>4787</v>
      </c>
      <c r="U1339" t="s">
        <v>407</v>
      </c>
      <c r="V1339" t="s">
        <v>407</v>
      </c>
      <c r="W1339" t="s">
        <v>407</v>
      </c>
      <c r="X1339" t="s">
        <v>407</v>
      </c>
      <c r="Y1339" t="s">
        <v>407</v>
      </c>
      <c r="Z1339" s="1"/>
    </row>
    <row r="1340" spans="1:26" x14ac:dyDescent="0.25">
      <c r="A1340" s="52" t="s">
        <v>2445</v>
      </c>
      <c r="B1340" s="86" t="s">
        <v>910</v>
      </c>
      <c r="C1340" t="s">
        <v>3570</v>
      </c>
      <c r="D1340" t="s">
        <v>2088</v>
      </c>
      <c r="E1340" s="52" t="s">
        <v>4340</v>
      </c>
      <c r="F1340" s="52" t="s">
        <v>2445</v>
      </c>
      <c r="G1340" t="s">
        <v>1437</v>
      </c>
      <c r="H1340" s="87">
        <v>248987</v>
      </c>
      <c r="I1340" s="87">
        <v>248987</v>
      </c>
      <c r="J1340" s="1"/>
      <c r="K1340" s="98"/>
      <c r="L1340" s="89"/>
      <c r="M1340" s="1"/>
      <c r="P1340" s="38" t="s">
        <v>456</v>
      </c>
      <c r="R1340" s="101" t="s">
        <v>4787</v>
      </c>
      <c r="S1340" s="101" t="s">
        <v>4787</v>
      </c>
      <c r="T1340" s="45" t="s">
        <v>4787</v>
      </c>
      <c r="U1340" t="s">
        <v>403</v>
      </c>
      <c r="V1340" t="s">
        <v>403</v>
      </c>
      <c r="W1340" t="s">
        <v>403</v>
      </c>
      <c r="X1340" t="s">
        <v>403</v>
      </c>
      <c r="Y1340" t="s">
        <v>403</v>
      </c>
      <c r="Z1340" s="1"/>
    </row>
    <row r="1341" spans="1:26" x14ac:dyDescent="0.25">
      <c r="A1341" s="52" t="s">
        <v>2657</v>
      </c>
      <c r="B1341" s="86" t="s">
        <v>910</v>
      </c>
      <c r="C1341" t="s">
        <v>3570</v>
      </c>
      <c r="D1341" t="s">
        <v>2089</v>
      </c>
      <c r="E1341" s="52" t="s">
        <v>4341</v>
      </c>
      <c r="F1341" s="52" t="s">
        <v>2657</v>
      </c>
      <c r="G1341" t="s">
        <v>1798</v>
      </c>
      <c r="H1341" s="87">
        <v>249612</v>
      </c>
      <c r="I1341" s="87">
        <v>249612</v>
      </c>
      <c r="J1341" s="1"/>
      <c r="K1341" s="98"/>
      <c r="L1341" s="89"/>
      <c r="M1341" s="1"/>
      <c r="P1341" s="38"/>
      <c r="R1341" s="101" t="s">
        <v>2095</v>
      </c>
      <c r="S1341" s="101" t="s">
        <v>2095</v>
      </c>
      <c r="T1341" s="45" t="s">
        <v>4788</v>
      </c>
      <c r="U1341" t="s">
        <v>403</v>
      </c>
      <c r="V1341" t="s">
        <v>403</v>
      </c>
      <c r="W1341" t="s">
        <v>403</v>
      </c>
      <c r="X1341" t="s">
        <v>403</v>
      </c>
      <c r="Y1341" t="s">
        <v>403</v>
      </c>
      <c r="Z1341" s="1"/>
    </row>
    <row r="1342" spans="1:26" x14ac:dyDescent="0.25">
      <c r="A1342" s="52" t="s">
        <v>2446</v>
      </c>
      <c r="B1342" s="86" t="s">
        <v>910</v>
      </c>
      <c r="C1342" t="s">
        <v>3570</v>
      </c>
      <c r="D1342" t="s">
        <v>2088</v>
      </c>
      <c r="E1342" s="52" t="s">
        <v>4342</v>
      </c>
      <c r="F1342" s="52" t="s">
        <v>2446</v>
      </c>
      <c r="G1342" t="s">
        <v>1438</v>
      </c>
      <c r="H1342" s="87">
        <v>248821</v>
      </c>
      <c r="I1342" s="87">
        <v>248821</v>
      </c>
      <c r="J1342" s="1"/>
      <c r="K1342" s="98"/>
      <c r="L1342" s="89"/>
      <c r="M1342" s="1"/>
      <c r="P1342" s="38"/>
      <c r="R1342" s="101" t="s">
        <v>2094</v>
      </c>
      <c r="S1342" s="101" t="s">
        <v>2094</v>
      </c>
      <c r="T1342" s="45" t="s">
        <v>3577</v>
      </c>
      <c r="U1342" t="s">
        <v>406</v>
      </c>
      <c r="V1342" t="s">
        <v>406</v>
      </c>
      <c r="W1342" t="s">
        <v>406</v>
      </c>
      <c r="X1342" t="s">
        <v>406</v>
      </c>
      <c r="Y1342" t="s">
        <v>406</v>
      </c>
      <c r="Z1342" s="1"/>
    </row>
    <row r="1343" spans="1:26" x14ac:dyDescent="0.25">
      <c r="A1343" s="52" t="s">
        <v>953</v>
      </c>
      <c r="B1343" s="86" t="s">
        <v>910</v>
      </c>
      <c r="C1343" t="s">
        <v>3570</v>
      </c>
      <c r="D1343" t="s">
        <v>2078</v>
      </c>
      <c r="E1343" s="52" t="s">
        <v>4343</v>
      </c>
      <c r="F1343" s="52" t="s">
        <v>953</v>
      </c>
      <c r="G1343" t="s">
        <v>1120</v>
      </c>
      <c r="H1343" s="87" t="e">
        <v>#N/A</v>
      </c>
      <c r="I1343" s="87">
        <v>1015441</v>
      </c>
      <c r="J1343" s="1"/>
      <c r="K1343" s="98"/>
      <c r="L1343" s="89"/>
      <c r="M1343" s="1"/>
      <c r="P1343" s="38" t="s">
        <v>456</v>
      </c>
      <c r="R1343" s="101" t="s">
        <v>4785</v>
      </c>
      <c r="S1343" s="101" t="s">
        <v>4785</v>
      </c>
      <c r="T1343" s="45" t="s">
        <v>4785</v>
      </c>
      <c r="U1343" t="s">
        <v>405</v>
      </c>
      <c r="V1343" t="s">
        <v>405</v>
      </c>
      <c r="W1343" t="s">
        <v>405</v>
      </c>
      <c r="X1343" t="s">
        <v>405</v>
      </c>
      <c r="Y1343" t="s">
        <v>405</v>
      </c>
      <c r="Z1343" s="1"/>
    </row>
    <row r="1344" spans="1:26" x14ac:dyDescent="0.25">
      <c r="A1344" s="52" t="s">
        <v>980</v>
      </c>
      <c r="B1344" s="86" t="s">
        <v>910</v>
      </c>
      <c r="C1344" t="s">
        <v>3570</v>
      </c>
      <c r="D1344" t="s">
        <v>2079</v>
      </c>
      <c r="E1344" s="52" t="s">
        <v>4344</v>
      </c>
      <c r="F1344" s="52" t="s">
        <v>980</v>
      </c>
      <c r="G1344" t="s">
        <v>1147</v>
      </c>
      <c r="H1344" s="87">
        <v>54540</v>
      </c>
      <c r="I1344" s="87">
        <v>54540</v>
      </c>
      <c r="J1344" s="1"/>
      <c r="K1344" s="98"/>
      <c r="L1344" s="89"/>
      <c r="M1344" s="1"/>
      <c r="P1344" s="38"/>
      <c r="R1344" s="101" t="s">
        <v>4783</v>
      </c>
      <c r="S1344" s="101" t="s">
        <v>4783</v>
      </c>
      <c r="T1344" s="45" t="s">
        <v>4783</v>
      </c>
      <c r="U1344" t="s">
        <v>405</v>
      </c>
      <c r="V1344" t="s">
        <v>405</v>
      </c>
      <c r="W1344" t="s">
        <v>405</v>
      </c>
      <c r="X1344" t="s">
        <v>405</v>
      </c>
      <c r="Y1344" t="s">
        <v>405</v>
      </c>
      <c r="Z1344" s="1"/>
    </row>
    <row r="1345" spans="1:26" x14ac:dyDescent="0.25">
      <c r="A1345" s="52" t="s">
        <v>2205</v>
      </c>
      <c r="B1345" s="86" t="s">
        <v>910</v>
      </c>
      <c r="C1345" t="s">
        <v>3570</v>
      </c>
      <c r="D1345" t="s">
        <v>2089</v>
      </c>
      <c r="E1345" s="52" t="s">
        <v>4345</v>
      </c>
      <c r="F1345" s="52" t="s">
        <v>2205</v>
      </c>
      <c r="G1345" t="s">
        <v>1651</v>
      </c>
      <c r="H1345" s="87">
        <v>249466</v>
      </c>
      <c r="I1345" s="87">
        <v>249466</v>
      </c>
      <c r="J1345" s="1"/>
      <c r="K1345" s="98"/>
      <c r="L1345" s="89"/>
      <c r="M1345" s="1"/>
      <c r="P1345" s="38" t="s">
        <v>456</v>
      </c>
      <c r="R1345" s="101" t="s">
        <v>4786</v>
      </c>
      <c r="S1345" s="101" t="s">
        <v>4786</v>
      </c>
      <c r="T1345" s="45" t="s">
        <v>4786</v>
      </c>
      <c r="U1345" t="s">
        <v>402</v>
      </c>
      <c r="V1345" t="s">
        <v>402</v>
      </c>
      <c r="W1345" t="s">
        <v>402</v>
      </c>
      <c r="X1345" t="s">
        <v>402</v>
      </c>
      <c r="Y1345" t="s">
        <v>402</v>
      </c>
      <c r="Z1345" s="1"/>
    </row>
    <row r="1346" spans="1:26" x14ac:dyDescent="0.25">
      <c r="A1346" s="52" t="s">
        <v>2658</v>
      </c>
      <c r="B1346" s="86" t="s">
        <v>910</v>
      </c>
      <c r="C1346" t="s">
        <v>3570</v>
      </c>
      <c r="D1346" t="s">
        <v>2089</v>
      </c>
      <c r="E1346" s="52" t="s">
        <v>4346</v>
      </c>
      <c r="F1346" s="52" t="s">
        <v>2658</v>
      </c>
      <c r="G1346" t="s">
        <v>1799</v>
      </c>
      <c r="H1346" s="87">
        <v>249461</v>
      </c>
      <c r="I1346" s="87">
        <v>249461</v>
      </c>
      <c r="J1346" s="1"/>
      <c r="K1346" s="98"/>
      <c r="L1346" s="89"/>
      <c r="M1346" s="1"/>
      <c r="P1346" s="38"/>
      <c r="R1346" s="101" t="s">
        <v>4787</v>
      </c>
      <c r="S1346" s="101" t="s">
        <v>4787</v>
      </c>
      <c r="T1346" s="45" t="s">
        <v>4787</v>
      </c>
      <c r="U1346" t="s">
        <v>403</v>
      </c>
      <c r="V1346" t="s">
        <v>403</v>
      </c>
      <c r="W1346" t="s">
        <v>403</v>
      </c>
      <c r="X1346" t="s">
        <v>403</v>
      </c>
      <c r="Y1346" t="s">
        <v>403</v>
      </c>
      <c r="Z1346" s="1"/>
    </row>
    <row r="1347" spans="1:26" x14ac:dyDescent="0.25">
      <c r="A1347" s="52" t="s">
        <v>2659</v>
      </c>
      <c r="B1347" s="86" t="s">
        <v>910</v>
      </c>
      <c r="C1347" t="s">
        <v>3570</v>
      </c>
      <c r="D1347" t="s">
        <v>2089</v>
      </c>
      <c r="E1347" s="52" t="s">
        <v>4347</v>
      </c>
      <c r="F1347" s="52" t="s">
        <v>2659</v>
      </c>
      <c r="G1347" t="s">
        <v>1800</v>
      </c>
      <c r="H1347" s="87">
        <v>249463</v>
      </c>
      <c r="I1347" s="87">
        <v>249463</v>
      </c>
      <c r="J1347" s="1"/>
      <c r="K1347" s="98"/>
      <c r="L1347" s="89"/>
      <c r="M1347" s="1"/>
      <c r="P1347" s="38"/>
      <c r="R1347" s="101" t="s">
        <v>4785</v>
      </c>
      <c r="S1347" s="101" t="s">
        <v>4785</v>
      </c>
      <c r="T1347" s="45" t="s">
        <v>4785</v>
      </c>
      <c r="U1347" t="s">
        <v>405</v>
      </c>
      <c r="V1347" t="s">
        <v>405</v>
      </c>
      <c r="W1347" t="s">
        <v>405</v>
      </c>
      <c r="X1347" t="s">
        <v>405</v>
      </c>
      <c r="Y1347" t="s">
        <v>405</v>
      </c>
      <c r="Z1347" s="1"/>
    </row>
    <row r="1348" spans="1:26" x14ac:dyDescent="0.25">
      <c r="A1348" s="52" t="s">
        <v>2206</v>
      </c>
      <c r="B1348" s="86" t="s">
        <v>910</v>
      </c>
      <c r="C1348" t="s">
        <v>3570</v>
      </c>
      <c r="D1348" t="s">
        <v>2089</v>
      </c>
      <c r="E1348" s="52" t="s">
        <v>4348</v>
      </c>
      <c r="F1348" s="52" t="s">
        <v>2206</v>
      </c>
      <c r="G1348" t="s">
        <v>1652</v>
      </c>
      <c r="H1348" s="87">
        <v>249464</v>
      </c>
      <c r="I1348" s="87">
        <v>249464</v>
      </c>
      <c r="J1348" s="1"/>
      <c r="K1348" s="98"/>
      <c r="L1348" s="89"/>
      <c r="M1348" s="1"/>
      <c r="P1348" s="38"/>
      <c r="R1348" s="101" t="s">
        <v>4786</v>
      </c>
      <c r="S1348" s="101" t="s">
        <v>4786</v>
      </c>
      <c r="T1348" s="45" t="s">
        <v>4786</v>
      </c>
      <c r="U1348" t="s">
        <v>403</v>
      </c>
      <c r="V1348" t="s">
        <v>403</v>
      </c>
      <c r="W1348" t="s">
        <v>403</v>
      </c>
      <c r="X1348" t="s">
        <v>403</v>
      </c>
      <c r="Y1348" t="s">
        <v>403</v>
      </c>
      <c r="Z1348" s="1"/>
    </row>
    <row r="1349" spans="1:26" x14ac:dyDescent="0.25">
      <c r="A1349" s="52" t="s">
        <v>2660</v>
      </c>
      <c r="B1349" s="86" t="s">
        <v>910</v>
      </c>
      <c r="C1349" t="s">
        <v>3570</v>
      </c>
      <c r="D1349" t="s">
        <v>2089</v>
      </c>
      <c r="E1349" s="52" t="s">
        <v>4349</v>
      </c>
      <c r="F1349" s="52" t="s">
        <v>2660</v>
      </c>
      <c r="G1349" t="s">
        <v>1801</v>
      </c>
      <c r="H1349" s="87">
        <v>249462</v>
      </c>
      <c r="I1349" s="87">
        <v>249462</v>
      </c>
      <c r="J1349" s="1"/>
      <c r="K1349" s="98"/>
      <c r="L1349" s="89"/>
      <c r="M1349" s="1"/>
      <c r="P1349" s="38"/>
      <c r="R1349" s="101" t="s">
        <v>4786</v>
      </c>
      <c r="S1349" s="101" t="s">
        <v>4786</v>
      </c>
      <c r="T1349" s="45" t="s">
        <v>4786</v>
      </c>
      <c r="U1349" t="s">
        <v>407</v>
      </c>
      <c r="V1349" t="s">
        <v>407</v>
      </c>
      <c r="W1349" t="s">
        <v>407</v>
      </c>
      <c r="X1349" t="s">
        <v>407</v>
      </c>
      <c r="Y1349" t="s">
        <v>407</v>
      </c>
      <c r="Z1349" s="1"/>
    </row>
    <row r="1350" spans="1:26" x14ac:dyDescent="0.25">
      <c r="A1350" s="52" t="s">
        <v>2661</v>
      </c>
      <c r="B1350" s="86" t="s">
        <v>910</v>
      </c>
      <c r="C1350" t="s">
        <v>3570</v>
      </c>
      <c r="D1350" t="s">
        <v>2089</v>
      </c>
      <c r="E1350" s="52" t="s">
        <v>4350</v>
      </c>
      <c r="F1350" s="52" t="s">
        <v>2661</v>
      </c>
      <c r="G1350" t="s">
        <v>1802</v>
      </c>
      <c r="H1350" s="87">
        <v>249460</v>
      </c>
      <c r="I1350" s="87">
        <v>249460</v>
      </c>
      <c r="J1350" s="1"/>
      <c r="K1350" s="98"/>
      <c r="L1350" s="89"/>
      <c r="M1350" s="1"/>
      <c r="P1350" s="38"/>
      <c r="R1350" s="101" t="s">
        <v>2095</v>
      </c>
      <c r="S1350" s="101" t="s">
        <v>2095</v>
      </c>
      <c r="T1350" s="45" t="s">
        <v>4788</v>
      </c>
      <c r="U1350" t="s">
        <v>403</v>
      </c>
      <c r="V1350" t="s">
        <v>403</v>
      </c>
      <c r="W1350" t="s">
        <v>403</v>
      </c>
      <c r="X1350" t="s">
        <v>403</v>
      </c>
      <c r="Y1350" t="s">
        <v>403</v>
      </c>
      <c r="Z1350" s="1"/>
    </row>
    <row r="1351" spans="1:26" x14ac:dyDescent="0.25">
      <c r="A1351" s="52" t="s">
        <v>2662</v>
      </c>
      <c r="B1351" s="86" t="s">
        <v>910</v>
      </c>
      <c r="C1351" t="s">
        <v>3570</v>
      </c>
      <c r="D1351" t="s">
        <v>2089</v>
      </c>
      <c r="E1351" s="52" t="s">
        <v>4351</v>
      </c>
      <c r="F1351" s="52" t="s">
        <v>2662</v>
      </c>
      <c r="G1351" t="s">
        <v>1803</v>
      </c>
      <c r="H1351" s="87">
        <v>249459</v>
      </c>
      <c r="I1351" s="87">
        <v>249459</v>
      </c>
      <c r="J1351" s="1"/>
      <c r="K1351" s="98"/>
      <c r="L1351" s="89"/>
      <c r="M1351" s="1"/>
      <c r="P1351" s="38"/>
      <c r="R1351" s="101" t="s">
        <v>4787</v>
      </c>
      <c r="S1351" s="101" t="s">
        <v>4787</v>
      </c>
      <c r="T1351" s="45" t="s">
        <v>4787</v>
      </c>
      <c r="U1351" t="s">
        <v>406</v>
      </c>
      <c r="V1351" t="s">
        <v>406</v>
      </c>
      <c r="W1351" t="s">
        <v>406</v>
      </c>
      <c r="X1351" t="s">
        <v>406</v>
      </c>
      <c r="Y1351" t="s">
        <v>406</v>
      </c>
      <c r="Z1351" s="1"/>
    </row>
    <row r="1352" spans="1:26" x14ac:dyDescent="0.25">
      <c r="A1352" s="52" t="s">
        <v>2857</v>
      </c>
      <c r="B1352" s="86" t="s">
        <v>910</v>
      </c>
      <c r="C1352" t="s">
        <v>3571</v>
      </c>
      <c r="D1352" t="s">
        <v>2091</v>
      </c>
      <c r="E1352" s="52" t="s">
        <v>4352</v>
      </c>
      <c r="F1352" s="52" t="s">
        <v>2857</v>
      </c>
      <c r="G1352" t="s">
        <v>2008</v>
      </c>
      <c r="H1352" s="87">
        <v>813625</v>
      </c>
      <c r="I1352" s="87">
        <v>813625</v>
      </c>
      <c r="J1352" s="1"/>
      <c r="K1352" s="98"/>
      <c r="L1352" s="89"/>
      <c r="M1352" s="1"/>
      <c r="P1352" s="38"/>
      <c r="R1352" s="101" t="s">
        <v>3566</v>
      </c>
      <c r="S1352" s="101" t="s">
        <v>3566</v>
      </c>
      <c r="T1352" s="45" t="s">
        <v>4788</v>
      </c>
      <c r="U1352" t="s">
        <v>402</v>
      </c>
      <c r="V1352" t="s">
        <v>402</v>
      </c>
      <c r="W1352" t="s">
        <v>402</v>
      </c>
      <c r="X1352" t="s">
        <v>402</v>
      </c>
      <c r="Y1352" t="s">
        <v>402</v>
      </c>
      <c r="Z1352" s="1"/>
    </row>
    <row r="1353" spans="1:26" x14ac:dyDescent="0.25">
      <c r="A1353" s="52" t="s">
        <v>2447</v>
      </c>
      <c r="B1353" s="86" t="s">
        <v>910</v>
      </c>
      <c r="C1353" t="s">
        <v>3570</v>
      </c>
      <c r="D1353" t="s">
        <v>2088</v>
      </c>
      <c r="E1353" s="52" t="s">
        <v>4353</v>
      </c>
      <c r="F1353" s="52" t="s">
        <v>2447</v>
      </c>
      <c r="G1353" t="s">
        <v>1439</v>
      </c>
      <c r="H1353" s="87">
        <v>248585</v>
      </c>
      <c r="I1353" s="87">
        <v>248585</v>
      </c>
      <c r="J1353" s="1"/>
      <c r="K1353" s="98"/>
      <c r="L1353" s="89"/>
      <c r="M1353" s="1"/>
      <c r="P1353" s="38"/>
      <c r="R1353" s="101" t="s">
        <v>2094</v>
      </c>
      <c r="S1353" s="101" t="s">
        <v>2094</v>
      </c>
      <c r="T1353" s="45" t="s">
        <v>3577</v>
      </c>
      <c r="U1353" t="s">
        <v>406</v>
      </c>
      <c r="V1353" t="s">
        <v>406</v>
      </c>
      <c r="W1353" t="s">
        <v>406</v>
      </c>
      <c r="X1353" t="s">
        <v>406</v>
      </c>
      <c r="Y1353" t="s">
        <v>406</v>
      </c>
      <c r="Z1353" s="1"/>
    </row>
    <row r="1354" spans="1:26" x14ac:dyDescent="0.25">
      <c r="A1354" s="52" t="s">
        <v>1069</v>
      </c>
      <c r="B1354" s="86" t="s">
        <v>910</v>
      </c>
      <c r="C1354" t="s">
        <v>3570</v>
      </c>
      <c r="D1354" t="s">
        <v>2086</v>
      </c>
      <c r="E1354" s="52" t="s">
        <v>4354</v>
      </c>
      <c r="F1354" s="52" t="s">
        <v>1069</v>
      </c>
      <c r="G1354" t="s">
        <v>1236</v>
      </c>
      <c r="H1354" s="87">
        <v>54818</v>
      </c>
      <c r="I1354" s="87">
        <v>54818</v>
      </c>
      <c r="J1354" s="1"/>
      <c r="K1354" s="98"/>
      <c r="L1354" s="89"/>
      <c r="M1354" s="1"/>
      <c r="P1354" s="38"/>
      <c r="R1354" s="101" t="s">
        <v>2093</v>
      </c>
      <c r="S1354" s="101" t="s">
        <v>2093</v>
      </c>
      <c r="T1354" s="45" t="s">
        <v>3577</v>
      </c>
      <c r="U1354" t="s">
        <v>405</v>
      </c>
      <c r="V1354" t="s">
        <v>405</v>
      </c>
      <c r="W1354" t="s">
        <v>405</v>
      </c>
      <c r="X1354" t="s">
        <v>405</v>
      </c>
      <c r="Y1354" t="s">
        <v>405</v>
      </c>
      <c r="Z1354" s="1"/>
    </row>
    <row r="1355" spans="1:26" x14ac:dyDescent="0.25">
      <c r="A1355" s="52" t="s">
        <v>2448</v>
      </c>
      <c r="B1355" s="86" t="s">
        <v>910</v>
      </c>
      <c r="C1355" t="s">
        <v>3570</v>
      </c>
      <c r="D1355" t="s">
        <v>2088</v>
      </c>
      <c r="E1355" s="52" t="s">
        <v>4355</v>
      </c>
      <c r="F1355" s="52" t="s">
        <v>2448</v>
      </c>
      <c r="G1355" t="s">
        <v>1440</v>
      </c>
      <c r="H1355" s="87">
        <v>248697</v>
      </c>
      <c r="I1355" s="87">
        <v>248697</v>
      </c>
      <c r="J1355" s="1"/>
      <c r="K1355" s="98"/>
      <c r="L1355" s="89"/>
      <c r="M1355" s="1"/>
      <c r="P1355" s="38" t="s">
        <v>456</v>
      </c>
      <c r="R1355" s="101" t="s">
        <v>3566</v>
      </c>
      <c r="S1355" s="101" t="s">
        <v>3566</v>
      </c>
      <c r="T1355" s="45" t="s">
        <v>4788</v>
      </c>
      <c r="U1355" t="s">
        <v>403</v>
      </c>
      <c r="V1355" t="s">
        <v>403</v>
      </c>
      <c r="W1355" t="s">
        <v>403</v>
      </c>
      <c r="X1355" t="s">
        <v>403</v>
      </c>
      <c r="Y1355" t="s">
        <v>403</v>
      </c>
      <c r="Z1355" s="1"/>
    </row>
    <row r="1356" spans="1:26" x14ac:dyDescent="0.25">
      <c r="A1356" s="52" t="s">
        <v>988</v>
      </c>
      <c r="B1356" s="86" t="s">
        <v>910</v>
      </c>
      <c r="C1356" t="s">
        <v>3570</v>
      </c>
      <c r="D1356" t="s">
        <v>2080</v>
      </c>
      <c r="E1356" s="52" t="s">
        <v>4356</v>
      </c>
      <c r="F1356" s="52" t="s">
        <v>988</v>
      </c>
      <c r="G1356" t="s">
        <v>1155</v>
      </c>
      <c r="H1356" s="87">
        <v>54770</v>
      </c>
      <c r="I1356" s="87">
        <v>54770</v>
      </c>
      <c r="J1356" s="1"/>
      <c r="K1356" s="98"/>
      <c r="L1356" s="89"/>
      <c r="M1356" s="1"/>
      <c r="P1356" s="38"/>
      <c r="R1356" s="101" t="s">
        <v>4785</v>
      </c>
      <c r="S1356" s="101" t="s">
        <v>4785</v>
      </c>
      <c r="T1356" s="45" t="s">
        <v>4785</v>
      </c>
      <c r="U1356" t="s">
        <v>404</v>
      </c>
      <c r="V1356" t="s">
        <v>404</v>
      </c>
      <c r="W1356" t="s">
        <v>404</v>
      </c>
      <c r="X1356" t="s">
        <v>404</v>
      </c>
      <c r="Y1356" t="s">
        <v>404</v>
      </c>
      <c r="Z1356" s="1"/>
    </row>
    <row r="1357" spans="1:26" x14ac:dyDescent="0.25">
      <c r="A1357" s="52" t="s">
        <v>989</v>
      </c>
      <c r="B1357" s="86" t="s">
        <v>910</v>
      </c>
      <c r="C1357" t="s">
        <v>3570</v>
      </c>
      <c r="D1357" t="s">
        <v>2080</v>
      </c>
      <c r="E1357" s="52" t="s">
        <v>4357</v>
      </c>
      <c r="F1357" s="52" t="s">
        <v>989</v>
      </c>
      <c r="G1357" t="s">
        <v>1156</v>
      </c>
      <c r="H1357" s="87">
        <v>248369</v>
      </c>
      <c r="I1357" s="87">
        <v>248369</v>
      </c>
      <c r="J1357" s="1"/>
      <c r="K1357" s="98"/>
      <c r="L1357" s="89"/>
      <c r="M1357" s="1"/>
      <c r="P1357" s="38" t="s">
        <v>456</v>
      </c>
      <c r="R1357" s="101" t="s">
        <v>3566</v>
      </c>
      <c r="S1357" s="101" t="s">
        <v>3566</v>
      </c>
      <c r="T1357" s="45" t="s">
        <v>4788</v>
      </c>
      <c r="U1357" t="s">
        <v>406</v>
      </c>
      <c r="V1357" t="s">
        <v>406</v>
      </c>
      <c r="W1357" t="s">
        <v>406</v>
      </c>
      <c r="X1357" t="s">
        <v>406</v>
      </c>
      <c r="Y1357" t="s">
        <v>406</v>
      </c>
      <c r="Z1357" s="1"/>
    </row>
    <row r="1358" spans="1:26" x14ac:dyDescent="0.25">
      <c r="A1358" s="52" t="s">
        <v>2207</v>
      </c>
      <c r="B1358" s="86" t="s">
        <v>910</v>
      </c>
      <c r="C1358" t="s">
        <v>3570</v>
      </c>
      <c r="D1358" t="s">
        <v>2078</v>
      </c>
      <c r="E1358" s="52" t="s">
        <v>4358</v>
      </c>
      <c r="F1358" s="52" t="s">
        <v>2207</v>
      </c>
      <c r="G1358" t="s">
        <v>1653</v>
      </c>
      <c r="H1358" s="87">
        <v>249775</v>
      </c>
      <c r="I1358" s="87">
        <v>249775</v>
      </c>
      <c r="J1358" s="1"/>
      <c r="K1358" s="98"/>
      <c r="L1358" s="89"/>
      <c r="M1358" s="1"/>
      <c r="P1358" s="38"/>
      <c r="R1358" s="101" t="s">
        <v>4785</v>
      </c>
      <c r="S1358" s="101" t="s">
        <v>4785</v>
      </c>
      <c r="T1358" s="45" t="s">
        <v>4785</v>
      </c>
      <c r="U1358" t="s">
        <v>405</v>
      </c>
      <c r="V1358" t="s">
        <v>405</v>
      </c>
      <c r="W1358" t="s">
        <v>405</v>
      </c>
      <c r="X1358" t="s">
        <v>405</v>
      </c>
      <c r="Y1358" t="s">
        <v>405</v>
      </c>
      <c r="Z1358" s="1"/>
    </row>
    <row r="1359" spans="1:26" x14ac:dyDescent="0.25">
      <c r="A1359" s="52" t="s">
        <v>2663</v>
      </c>
      <c r="B1359" s="86" t="s">
        <v>910</v>
      </c>
      <c r="C1359" t="s">
        <v>3570</v>
      </c>
      <c r="D1359" t="s">
        <v>2089</v>
      </c>
      <c r="E1359" s="52" t="s">
        <v>4359</v>
      </c>
      <c r="F1359" s="52" t="s">
        <v>2663</v>
      </c>
      <c r="G1359" t="s">
        <v>1804</v>
      </c>
      <c r="H1359" s="87">
        <v>249406</v>
      </c>
      <c r="I1359" s="87">
        <v>520902</v>
      </c>
      <c r="J1359" s="1"/>
      <c r="K1359" s="98"/>
      <c r="L1359" s="89"/>
      <c r="M1359" s="1"/>
      <c r="P1359" s="38"/>
      <c r="R1359" s="101" t="s">
        <v>4786</v>
      </c>
      <c r="S1359" s="101" t="s">
        <v>4786</v>
      </c>
      <c r="T1359" s="45" t="s">
        <v>4786</v>
      </c>
      <c r="U1359" t="s">
        <v>403</v>
      </c>
      <c r="V1359" t="s">
        <v>403</v>
      </c>
      <c r="W1359" t="s">
        <v>403</v>
      </c>
      <c r="X1359" t="s">
        <v>403</v>
      </c>
      <c r="Y1359" t="s">
        <v>403</v>
      </c>
      <c r="Z1359" s="1"/>
    </row>
    <row r="1360" spans="1:26" x14ac:dyDescent="0.25">
      <c r="A1360" s="52" t="s">
        <v>911</v>
      </c>
      <c r="B1360" s="86" t="s">
        <v>910</v>
      </c>
      <c r="C1360" t="s">
        <v>3570</v>
      </c>
      <c r="D1360" t="s">
        <v>2074</v>
      </c>
      <c r="E1360" s="52" t="s">
        <v>4360</v>
      </c>
      <c r="F1360" s="52" t="s">
        <v>911</v>
      </c>
      <c r="G1360" t="s">
        <v>1077</v>
      </c>
      <c r="H1360" s="87">
        <v>54701</v>
      </c>
      <c r="I1360" s="91">
        <v>54701</v>
      </c>
      <c r="J1360" s="41"/>
      <c r="K1360" s="41"/>
      <c r="L1360" s="89"/>
      <c r="N1360" s="38"/>
      <c r="O1360" s="38"/>
      <c r="P1360" s="38"/>
      <c r="R1360" s="101" t="s">
        <v>3565</v>
      </c>
      <c r="S1360" s="101" t="s">
        <v>3565</v>
      </c>
      <c r="T1360" s="45" t="s">
        <v>4788</v>
      </c>
      <c r="U1360" t="s">
        <v>402</v>
      </c>
      <c r="V1360" t="s">
        <v>402</v>
      </c>
      <c r="W1360" t="s">
        <v>402</v>
      </c>
      <c r="X1360" t="s">
        <v>402</v>
      </c>
      <c r="Y1360" t="s">
        <v>402</v>
      </c>
      <c r="Z1360" s="1"/>
    </row>
    <row r="1361" spans="1:26" x14ac:dyDescent="0.25">
      <c r="A1361" s="52" t="s">
        <v>2664</v>
      </c>
      <c r="B1361" s="86" t="s">
        <v>910</v>
      </c>
      <c r="C1361" t="s">
        <v>3570</v>
      </c>
      <c r="D1361" t="s">
        <v>2089</v>
      </c>
      <c r="E1361" s="52" t="s">
        <v>4361</v>
      </c>
      <c r="F1361" s="52" t="s">
        <v>2664</v>
      </c>
      <c r="G1361" t="s">
        <v>1805</v>
      </c>
      <c r="H1361" s="87">
        <v>781902</v>
      </c>
      <c r="I1361" s="87">
        <v>781902</v>
      </c>
      <c r="J1361" s="1"/>
      <c r="K1361" s="98"/>
      <c r="L1361" s="89"/>
      <c r="M1361" s="1"/>
      <c r="P1361" s="38"/>
      <c r="R1361" s="101" t="s">
        <v>4786</v>
      </c>
      <c r="S1361" s="101" t="s">
        <v>4786</v>
      </c>
      <c r="T1361" s="45" t="s">
        <v>4786</v>
      </c>
      <c r="U1361" t="s">
        <v>407</v>
      </c>
      <c r="V1361" t="s">
        <v>407</v>
      </c>
      <c r="W1361" t="s">
        <v>407</v>
      </c>
      <c r="X1361" t="s">
        <v>407</v>
      </c>
      <c r="Y1361" t="s">
        <v>407</v>
      </c>
      <c r="Z1361" s="1"/>
    </row>
    <row r="1362" spans="1:26" x14ac:dyDescent="0.25">
      <c r="A1362" s="52" t="s">
        <v>2665</v>
      </c>
      <c r="B1362" s="86" t="s">
        <v>910</v>
      </c>
      <c r="C1362" t="s">
        <v>3570</v>
      </c>
      <c r="D1362" t="s">
        <v>2089</v>
      </c>
      <c r="E1362" s="52" t="s">
        <v>4362</v>
      </c>
      <c r="F1362" s="52" t="s">
        <v>2665</v>
      </c>
      <c r="G1362" t="s">
        <v>1806</v>
      </c>
      <c r="H1362" s="87" t="e">
        <v>#N/A</v>
      </c>
      <c r="I1362" s="87">
        <v>887336</v>
      </c>
      <c r="J1362" s="1"/>
      <c r="K1362" s="98"/>
      <c r="L1362" s="89"/>
      <c r="M1362" s="1"/>
      <c r="P1362" s="38"/>
      <c r="R1362" s="101" t="s">
        <v>2093</v>
      </c>
      <c r="S1362" s="101" t="s">
        <v>2093</v>
      </c>
      <c r="T1362" s="45" t="s">
        <v>3577</v>
      </c>
      <c r="U1362" t="s">
        <v>406</v>
      </c>
      <c r="V1362" t="s">
        <v>406</v>
      </c>
      <c r="W1362" t="s">
        <v>406</v>
      </c>
      <c r="X1362" t="s">
        <v>406</v>
      </c>
      <c r="Y1362" t="s">
        <v>406</v>
      </c>
      <c r="Z1362" s="1"/>
    </row>
    <row r="1363" spans="1:26" x14ac:dyDescent="0.25">
      <c r="A1363" s="52" t="s">
        <v>2666</v>
      </c>
      <c r="B1363" s="86" t="s">
        <v>910</v>
      </c>
      <c r="C1363" t="s">
        <v>3570</v>
      </c>
      <c r="D1363" t="s">
        <v>2089</v>
      </c>
      <c r="E1363" s="52" t="s">
        <v>4363</v>
      </c>
      <c r="F1363" s="52" t="s">
        <v>2666</v>
      </c>
      <c r="G1363" t="s">
        <v>1807</v>
      </c>
      <c r="H1363" s="87" t="e">
        <v>#N/A</v>
      </c>
      <c r="I1363" s="87">
        <v>887340</v>
      </c>
      <c r="J1363" s="1"/>
      <c r="K1363" s="98"/>
      <c r="L1363" s="89"/>
      <c r="M1363" s="1"/>
      <c r="P1363" s="38"/>
      <c r="R1363" s="101" t="s">
        <v>2094</v>
      </c>
      <c r="S1363" s="101" t="s">
        <v>2094</v>
      </c>
      <c r="T1363" s="45" t="s">
        <v>3577</v>
      </c>
      <c r="U1363" t="s">
        <v>406</v>
      </c>
      <c r="V1363" t="s">
        <v>406</v>
      </c>
      <c r="W1363" t="s">
        <v>406</v>
      </c>
      <c r="X1363" t="s">
        <v>406</v>
      </c>
      <c r="Y1363" t="s">
        <v>406</v>
      </c>
      <c r="Z1363" s="1"/>
    </row>
    <row r="1364" spans="1:26" x14ac:dyDescent="0.25">
      <c r="A1364" s="52" t="s">
        <v>2667</v>
      </c>
      <c r="B1364" s="86" t="s">
        <v>910</v>
      </c>
      <c r="C1364" t="s">
        <v>3570</v>
      </c>
      <c r="D1364" t="s">
        <v>2089</v>
      </c>
      <c r="E1364" s="52" t="s">
        <v>4364</v>
      </c>
      <c r="F1364" s="52" t="s">
        <v>2667</v>
      </c>
      <c r="G1364" t="s">
        <v>1808</v>
      </c>
      <c r="H1364" s="87">
        <v>249563</v>
      </c>
      <c r="I1364" s="87">
        <v>249563</v>
      </c>
      <c r="J1364" s="1"/>
      <c r="K1364" s="98"/>
      <c r="L1364" s="89"/>
      <c r="M1364" s="1"/>
      <c r="P1364" s="38"/>
      <c r="R1364" s="101" t="s">
        <v>4786</v>
      </c>
      <c r="S1364" s="101" t="s">
        <v>4786</v>
      </c>
      <c r="T1364" s="45" t="s">
        <v>4786</v>
      </c>
      <c r="U1364" t="s">
        <v>403</v>
      </c>
      <c r="V1364" t="s">
        <v>403</v>
      </c>
      <c r="W1364" t="s">
        <v>403</v>
      </c>
      <c r="X1364" t="s">
        <v>403</v>
      </c>
      <c r="Y1364" t="s">
        <v>403</v>
      </c>
      <c r="Z1364" s="1"/>
    </row>
    <row r="1365" spans="1:26" x14ac:dyDescent="0.25">
      <c r="A1365" s="52" t="s">
        <v>3559</v>
      </c>
      <c r="B1365" s="86" t="s">
        <v>910</v>
      </c>
      <c r="C1365" t="s">
        <v>3570</v>
      </c>
      <c r="D1365" t="s">
        <v>2089</v>
      </c>
      <c r="E1365" s="52" t="s">
        <v>4365</v>
      </c>
      <c r="F1365" s="52" t="s">
        <v>3559</v>
      </c>
      <c r="G1365" t="s">
        <v>1654</v>
      </c>
      <c r="H1365" s="87" t="e">
        <v>#N/A</v>
      </c>
      <c r="I1365" s="87">
        <v>249569</v>
      </c>
      <c r="J1365" s="1"/>
      <c r="K1365" s="98"/>
      <c r="L1365" s="89"/>
      <c r="M1365" s="1"/>
      <c r="P1365" s="38" t="s">
        <v>456</v>
      </c>
      <c r="R1365" s="101" t="s">
        <v>4784</v>
      </c>
      <c r="S1365" s="101" t="s">
        <v>4784</v>
      </c>
      <c r="T1365" s="45" t="s">
        <v>4784</v>
      </c>
      <c r="U1365" t="s">
        <v>403</v>
      </c>
      <c r="V1365" t="s">
        <v>403</v>
      </c>
      <c r="W1365" t="s">
        <v>403</v>
      </c>
      <c r="X1365" t="s">
        <v>403</v>
      </c>
      <c r="Y1365" t="s">
        <v>403</v>
      </c>
      <c r="Z1365" s="1"/>
    </row>
    <row r="1366" spans="1:26" x14ac:dyDescent="0.25">
      <c r="A1366" s="52" t="s">
        <v>2668</v>
      </c>
      <c r="B1366" s="86" t="s">
        <v>910</v>
      </c>
      <c r="C1366" t="s">
        <v>3570</v>
      </c>
      <c r="D1366" t="s">
        <v>2089</v>
      </c>
      <c r="E1366" s="52" t="s">
        <v>4366</v>
      </c>
      <c r="F1366" s="52" t="s">
        <v>2668</v>
      </c>
      <c r="G1366" t="s">
        <v>1809</v>
      </c>
      <c r="H1366" s="87">
        <v>249564</v>
      </c>
      <c r="I1366" s="87">
        <v>249564</v>
      </c>
      <c r="J1366" s="1"/>
      <c r="K1366" s="98"/>
      <c r="L1366" s="89"/>
      <c r="M1366" s="1"/>
      <c r="P1366" s="38"/>
      <c r="R1366" s="101" t="s">
        <v>4786</v>
      </c>
      <c r="S1366" s="101" t="s">
        <v>4786</v>
      </c>
      <c r="T1366" s="45" t="s">
        <v>4786</v>
      </c>
      <c r="U1366" t="s">
        <v>403</v>
      </c>
      <c r="V1366" t="s">
        <v>403</v>
      </c>
      <c r="W1366" t="s">
        <v>403</v>
      </c>
      <c r="X1366" t="s">
        <v>403</v>
      </c>
      <c r="Y1366" t="s">
        <v>403</v>
      </c>
      <c r="Z1366" s="1"/>
    </row>
    <row r="1367" spans="1:26" x14ac:dyDescent="0.25">
      <c r="A1367" s="52" t="s">
        <v>2208</v>
      </c>
      <c r="B1367" s="86" t="s">
        <v>910</v>
      </c>
      <c r="C1367" t="s">
        <v>3570</v>
      </c>
      <c r="D1367" t="s">
        <v>2089</v>
      </c>
      <c r="E1367" s="52" t="s">
        <v>4367</v>
      </c>
      <c r="F1367" s="52" t="s">
        <v>2208</v>
      </c>
      <c r="G1367" t="s">
        <v>1655</v>
      </c>
      <c r="H1367" s="87">
        <v>249567</v>
      </c>
      <c r="I1367" s="87">
        <v>249567</v>
      </c>
      <c r="J1367" s="1"/>
      <c r="K1367" s="98"/>
      <c r="L1367" s="89"/>
      <c r="M1367" s="1"/>
      <c r="P1367" s="38" t="s">
        <v>456</v>
      </c>
      <c r="R1367" s="101" t="s">
        <v>3566</v>
      </c>
      <c r="S1367" s="101" t="s">
        <v>3566</v>
      </c>
      <c r="T1367" s="45" t="s">
        <v>4788</v>
      </c>
      <c r="U1367" t="s">
        <v>403</v>
      </c>
      <c r="V1367" t="s">
        <v>403</v>
      </c>
      <c r="W1367" t="s">
        <v>403</v>
      </c>
      <c r="X1367" t="s">
        <v>403</v>
      </c>
      <c r="Y1367" t="s">
        <v>403</v>
      </c>
      <c r="Z1367" s="1"/>
    </row>
    <row r="1368" spans="1:26" x14ac:dyDescent="0.25">
      <c r="A1368" s="52" t="s">
        <v>2209</v>
      </c>
      <c r="B1368" s="86" t="s">
        <v>910</v>
      </c>
      <c r="C1368" t="s">
        <v>3570</v>
      </c>
      <c r="D1368" t="s">
        <v>2089</v>
      </c>
      <c r="E1368" s="52" t="s">
        <v>4368</v>
      </c>
      <c r="F1368" s="52" t="s">
        <v>2209</v>
      </c>
      <c r="G1368" t="s">
        <v>1656</v>
      </c>
      <c r="H1368" s="87">
        <v>249437</v>
      </c>
      <c r="I1368" s="87">
        <v>249437</v>
      </c>
      <c r="J1368" s="1"/>
      <c r="K1368" s="98"/>
      <c r="L1368" s="89"/>
      <c r="M1368" s="1"/>
      <c r="P1368" s="38" t="s">
        <v>456</v>
      </c>
      <c r="R1368" s="101" t="s">
        <v>3566</v>
      </c>
      <c r="S1368" s="101" t="s">
        <v>3566</v>
      </c>
      <c r="T1368" s="45" t="s">
        <v>4788</v>
      </c>
      <c r="U1368" t="s">
        <v>403</v>
      </c>
      <c r="V1368" t="s">
        <v>403</v>
      </c>
      <c r="W1368" t="s">
        <v>403</v>
      </c>
      <c r="X1368" t="s">
        <v>403</v>
      </c>
      <c r="Y1368" t="s">
        <v>403</v>
      </c>
      <c r="Z1368" s="1"/>
    </row>
    <row r="1369" spans="1:26" x14ac:dyDescent="0.25">
      <c r="A1369" s="52" t="s">
        <v>1015</v>
      </c>
      <c r="B1369" s="86" t="s">
        <v>910</v>
      </c>
      <c r="C1369" t="s">
        <v>3570</v>
      </c>
      <c r="D1369" t="s">
        <v>2083</v>
      </c>
      <c r="E1369" s="52" t="s">
        <v>4369</v>
      </c>
      <c r="F1369" s="52" t="s">
        <v>1015</v>
      </c>
      <c r="G1369" t="s">
        <v>1182</v>
      </c>
      <c r="H1369" s="87">
        <v>54636</v>
      </c>
      <c r="I1369" s="87">
        <v>54636</v>
      </c>
      <c r="J1369" s="1"/>
      <c r="K1369" s="98"/>
      <c r="L1369" s="89"/>
      <c r="M1369" s="1"/>
      <c r="P1369" s="38"/>
      <c r="R1369" s="101" t="s">
        <v>2093</v>
      </c>
      <c r="S1369" s="101" t="s">
        <v>2093</v>
      </c>
      <c r="T1369" s="45" t="s">
        <v>3577</v>
      </c>
      <c r="U1369" t="s">
        <v>407</v>
      </c>
      <c r="V1369" t="s">
        <v>407</v>
      </c>
      <c r="W1369" t="s">
        <v>407</v>
      </c>
      <c r="X1369" t="s">
        <v>407</v>
      </c>
      <c r="Y1369" t="s">
        <v>407</v>
      </c>
      <c r="Z1369" s="1"/>
    </row>
    <row r="1370" spans="1:26" x14ac:dyDescent="0.25">
      <c r="A1370" s="52" t="s">
        <v>954</v>
      </c>
      <c r="B1370" s="86" t="s">
        <v>910</v>
      </c>
      <c r="C1370" t="s">
        <v>3570</v>
      </c>
      <c r="D1370" t="s">
        <v>2078</v>
      </c>
      <c r="E1370" s="52" t="s">
        <v>4370</v>
      </c>
      <c r="F1370" s="52" t="s">
        <v>954</v>
      </c>
      <c r="G1370" t="s">
        <v>1121</v>
      </c>
      <c r="H1370" s="87">
        <v>249035</v>
      </c>
      <c r="I1370" s="87">
        <v>249035</v>
      </c>
      <c r="J1370" s="1"/>
      <c r="K1370" s="98"/>
      <c r="L1370" s="89"/>
      <c r="M1370" s="1"/>
      <c r="P1370" s="38"/>
      <c r="R1370" s="101" t="s">
        <v>2093</v>
      </c>
      <c r="S1370" s="101" t="s">
        <v>2093</v>
      </c>
      <c r="T1370" s="45" t="s">
        <v>3577</v>
      </c>
      <c r="U1370" t="s">
        <v>406</v>
      </c>
      <c r="V1370" t="s">
        <v>406</v>
      </c>
      <c r="W1370" t="s">
        <v>406</v>
      </c>
      <c r="X1370" t="s">
        <v>406</v>
      </c>
      <c r="Y1370" t="s">
        <v>406</v>
      </c>
      <c r="Z1370" s="1"/>
    </row>
    <row r="1371" spans="1:26" x14ac:dyDescent="0.25">
      <c r="A1371" s="52" t="s">
        <v>2449</v>
      </c>
      <c r="B1371" s="86" t="s">
        <v>910</v>
      </c>
      <c r="C1371" t="s">
        <v>3570</v>
      </c>
      <c r="D1371" t="s">
        <v>2088</v>
      </c>
      <c r="E1371" s="52" t="s">
        <v>4371</v>
      </c>
      <c r="F1371" s="52" t="s">
        <v>2449</v>
      </c>
      <c r="G1371" t="s">
        <v>1441</v>
      </c>
      <c r="H1371" s="87">
        <v>248829</v>
      </c>
      <c r="I1371" s="87">
        <v>248829</v>
      </c>
      <c r="J1371" s="1"/>
      <c r="K1371" s="98"/>
      <c r="L1371" s="89"/>
      <c r="M1371" s="1"/>
      <c r="P1371" s="38"/>
      <c r="R1371" s="101" t="s">
        <v>2094</v>
      </c>
      <c r="S1371" s="101" t="s">
        <v>2094</v>
      </c>
      <c r="T1371" s="45" t="s">
        <v>3577</v>
      </c>
      <c r="U1371" t="s">
        <v>405</v>
      </c>
      <c r="V1371" t="s">
        <v>405</v>
      </c>
      <c r="W1371" t="s">
        <v>405</v>
      </c>
      <c r="X1371" t="s">
        <v>405</v>
      </c>
      <c r="Y1371" t="s">
        <v>405</v>
      </c>
      <c r="Z1371" s="1"/>
    </row>
    <row r="1372" spans="1:26" x14ac:dyDescent="0.25">
      <c r="A1372" s="52" t="s">
        <v>2669</v>
      </c>
      <c r="B1372" s="86" t="s">
        <v>910</v>
      </c>
      <c r="C1372" t="s">
        <v>3570</v>
      </c>
      <c r="D1372" t="s">
        <v>2089</v>
      </c>
      <c r="E1372" s="52" t="s">
        <v>4372</v>
      </c>
      <c r="F1372" s="52" t="s">
        <v>2669</v>
      </c>
      <c r="G1372" t="s">
        <v>1810</v>
      </c>
      <c r="H1372" s="87">
        <v>249606</v>
      </c>
      <c r="I1372" s="87">
        <v>249606</v>
      </c>
      <c r="J1372" s="1"/>
      <c r="K1372" s="98"/>
      <c r="L1372" s="89"/>
      <c r="M1372" s="1"/>
      <c r="P1372" s="38"/>
      <c r="R1372" s="101" t="s">
        <v>2093</v>
      </c>
      <c r="S1372" s="101" t="s">
        <v>2093</v>
      </c>
      <c r="T1372" s="45" t="s">
        <v>3577</v>
      </c>
      <c r="U1372" t="s">
        <v>402</v>
      </c>
      <c r="V1372" t="s">
        <v>402</v>
      </c>
      <c r="W1372" t="s">
        <v>402</v>
      </c>
      <c r="X1372" t="s">
        <v>402</v>
      </c>
      <c r="Y1372" t="s">
        <v>402</v>
      </c>
      <c r="Z1372" s="1"/>
    </row>
    <row r="1373" spans="1:26" x14ac:dyDescent="0.25">
      <c r="A1373" s="52" t="s">
        <v>2670</v>
      </c>
      <c r="B1373" s="86" t="s">
        <v>910</v>
      </c>
      <c r="C1373" t="s">
        <v>3570</v>
      </c>
      <c r="D1373" t="s">
        <v>2089</v>
      </c>
      <c r="E1373" s="52" t="s">
        <v>4373</v>
      </c>
      <c r="F1373" s="52" t="s">
        <v>2670</v>
      </c>
      <c r="G1373" t="s">
        <v>1811</v>
      </c>
      <c r="H1373" s="87">
        <v>249610</v>
      </c>
      <c r="I1373" s="87">
        <v>249610</v>
      </c>
      <c r="J1373" s="1"/>
      <c r="K1373" s="98"/>
      <c r="L1373" s="89"/>
      <c r="M1373" s="1"/>
      <c r="P1373" s="38" t="s">
        <v>456</v>
      </c>
      <c r="R1373" s="101" t="s">
        <v>4784</v>
      </c>
      <c r="S1373" s="101" t="s">
        <v>4784</v>
      </c>
      <c r="T1373" s="45" t="s">
        <v>4784</v>
      </c>
      <c r="U1373" t="s">
        <v>403</v>
      </c>
      <c r="V1373" t="s">
        <v>403</v>
      </c>
      <c r="W1373" t="s">
        <v>403</v>
      </c>
      <c r="X1373" t="s">
        <v>403</v>
      </c>
      <c r="Y1373" t="s">
        <v>403</v>
      </c>
      <c r="Z1373" s="1"/>
    </row>
    <row r="1374" spans="1:26" x14ac:dyDescent="0.25">
      <c r="A1374" s="52" t="s">
        <v>2671</v>
      </c>
      <c r="B1374" s="86" t="s">
        <v>910</v>
      </c>
      <c r="C1374" t="s">
        <v>3570</v>
      </c>
      <c r="D1374" t="s">
        <v>2089</v>
      </c>
      <c r="E1374" s="52" t="s">
        <v>4374</v>
      </c>
      <c r="F1374" s="52" t="s">
        <v>2671</v>
      </c>
      <c r="G1374" t="s">
        <v>1812</v>
      </c>
      <c r="H1374" s="87">
        <v>249605</v>
      </c>
      <c r="I1374" s="87">
        <v>249605</v>
      </c>
      <c r="J1374" s="1"/>
      <c r="K1374" s="98"/>
      <c r="L1374" s="89"/>
      <c r="M1374" s="1"/>
      <c r="P1374" s="38"/>
      <c r="R1374" s="101" t="s">
        <v>2094</v>
      </c>
      <c r="S1374" s="101" t="s">
        <v>2094</v>
      </c>
      <c r="T1374" s="45" t="s">
        <v>3577</v>
      </c>
      <c r="U1374" t="s">
        <v>406</v>
      </c>
      <c r="V1374" t="s">
        <v>406</v>
      </c>
      <c r="W1374" t="s">
        <v>406</v>
      </c>
      <c r="X1374" t="s">
        <v>406</v>
      </c>
      <c r="Y1374" t="s">
        <v>406</v>
      </c>
      <c r="Z1374" s="1"/>
    </row>
    <row r="1375" spans="1:26" x14ac:dyDescent="0.25">
      <c r="A1375" s="52" t="s">
        <v>2672</v>
      </c>
      <c r="B1375" s="86" t="s">
        <v>910</v>
      </c>
      <c r="C1375" t="s">
        <v>3570</v>
      </c>
      <c r="D1375" t="s">
        <v>2089</v>
      </c>
      <c r="E1375" s="52" t="s">
        <v>4375</v>
      </c>
      <c r="F1375" s="52" t="s">
        <v>2672</v>
      </c>
      <c r="G1375" t="s">
        <v>1813</v>
      </c>
      <c r="H1375" s="87">
        <v>249603</v>
      </c>
      <c r="I1375" s="87">
        <v>249603</v>
      </c>
      <c r="J1375" s="1"/>
      <c r="K1375" s="98"/>
      <c r="L1375" s="89"/>
      <c r="M1375" s="1"/>
      <c r="P1375" s="38"/>
      <c r="R1375" s="101" t="s">
        <v>2094</v>
      </c>
      <c r="S1375" s="101" t="s">
        <v>2094</v>
      </c>
      <c r="T1375" s="45" t="s">
        <v>3577</v>
      </c>
      <c r="U1375" t="s">
        <v>403</v>
      </c>
      <c r="V1375" t="s">
        <v>403</v>
      </c>
      <c r="W1375" t="s">
        <v>403</v>
      </c>
      <c r="X1375" t="s">
        <v>403</v>
      </c>
      <c r="Y1375" t="s">
        <v>403</v>
      </c>
      <c r="Z1375" s="1"/>
    </row>
    <row r="1376" spans="1:26" x14ac:dyDescent="0.25">
      <c r="A1376" s="52" t="s">
        <v>2673</v>
      </c>
      <c r="B1376" s="86" t="s">
        <v>910</v>
      </c>
      <c r="C1376" t="s">
        <v>3570</v>
      </c>
      <c r="D1376" t="s">
        <v>2089</v>
      </c>
      <c r="E1376" s="52" t="s">
        <v>4376</v>
      </c>
      <c r="F1376" s="52" t="s">
        <v>2673</v>
      </c>
      <c r="G1376" t="s">
        <v>1814</v>
      </c>
      <c r="H1376" s="87">
        <v>249604</v>
      </c>
      <c r="I1376" s="87">
        <v>249604</v>
      </c>
      <c r="J1376" s="1"/>
      <c r="K1376" s="98"/>
      <c r="L1376" s="89"/>
      <c r="M1376" s="1"/>
      <c r="P1376" s="38"/>
      <c r="R1376" s="101" t="s">
        <v>2094</v>
      </c>
      <c r="S1376" s="101" t="s">
        <v>2094</v>
      </c>
      <c r="T1376" s="45" t="s">
        <v>3577</v>
      </c>
      <c r="U1376" t="s">
        <v>403</v>
      </c>
      <c r="V1376" t="s">
        <v>403</v>
      </c>
      <c r="W1376" t="s">
        <v>403</v>
      </c>
      <c r="X1376" t="s">
        <v>403</v>
      </c>
      <c r="Y1376" t="s">
        <v>403</v>
      </c>
      <c r="Z1376" s="1"/>
    </row>
    <row r="1377" spans="1:26" x14ac:dyDescent="0.25">
      <c r="A1377" s="52" t="s">
        <v>955</v>
      </c>
      <c r="B1377" s="86" t="s">
        <v>910</v>
      </c>
      <c r="C1377" t="s">
        <v>3570</v>
      </c>
      <c r="D1377" t="s">
        <v>2078</v>
      </c>
      <c r="E1377" s="52" t="s">
        <v>4377</v>
      </c>
      <c r="F1377" s="52" t="s">
        <v>955</v>
      </c>
      <c r="G1377" t="s">
        <v>1122</v>
      </c>
      <c r="H1377" s="87">
        <v>249104</v>
      </c>
      <c r="I1377" s="87">
        <v>249104</v>
      </c>
      <c r="J1377" s="1"/>
      <c r="K1377" s="98"/>
      <c r="L1377" s="89"/>
      <c r="M1377" s="1"/>
      <c r="P1377" s="38"/>
      <c r="R1377" s="101" t="s">
        <v>4784</v>
      </c>
      <c r="S1377" s="101" t="s">
        <v>4784</v>
      </c>
      <c r="T1377" s="45" t="s">
        <v>4784</v>
      </c>
      <c r="U1377" t="s">
        <v>405</v>
      </c>
      <c r="V1377" t="s">
        <v>405</v>
      </c>
      <c r="W1377" t="s">
        <v>405</v>
      </c>
      <c r="X1377" t="s">
        <v>405</v>
      </c>
      <c r="Y1377" t="s">
        <v>405</v>
      </c>
      <c r="Z1377" s="1"/>
    </row>
    <row r="1378" spans="1:26" x14ac:dyDescent="0.25">
      <c r="A1378" s="52" t="s">
        <v>2210</v>
      </c>
      <c r="B1378" s="86" t="s">
        <v>910</v>
      </c>
      <c r="C1378" t="s">
        <v>3570</v>
      </c>
      <c r="D1378" t="s">
        <v>2089</v>
      </c>
      <c r="E1378" s="52" t="s">
        <v>4378</v>
      </c>
      <c r="F1378" s="52" t="s">
        <v>2210</v>
      </c>
      <c r="G1378" t="s">
        <v>1657</v>
      </c>
      <c r="H1378" s="87">
        <v>520850</v>
      </c>
      <c r="I1378" s="87">
        <v>520850</v>
      </c>
      <c r="J1378" s="1"/>
      <c r="K1378" s="98"/>
      <c r="L1378" s="89"/>
      <c r="M1378" s="1"/>
      <c r="P1378" s="38"/>
      <c r="R1378" s="101" t="s">
        <v>4786</v>
      </c>
      <c r="S1378" s="101" t="s">
        <v>4786</v>
      </c>
      <c r="T1378" s="45" t="s">
        <v>4786</v>
      </c>
      <c r="U1378" t="s">
        <v>407</v>
      </c>
      <c r="V1378" t="s">
        <v>407</v>
      </c>
      <c r="W1378" t="s">
        <v>407</v>
      </c>
      <c r="X1378" t="s">
        <v>407</v>
      </c>
      <c r="Y1378" t="s">
        <v>407</v>
      </c>
      <c r="Z1378" s="1"/>
    </row>
    <row r="1379" spans="1:26" x14ac:dyDescent="0.25">
      <c r="A1379" s="52" t="s">
        <v>2450</v>
      </c>
      <c r="B1379" s="86" t="s">
        <v>910</v>
      </c>
      <c r="C1379" t="s">
        <v>3570</v>
      </c>
      <c r="D1379" t="s">
        <v>2088</v>
      </c>
      <c r="E1379" s="52" t="s">
        <v>4379</v>
      </c>
      <c r="F1379" s="52" t="s">
        <v>2450</v>
      </c>
      <c r="G1379" t="s">
        <v>1442</v>
      </c>
      <c r="H1379" s="87">
        <v>248764</v>
      </c>
      <c r="I1379" s="87">
        <v>248764</v>
      </c>
      <c r="J1379" s="1"/>
      <c r="K1379" s="98"/>
      <c r="L1379" s="89"/>
      <c r="M1379" s="1"/>
      <c r="P1379" s="38"/>
      <c r="R1379" s="101" t="s">
        <v>2093</v>
      </c>
      <c r="S1379" s="101" t="s">
        <v>2093</v>
      </c>
      <c r="T1379" s="45" t="s">
        <v>3577</v>
      </c>
      <c r="U1379" t="s">
        <v>406</v>
      </c>
      <c r="V1379" t="s">
        <v>406</v>
      </c>
      <c r="W1379" t="s">
        <v>406</v>
      </c>
      <c r="X1379" t="s">
        <v>406</v>
      </c>
      <c r="Y1379" t="s">
        <v>406</v>
      </c>
      <c r="Z1379" s="1"/>
    </row>
    <row r="1380" spans="1:26" x14ac:dyDescent="0.25">
      <c r="A1380" s="52" t="s">
        <v>2451</v>
      </c>
      <c r="B1380" s="86" t="s">
        <v>910</v>
      </c>
      <c r="C1380" t="s">
        <v>3570</v>
      </c>
      <c r="D1380" t="s">
        <v>2088</v>
      </c>
      <c r="E1380" s="52" t="s">
        <v>4380</v>
      </c>
      <c r="F1380" s="52" t="s">
        <v>2451</v>
      </c>
      <c r="G1380" t="s">
        <v>1443</v>
      </c>
      <c r="H1380" s="87">
        <v>248922</v>
      </c>
      <c r="I1380" s="87">
        <v>248922</v>
      </c>
      <c r="J1380" s="1"/>
      <c r="K1380" s="98"/>
      <c r="L1380" s="89"/>
      <c r="M1380" s="1"/>
      <c r="P1380" s="38"/>
      <c r="R1380" s="101" t="s">
        <v>2093</v>
      </c>
      <c r="S1380" s="101" t="s">
        <v>2093</v>
      </c>
      <c r="T1380" s="45" t="s">
        <v>3577</v>
      </c>
      <c r="U1380" t="s">
        <v>405</v>
      </c>
      <c r="V1380" t="s">
        <v>405</v>
      </c>
      <c r="W1380" t="s">
        <v>405</v>
      </c>
      <c r="X1380" t="s">
        <v>405</v>
      </c>
      <c r="Y1380" t="s">
        <v>405</v>
      </c>
      <c r="Z1380" s="1"/>
    </row>
    <row r="1381" spans="1:26" x14ac:dyDescent="0.25">
      <c r="A1381" s="52" t="s">
        <v>2452</v>
      </c>
      <c r="B1381" s="86" t="s">
        <v>910</v>
      </c>
      <c r="C1381" t="s">
        <v>3570</v>
      </c>
      <c r="D1381" t="s">
        <v>2088</v>
      </c>
      <c r="E1381" s="52" t="s">
        <v>4381</v>
      </c>
      <c r="F1381" s="52" t="s">
        <v>2452</v>
      </c>
      <c r="G1381" t="s">
        <v>1444</v>
      </c>
      <c r="H1381" s="87">
        <v>248844</v>
      </c>
      <c r="I1381" s="87">
        <v>248844</v>
      </c>
      <c r="J1381" s="1"/>
      <c r="K1381" s="98"/>
      <c r="L1381" s="89"/>
      <c r="M1381" s="1"/>
      <c r="P1381" s="38"/>
      <c r="R1381" s="101" t="s">
        <v>2094</v>
      </c>
      <c r="S1381" s="101" t="s">
        <v>2094</v>
      </c>
      <c r="T1381" s="45" t="s">
        <v>3577</v>
      </c>
      <c r="U1381" t="s">
        <v>406</v>
      </c>
      <c r="V1381" t="s">
        <v>406</v>
      </c>
      <c r="W1381" t="s">
        <v>406</v>
      </c>
      <c r="X1381" t="s">
        <v>406</v>
      </c>
      <c r="Y1381" t="s">
        <v>406</v>
      </c>
      <c r="Z1381" s="1"/>
    </row>
    <row r="1382" spans="1:26" x14ac:dyDescent="0.25">
      <c r="A1382" s="52" t="s">
        <v>2453</v>
      </c>
      <c r="B1382" s="86" t="s">
        <v>910</v>
      </c>
      <c r="C1382" t="s">
        <v>3570</v>
      </c>
      <c r="D1382" t="s">
        <v>2088</v>
      </c>
      <c r="E1382" s="52" t="s">
        <v>4382</v>
      </c>
      <c r="F1382" s="52" t="s">
        <v>2453</v>
      </c>
      <c r="G1382" t="s">
        <v>1445</v>
      </c>
      <c r="H1382" s="87">
        <v>248845</v>
      </c>
      <c r="I1382" s="87">
        <v>248845</v>
      </c>
      <c r="J1382" s="1"/>
      <c r="K1382" s="98"/>
      <c r="L1382" s="89"/>
      <c r="M1382" s="1"/>
      <c r="P1382" s="38"/>
      <c r="R1382" s="101" t="s">
        <v>2094</v>
      </c>
      <c r="S1382" s="101" t="s">
        <v>2094</v>
      </c>
      <c r="T1382" s="45" t="s">
        <v>3577</v>
      </c>
      <c r="U1382" t="s">
        <v>405</v>
      </c>
      <c r="V1382" t="s">
        <v>405</v>
      </c>
      <c r="W1382" t="s">
        <v>405</v>
      </c>
      <c r="X1382" t="s">
        <v>405</v>
      </c>
      <c r="Y1382" t="s">
        <v>405</v>
      </c>
      <c r="Z1382" s="1"/>
    </row>
    <row r="1383" spans="1:26" x14ac:dyDescent="0.25">
      <c r="A1383" s="52" t="s">
        <v>2858</v>
      </c>
      <c r="B1383" s="86" t="s">
        <v>910</v>
      </c>
      <c r="C1383" t="s">
        <v>3571</v>
      </c>
      <c r="D1383" t="s">
        <v>2092</v>
      </c>
      <c r="E1383" s="52" t="s">
        <v>4383</v>
      </c>
      <c r="F1383" s="52" t="s">
        <v>2858</v>
      </c>
      <c r="G1383" t="s">
        <v>2009</v>
      </c>
      <c r="H1383" s="87">
        <v>248168</v>
      </c>
      <c r="I1383" s="87">
        <v>248168</v>
      </c>
      <c r="J1383" s="1"/>
      <c r="K1383" s="98"/>
      <c r="L1383" s="89"/>
      <c r="M1383" s="1"/>
      <c r="P1383" s="38"/>
      <c r="R1383" s="101" t="s">
        <v>4784</v>
      </c>
      <c r="S1383" s="101" t="s">
        <v>4784</v>
      </c>
      <c r="T1383" s="45" t="s">
        <v>4784</v>
      </c>
      <c r="U1383" t="s">
        <v>403</v>
      </c>
      <c r="V1383" t="s">
        <v>403</v>
      </c>
      <c r="W1383" t="s">
        <v>403</v>
      </c>
      <c r="X1383" t="s">
        <v>403</v>
      </c>
      <c r="Y1383" t="s">
        <v>403</v>
      </c>
      <c r="Z1383" s="1"/>
    </row>
    <row r="1384" spans="1:26" x14ac:dyDescent="0.25">
      <c r="A1384" s="52" t="s">
        <v>2674</v>
      </c>
      <c r="B1384" s="86" t="s">
        <v>910</v>
      </c>
      <c r="C1384" t="s">
        <v>3570</v>
      </c>
      <c r="D1384" t="s">
        <v>2089</v>
      </c>
      <c r="E1384" s="52" t="s">
        <v>4384</v>
      </c>
      <c r="F1384" s="52" t="s">
        <v>2674</v>
      </c>
      <c r="G1384" t="s">
        <v>1815</v>
      </c>
      <c r="H1384" s="87">
        <v>249349</v>
      </c>
      <c r="I1384" s="87">
        <v>249349</v>
      </c>
      <c r="J1384" s="1"/>
      <c r="K1384" s="98"/>
      <c r="L1384" s="89"/>
      <c r="M1384" s="1"/>
      <c r="P1384" s="38"/>
      <c r="R1384" s="101" t="s">
        <v>3565</v>
      </c>
      <c r="S1384" s="101" t="s">
        <v>3565</v>
      </c>
      <c r="T1384" s="45" t="s">
        <v>4788</v>
      </c>
      <c r="U1384" t="s">
        <v>406</v>
      </c>
      <c r="V1384" t="s">
        <v>406</v>
      </c>
      <c r="W1384" t="s">
        <v>406</v>
      </c>
      <c r="X1384" t="s">
        <v>406</v>
      </c>
      <c r="Y1384" t="s">
        <v>406</v>
      </c>
      <c r="Z1384" s="1"/>
    </row>
    <row r="1385" spans="1:26" x14ac:dyDescent="0.25">
      <c r="A1385" s="52" t="s">
        <v>2253</v>
      </c>
      <c r="B1385" s="86" t="s">
        <v>910</v>
      </c>
      <c r="C1385" t="s">
        <v>3570</v>
      </c>
      <c r="D1385" t="s">
        <v>2089</v>
      </c>
      <c r="E1385" s="52" t="s">
        <v>4385</v>
      </c>
      <c r="F1385" s="52" t="s">
        <v>2253</v>
      </c>
      <c r="G1385" t="s">
        <v>1816</v>
      </c>
      <c r="H1385" s="87">
        <v>345689</v>
      </c>
      <c r="I1385" s="87">
        <v>345689</v>
      </c>
      <c r="J1385" s="1"/>
      <c r="K1385" s="98"/>
      <c r="L1385" s="89"/>
      <c r="M1385" s="1"/>
      <c r="P1385" s="38"/>
      <c r="R1385" s="101" t="s">
        <v>3565</v>
      </c>
      <c r="S1385" s="101" t="s">
        <v>3565</v>
      </c>
      <c r="T1385" s="45" t="s">
        <v>4788</v>
      </c>
      <c r="U1385" t="s">
        <v>407</v>
      </c>
      <c r="V1385" t="s">
        <v>407</v>
      </c>
      <c r="W1385" t="s">
        <v>407</v>
      </c>
      <c r="X1385" t="s">
        <v>407</v>
      </c>
      <c r="Y1385" t="s">
        <v>407</v>
      </c>
      <c r="Z1385" s="1"/>
    </row>
    <row r="1386" spans="1:26" x14ac:dyDescent="0.25">
      <c r="A1386" s="52" t="s">
        <v>2675</v>
      </c>
      <c r="B1386" s="86" t="s">
        <v>910</v>
      </c>
      <c r="C1386" t="s">
        <v>3570</v>
      </c>
      <c r="D1386" t="s">
        <v>2089</v>
      </c>
      <c r="E1386" s="52" t="s">
        <v>4386</v>
      </c>
      <c r="F1386" s="52" t="s">
        <v>2675</v>
      </c>
      <c r="G1386" t="s">
        <v>1817</v>
      </c>
      <c r="H1386" s="87">
        <v>249347</v>
      </c>
      <c r="I1386" s="87">
        <v>249347</v>
      </c>
      <c r="J1386" s="1"/>
      <c r="K1386" s="98"/>
      <c r="L1386" s="89"/>
      <c r="M1386" s="1"/>
      <c r="P1386" s="38"/>
      <c r="R1386" s="101" t="s">
        <v>4784</v>
      </c>
      <c r="S1386" s="101" t="s">
        <v>4784</v>
      </c>
      <c r="T1386" s="45" t="s">
        <v>4784</v>
      </c>
      <c r="U1386" t="s">
        <v>405</v>
      </c>
      <c r="V1386" t="s">
        <v>405</v>
      </c>
      <c r="W1386" t="s">
        <v>405</v>
      </c>
      <c r="X1386" t="s">
        <v>405</v>
      </c>
      <c r="Y1386" t="s">
        <v>405</v>
      </c>
      <c r="Z1386" s="1"/>
    </row>
    <row r="1387" spans="1:26" x14ac:dyDescent="0.25">
      <c r="A1387" s="52" t="s">
        <v>2454</v>
      </c>
      <c r="B1387" s="86" t="s">
        <v>910</v>
      </c>
      <c r="C1387" t="s">
        <v>3570</v>
      </c>
      <c r="D1387" t="s">
        <v>2088</v>
      </c>
      <c r="E1387" s="52" t="s">
        <v>4387</v>
      </c>
      <c r="F1387" s="52" t="s">
        <v>2454</v>
      </c>
      <c r="G1387" t="s">
        <v>1446</v>
      </c>
      <c r="H1387" s="87">
        <v>248854</v>
      </c>
      <c r="I1387" s="87">
        <v>248854</v>
      </c>
      <c r="J1387" s="1"/>
      <c r="K1387" s="98"/>
      <c r="L1387" s="89"/>
      <c r="M1387" s="1"/>
      <c r="P1387" s="38"/>
      <c r="R1387" s="101" t="s">
        <v>2094</v>
      </c>
      <c r="S1387" s="101" t="s">
        <v>2094</v>
      </c>
      <c r="T1387" s="45" t="s">
        <v>3577</v>
      </c>
      <c r="U1387" t="s">
        <v>405</v>
      </c>
      <c r="V1387" t="s">
        <v>405</v>
      </c>
      <c r="W1387" t="s">
        <v>405</v>
      </c>
      <c r="X1387" t="s">
        <v>405</v>
      </c>
      <c r="Y1387" t="s">
        <v>405</v>
      </c>
      <c r="Z1387" s="1"/>
    </row>
    <row r="1388" spans="1:26" x14ac:dyDescent="0.25">
      <c r="A1388" s="52" t="s">
        <v>2676</v>
      </c>
      <c r="B1388" s="86" t="s">
        <v>910</v>
      </c>
      <c r="C1388" t="s">
        <v>3570</v>
      </c>
      <c r="D1388" t="s">
        <v>2089</v>
      </c>
      <c r="E1388" s="52" t="s">
        <v>4388</v>
      </c>
      <c r="F1388" s="52" t="s">
        <v>2676</v>
      </c>
      <c r="G1388" t="s">
        <v>1818</v>
      </c>
      <c r="H1388" s="87">
        <v>249258</v>
      </c>
      <c r="I1388" s="87">
        <v>249258</v>
      </c>
      <c r="J1388" s="1"/>
      <c r="K1388" s="98"/>
      <c r="L1388" s="89"/>
      <c r="M1388" s="1"/>
      <c r="P1388" s="38"/>
      <c r="R1388" s="101" t="s">
        <v>4787</v>
      </c>
      <c r="S1388" s="101" t="s">
        <v>4787</v>
      </c>
      <c r="T1388" s="45" t="s">
        <v>4787</v>
      </c>
      <c r="U1388" t="s">
        <v>406</v>
      </c>
      <c r="V1388" t="s">
        <v>406</v>
      </c>
      <c r="W1388" t="s">
        <v>406</v>
      </c>
      <c r="X1388" t="s">
        <v>406</v>
      </c>
      <c r="Y1388" t="s">
        <v>406</v>
      </c>
      <c r="Z1388" s="1"/>
    </row>
    <row r="1389" spans="1:26" x14ac:dyDescent="0.25">
      <c r="A1389" s="52" t="s">
        <v>2211</v>
      </c>
      <c r="B1389" s="86" t="s">
        <v>910</v>
      </c>
      <c r="C1389" t="s">
        <v>3570</v>
      </c>
      <c r="D1389" t="s">
        <v>2078</v>
      </c>
      <c r="E1389" s="52" t="s">
        <v>4389</v>
      </c>
      <c r="F1389" s="52" t="s">
        <v>2211</v>
      </c>
      <c r="G1389" t="s">
        <v>1658</v>
      </c>
      <c r="H1389" s="87">
        <v>249771</v>
      </c>
      <c r="I1389" s="87">
        <v>249771</v>
      </c>
      <c r="J1389" s="1"/>
      <c r="K1389" s="98"/>
      <c r="L1389" s="89"/>
      <c r="M1389" s="1"/>
      <c r="P1389" s="38"/>
      <c r="R1389" s="101" t="s">
        <v>3565</v>
      </c>
      <c r="S1389" s="101" t="s">
        <v>3565</v>
      </c>
      <c r="T1389" s="45" t="s">
        <v>4788</v>
      </c>
      <c r="U1389" t="s">
        <v>403</v>
      </c>
      <c r="V1389" t="s">
        <v>403</v>
      </c>
      <c r="W1389" t="s">
        <v>403</v>
      </c>
      <c r="X1389" t="s">
        <v>403</v>
      </c>
      <c r="Y1389" t="s">
        <v>403</v>
      </c>
      <c r="Z1389" s="1"/>
    </row>
    <row r="1390" spans="1:26" x14ac:dyDescent="0.25">
      <c r="A1390" s="52" t="s">
        <v>2940</v>
      </c>
      <c r="B1390" s="86" t="s">
        <v>910</v>
      </c>
      <c r="C1390" t="s">
        <v>3570</v>
      </c>
      <c r="D1390" t="s">
        <v>2078</v>
      </c>
      <c r="E1390" s="52" t="s">
        <v>4390</v>
      </c>
      <c r="F1390" s="52" t="s">
        <v>956</v>
      </c>
      <c r="G1390" t="s">
        <v>1123</v>
      </c>
      <c r="H1390" s="87">
        <v>249049</v>
      </c>
      <c r="I1390" s="87">
        <v>249049</v>
      </c>
      <c r="J1390" s="1"/>
      <c r="K1390" s="98"/>
      <c r="L1390" s="89"/>
      <c r="M1390" s="1"/>
      <c r="P1390" s="38"/>
      <c r="R1390" s="101" t="s">
        <v>4785</v>
      </c>
      <c r="S1390" s="101" t="s">
        <v>4785</v>
      </c>
      <c r="T1390" s="45" t="s">
        <v>4785</v>
      </c>
      <c r="U1390" t="s">
        <v>405</v>
      </c>
      <c r="V1390" t="s">
        <v>405</v>
      </c>
      <c r="W1390" t="s">
        <v>405</v>
      </c>
      <c r="X1390" t="s">
        <v>405</v>
      </c>
      <c r="Y1390" t="s">
        <v>405</v>
      </c>
      <c r="Z1390" s="1"/>
    </row>
    <row r="1391" spans="1:26" ht="15.75" thickBot="1" x14ac:dyDescent="0.3">
      <c r="A1391" s="52" t="s">
        <v>957</v>
      </c>
      <c r="B1391" s="86" t="s">
        <v>910</v>
      </c>
      <c r="C1391" t="s">
        <v>3570</v>
      </c>
      <c r="D1391" t="s">
        <v>2078</v>
      </c>
      <c r="E1391" s="52" t="s">
        <v>4391</v>
      </c>
      <c r="F1391" s="52" t="s">
        <v>957</v>
      </c>
      <c r="G1391" t="s">
        <v>1124</v>
      </c>
      <c r="H1391" s="87">
        <v>249050</v>
      </c>
      <c r="I1391" s="87">
        <v>249050</v>
      </c>
      <c r="J1391" s="1"/>
      <c r="K1391" s="98"/>
      <c r="L1391" s="99"/>
      <c r="M1391" s="1"/>
      <c r="P1391" s="38"/>
      <c r="R1391" s="101" t="s">
        <v>4785</v>
      </c>
      <c r="S1391" s="101" t="s">
        <v>4785</v>
      </c>
      <c r="T1391" s="45" t="s">
        <v>4785</v>
      </c>
      <c r="U1391" t="s">
        <v>405</v>
      </c>
      <c r="V1391" t="s">
        <v>405</v>
      </c>
      <c r="W1391" t="s">
        <v>405</v>
      </c>
      <c r="X1391" t="s">
        <v>405</v>
      </c>
      <c r="Y1391" t="s">
        <v>405</v>
      </c>
      <c r="Z1391" s="1"/>
    </row>
    <row r="1392" spans="1:26" ht="15.75" thickTop="1" x14ac:dyDescent="0.25">
      <c r="A1392" s="52" t="s">
        <v>2106</v>
      </c>
      <c r="B1392" s="86" t="s">
        <v>910</v>
      </c>
      <c r="C1392" t="s">
        <v>3570</v>
      </c>
      <c r="D1392" t="s">
        <v>2088</v>
      </c>
      <c r="E1392" s="52" t="s">
        <v>4392</v>
      </c>
      <c r="F1392" s="52" t="s">
        <v>2106</v>
      </c>
      <c r="G1392" t="s">
        <v>1447</v>
      </c>
      <c r="H1392" s="87">
        <v>248707</v>
      </c>
      <c r="I1392" s="87">
        <v>248707</v>
      </c>
      <c r="J1392" s="1"/>
      <c r="K1392" s="98"/>
      <c r="L1392" s="89"/>
      <c r="M1392" s="1"/>
      <c r="P1392" s="38" t="s">
        <v>456</v>
      </c>
      <c r="R1392" s="101" t="s">
        <v>4787</v>
      </c>
      <c r="S1392" s="101" t="s">
        <v>4787</v>
      </c>
      <c r="T1392" s="45" t="s">
        <v>4787</v>
      </c>
      <c r="U1392" t="s">
        <v>403</v>
      </c>
      <c r="V1392" t="s">
        <v>403</v>
      </c>
      <c r="W1392" t="s">
        <v>403</v>
      </c>
      <c r="X1392" t="s">
        <v>403</v>
      </c>
      <c r="Y1392" t="s">
        <v>403</v>
      </c>
      <c r="Z1392" s="1"/>
    </row>
    <row r="1393" spans="1:26" x14ac:dyDescent="0.25">
      <c r="A1393" s="52" t="s">
        <v>2941</v>
      </c>
      <c r="B1393" s="86" t="s">
        <v>910</v>
      </c>
      <c r="C1393" t="s">
        <v>3570</v>
      </c>
      <c r="D1393" t="s">
        <v>2088</v>
      </c>
      <c r="E1393" s="52" t="s">
        <v>4393</v>
      </c>
      <c r="F1393" s="52" t="s">
        <v>2455</v>
      </c>
      <c r="G1393" t="s">
        <v>1448</v>
      </c>
      <c r="H1393" s="87">
        <v>248706</v>
      </c>
      <c r="I1393" s="87">
        <v>248706</v>
      </c>
      <c r="J1393" s="1"/>
      <c r="K1393" s="98"/>
      <c r="L1393" s="89"/>
      <c r="M1393" s="1"/>
      <c r="P1393" s="38" t="s">
        <v>456</v>
      </c>
      <c r="R1393" s="101" t="s">
        <v>3566</v>
      </c>
      <c r="S1393" s="101" t="s">
        <v>3566</v>
      </c>
      <c r="T1393" s="45" t="s">
        <v>4788</v>
      </c>
      <c r="U1393" t="s">
        <v>403</v>
      </c>
      <c r="V1393" t="s">
        <v>403</v>
      </c>
      <c r="W1393" t="s">
        <v>403</v>
      </c>
      <c r="X1393" t="s">
        <v>403</v>
      </c>
      <c r="Y1393" t="s">
        <v>403</v>
      </c>
      <c r="Z1393" s="1"/>
    </row>
    <row r="1394" spans="1:26" x14ac:dyDescent="0.25">
      <c r="A1394" s="52" t="s">
        <v>2456</v>
      </c>
      <c r="B1394" s="86" t="s">
        <v>910</v>
      </c>
      <c r="C1394" t="s">
        <v>3570</v>
      </c>
      <c r="D1394" t="s">
        <v>2088</v>
      </c>
      <c r="E1394" s="52" t="s">
        <v>4394</v>
      </c>
      <c r="F1394" s="52" t="s">
        <v>2456</v>
      </c>
      <c r="G1394" t="s">
        <v>1449</v>
      </c>
      <c r="H1394" s="87">
        <v>248998</v>
      </c>
      <c r="I1394" s="87">
        <v>248998</v>
      </c>
      <c r="J1394" s="1"/>
      <c r="K1394" s="98"/>
      <c r="L1394" s="89"/>
      <c r="M1394" s="1"/>
      <c r="P1394" s="38"/>
      <c r="R1394" s="101" t="s">
        <v>2093</v>
      </c>
      <c r="S1394" s="101" t="s">
        <v>2093</v>
      </c>
      <c r="T1394" s="45" t="s">
        <v>3577</v>
      </c>
      <c r="U1394" t="s">
        <v>405</v>
      </c>
      <c r="V1394" t="s">
        <v>405</v>
      </c>
      <c r="W1394" t="s">
        <v>405</v>
      </c>
      <c r="X1394" t="s">
        <v>405</v>
      </c>
      <c r="Y1394" t="s">
        <v>405</v>
      </c>
      <c r="Z1394" s="1"/>
    </row>
    <row r="1395" spans="1:26" x14ac:dyDescent="0.25">
      <c r="A1395" s="52" t="s">
        <v>2260</v>
      </c>
      <c r="B1395" s="86" t="s">
        <v>910</v>
      </c>
      <c r="C1395" t="s">
        <v>3570</v>
      </c>
      <c r="D1395" t="s">
        <v>2088</v>
      </c>
      <c r="E1395" s="52" t="s">
        <v>4395</v>
      </c>
      <c r="F1395" s="52" t="s">
        <v>2260</v>
      </c>
      <c r="G1395" t="s">
        <v>1247</v>
      </c>
      <c r="H1395" s="87">
        <v>249004</v>
      </c>
      <c r="I1395" s="87">
        <v>249004</v>
      </c>
      <c r="J1395" s="1"/>
      <c r="K1395" s="98"/>
      <c r="L1395" s="89"/>
      <c r="M1395" s="1"/>
      <c r="P1395" s="38"/>
      <c r="R1395" s="101" t="s">
        <v>2093</v>
      </c>
      <c r="S1395" s="101" t="s">
        <v>2093</v>
      </c>
      <c r="T1395" s="45" t="s">
        <v>3577</v>
      </c>
      <c r="U1395" t="s">
        <v>407</v>
      </c>
      <c r="V1395" t="s">
        <v>407</v>
      </c>
      <c r="W1395" t="s">
        <v>407</v>
      </c>
      <c r="X1395" t="s">
        <v>407</v>
      </c>
      <c r="Y1395" t="s">
        <v>407</v>
      </c>
      <c r="Z1395" s="1"/>
    </row>
    <row r="1396" spans="1:26" x14ac:dyDescent="0.25">
      <c r="A1396" s="52" t="s">
        <v>2457</v>
      </c>
      <c r="B1396" s="86" t="s">
        <v>910</v>
      </c>
      <c r="C1396" t="s">
        <v>3570</v>
      </c>
      <c r="D1396" t="s">
        <v>2088</v>
      </c>
      <c r="E1396" s="52" t="s">
        <v>4396</v>
      </c>
      <c r="F1396" s="52" t="s">
        <v>2457</v>
      </c>
      <c r="G1396" t="s">
        <v>1450</v>
      </c>
      <c r="H1396" s="87">
        <v>249000</v>
      </c>
      <c r="I1396" s="87">
        <v>249000</v>
      </c>
      <c r="J1396" s="1"/>
      <c r="K1396" s="98"/>
      <c r="L1396" s="89"/>
      <c r="M1396" s="1"/>
      <c r="P1396" s="38"/>
      <c r="R1396" s="101" t="s">
        <v>2094</v>
      </c>
      <c r="S1396" s="101" t="s">
        <v>2094</v>
      </c>
      <c r="T1396" s="45" t="s">
        <v>3577</v>
      </c>
      <c r="U1396" t="s">
        <v>405</v>
      </c>
      <c r="V1396" t="s">
        <v>405</v>
      </c>
      <c r="W1396" t="s">
        <v>405</v>
      </c>
      <c r="X1396" t="s">
        <v>405</v>
      </c>
      <c r="Y1396" t="s">
        <v>405</v>
      </c>
      <c r="Z1396" s="1"/>
    </row>
    <row r="1397" spans="1:26" x14ac:dyDescent="0.25">
      <c r="A1397" s="52" t="s">
        <v>2458</v>
      </c>
      <c r="B1397" s="86" t="s">
        <v>910</v>
      </c>
      <c r="C1397" t="s">
        <v>3570</v>
      </c>
      <c r="D1397" t="s">
        <v>2088</v>
      </c>
      <c r="E1397" s="52" t="s">
        <v>4397</v>
      </c>
      <c r="F1397" s="52" t="s">
        <v>2458</v>
      </c>
      <c r="G1397" t="s">
        <v>1451</v>
      </c>
      <c r="H1397" s="87">
        <v>248997</v>
      </c>
      <c r="I1397" s="87">
        <v>248997</v>
      </c>
      <c r="J1397" s="1"/>
      <c r="K1397" s="98"/>
      <c r="L1397" s="89"/>
      <c r="M1397" s="1"/>
      <c r="P1397" s="38"/>
      <c r="R1397" s="101" t="s">
        <v>2093</v>
      </c>
      <c r="S1397" s="101" t="s">
        <v>2093</v>
      </c>
      <c r="T1397" s="45" t="s">
        <v>3577</v>
      </c>
      <c r="U1397" t="s">
        <v>406</v>
      </c>
      <c r="V1397" t="s">
        <v>406</v>
      </c>
      <c r="W1397" t="s">
        <v>406</v>
      </c>
      <c r="X1397" t="s">
        <v>406</v>
      </c>
      <c r="Y1397" t="s">
        <v>406</v>
      </c>
      <c r="Z1397" s="1"/>
    </row>
    <row r="1398" spans="1:26" x14ac:dyDescent="0.25">
      <c r="A1398" s="52" t="s">
        <v>2459</v>
      </c>
      <c r="B1398" s="86" t="s">
        <v>910</v>
      </c>
      <c r="C1398" t="s">
        <v>3570</v>
      </c>
      <c r="D1398" t="s">
        <v>2088</v>
      </c>
      <c r="E1398" s="52" t="s">
        <v>4398</v>
      </c>
      <c r="F1398" s="52" t="s">
        <v>2459</v>
      </c>
      <c r="G1398" t="s">
        <v>1452</v>
      </c>
      <c r="H1398" s="87">
        <v>248999</v>
      </c>
      <c r="I1398" s="87">
        <v>248999</v>
      </c>
      <c r="J1398" s="1"/>
      <c r="K1398" s="98"/>
      <c r="L1398" s="89"/>
      <c r="M1398" s="1"/>
      <c r="P1398" s="38"/>
      <c r="R1398" s="101" t="s">
        <v>2094</v>
      </c>
      <c r="S1398" s="101" t="s">
        <v>2094</v>
      </c>
      <c r="T1398" s="45" t="s">
        <v>3577</v>
      </c>
      <c r="U1398" t="s">
        <v>407</v>
      </c>
      <c r="V1398" t="s">
        <v>407</v>
      </c>
      <c r="W1398" t="s">
        <v>407</v>
      </c>
      <c r="X1398" t="s">
        <v>407</v>
      </c>
      <c r="Y1398" t="s">
        <v>407</v>
      </c>
      <c r="Z1398" s="1"/>
    </row>
    <row r="1399" spans="1:26" x14ac:dyDescent="0.25">
      <c r="A1399" s="52" t="s">
        <v>2460</v>
      </c>
      <c r="B1399" s="86" t="s">
        <v>910</v>
      </c>
      <c r="C1399" t="s">
        <v>3570</v>
      </c>
      <c r="D1399" t="s">
        <v>2088</v>
      </c>
      <c r="E1399" s="52" t="s">
        <v>4399</v>
      </c>
      <c r="F1399" s="52" t="s">
        <v>2460</v>
      </c>
      <c r="G1399" t="s">
        <v>1453</v>
      </c>
      <c r="H1399" s="87">
        <v>249001</v>
      </c>
      <c r="I1399" s="87">
        <v>249001</v>
      </c>
      <c r="J1399" s="1"/>
      <c r="K1399" s="98"/>
      <c r="L1399" s="89"/>
      <c r="M1399" s="1"/>
      <c r="P1399" s="38"/>
      <c r="R1399" s="101" t="s">
        <v>2093</v>
      </c>
      <c r="S1399" s="101" t="s">
        <v>2093</v>
      </c>
      <c r="T1399" s="45" t="s">
        <v>3577</v>
      </c>
      <c r="U1399" t="s">
        <v>403</v>
      </c>
      <c r="V1399" t="s">
        <v>403</v>
      </c>
      <c r="W1399" t="s">
        <v>403</v>
      </c>
      <c r="X1399" t="s">
        <v>403</v>
      </c>
      <c r="Y1399" t="s">
        <v>403</v>
      </c>
      <c r="Z1399" s="1"/>
    </row>
    <row r="1400" spans="1:26" x14ac:dyDescent="0.25">
      <c r="A1400" s="52" t="s">
        <v>2939</v>
      </c>
      <c r="B1400" s="86" t="s">
        <v>910</v>
      </c>
      <c r="C1400" t="s">
        <v>3570</v>
      </c>
      <c r="D1400" t="s">
        <v>2089</v>
      </c>
      <c r="E1400" s="52" t="s">
        <v>4400</v>
      </c>
      <c r="F1400" s="52" t="s">
        <v>2212</v>
      </c>
      <c r="G1400" t="s">
        <v>1659</v>
      </c>
      <c r="H1400" s="87">
        <v>249139</v>
      </c>
      <c r="I1400" s="87">
        <v>249139</v>
      </c>
      <c r="J1400" s="1"/>
      <c r="K1400" s="98"/>
      <c r="L1400" s="89"/>
      <c r="M1400" s="1"/>
      <c r="P1400" s="38" t="s">
        <v>456</v>
      </c>
      <c r="R1400" s="101" t="s">
        <v>4784</v>
      </c>
      <c r="S1400" s="101" t="s">
        <v>4784</v>
      </c>
      <c r="T1400" s="45" t="s">
        <v>4784</v>
      </c>
      <c r="U1400" t="s">
        <v>406</v>
      </c>
      <c r="V1400" t="s">
        <v>406</v>
      </c>
      <c r="W1400" t="s">
        <v>406</v>
      </c>
      <c r="X1400" t="s">
        <v>406</v>
      </c>
      <c r="Y1400" t="s">
        <v>406</v>
      </c>
      <c r="Z1400" s="1"/>
    </row>
    <row r="1401" spans="1:26" x14ac:dyDescent="0.25">
      <c r="A1401" s="52" t="s">
        <v>2938</v>
      </c>
      <c r="B1401" s="86" t="s">
        <v>910</v>
      </c>
      <c r="C1401" t="s">
        <v>3570</v>
      </c>
      <c r="D1401" t="s">
        <v>2078</v>
      </c>
      <c r="E1401" s="52" t="s">
        <v>4401</v>
      </c>
      <c r="F1401" s="52" t="s">
        <v>2213</v>
      </c>
      <c r="G1401" t="s">
        <v>1660</v>
      </c>
      <c r="H1401" s="87">
        <v>249310</v>
      </c>
      <c r="I1401" s="87">
        <v>249310</v>
      </c>
      <c r="J1401" s="1"/>
      <c r="K1401" s="98"/>
      <c r="L1401" s="89"/>
      <c r="M1401" s="1"/>
      <c r="P1401" s="38"/>
      <c r="R1401" s="101" t="s">
        <v>4786</v>
      </c>
      <c r="S1401" s="101" t="s">
        <v>4786</v>
      </c>
      <c r="T1401" s="45" t="s">
        <v>4786</v>
      </c>
      <c r="U1401" t="s">
        <v>403</v>
      </c>
      <c r="V1401" t="s">
        <v>403</v>
      </c>
      <c r="W1401" t="s">
        <v>403</v>
      </c>
      <c r="X1401" t="s">
        <v>403</v>
      </c>
      <c r="Y1401" t="s">
        <v>403</v>
      </c>
      <c r="Z1401" s="1"/>
    </row>
    <row r="1402" spans="1:26" x14ac:dyDescent="0.25">
      <c r="A1402" s="52" t="s">
        <v>2937</v>
      </c>
      <c r="B1402" s="86" t="s">
        <v>910</v>
      </c>
      <c r="C1402" t="s">
        <v>3570</v>
      </c>
      <c r="D1402" t="s">
        <v>2086</v>
      </c>
      <c r="E1402" s="52" t="s">
        <v>4402</v>
      </c>
      <c r="F1402" s="52" t="s">
        <v>1070</v>
      </c>
      <c r="G1402" t="s">
        <v>1237</v>
      </c>
      <c r="H1402" s="87">
        <v>54829</v>
      </c>
      <c r="I1402" s="87">
        <v>54829</v>
      </c>
      <c r="J1402" s="1"/>
      <c r="K1402" s="98"/>
      <c r="L1402" s="89"/>
      <c r="M1402" s="1"/>
      <c r="P1402" s="38" t="s">
        <v>456</v>
      </c>
      <c r="R1402" s="101" t="s">
        <v>4784</v>
      </c>
      <c r="S1402" s="101" t="s">
        <v>4784</v>
      </c>
      <c r="T1402" s="45" t="s">
        <v>4784</v>
      </c>
      <c r="U1402" t="s">
        <v>404</v>
      </c>
      <c r="V1402" t="s">
        <v>404</v>
      </c>
      <c r="W1402" t="s">
        <v>404</v>
      </c>
      <c r="X1402" t="s">
        <v>404</v>
      </c>
      <c r="Y1402" t="s">
        <v>404</v>
      </c>
      <c r="Z1402" s="1"/>
    </row>
    <row r="1403" spans="1:26" x14ac:dyDescent="0.25">
      <c r="A1403" s="52" t="s">
        <v>990</v>
      </c>
      <c r="B1403" s="86" t="s">
        <v>910</v>
      </c>
      <c r="C1403" t="s">
        <v>3570</v>
      </c>
      <c r="D1403" t="s">
        <v>2080</v>
      </c>
      <c r="E1403" s="52" t="s">
        <v>4403</v>
      </c>
      <c r="F1403" s="52" t="s">
        <v>990</v>
      </c>
      <c r="G1403" t="s">
        <v>1157</v>
      </c>
      <c r="H1403" s="87">
        <v>54773</v>
      </c>
      <c r="I1403" s="87">
        <v>54773</v>
      </c>
      <c r="J1403" s="1"/>
      <c r="K1403" s="98"/>
      <c r="L1403" s="89"/>
      <c r="M1403" s="1"/>
      <c r="P1403" s="38"/>
      <c r="R1403" s="101" t="s">
        <v>4785</v>
      </c>
      <c r="S1403" s="101" t="s">
        <v>4785</v>
      </c>
      <c r="T1403" s="45" t="s">
        <v>4785</v>
      </c>
      <c r="U1403" t="s">
        <v>405</v>
      </c>
      <c r="V1403" t="s">
        <v>405</v>
      </c>
      <c r="W1403" t="s">
        <v>405</v>
      </c>
      <c r="X1403" t="s">
        <v>405</v>
      </c>
      <c r="Y1403" t="s">
        <v>405</v>
      </c>
      <c r="Z1403" s="1"/>
    </row>
    <row r="1404" spans="1:26" x14ac:dyDescent="0.25">
      <c r="A1404" s="52" t="s">
        <v>991</v>
      </c>
      <c r="B1404" s="86" t="s">
        <v>910</v>
      </c>
      <c r="C1404" t="s">
        <v>3570</v>
      </c>
      <c r="D1404" t="s">
        <v>2080</v>
      </c>
      <c r="E1404" s="52" t="s">
        <v>4404</v>
      </c>
      <c r="F1404" s="52" t="s">
        <v>991</v>
      </c>
      <c r="G1404" t="s">
        <v>1158</v>
      </c>
      <c r="H1404" s="87">
        <v>248370</v>
      </c>
      <c r="I1404" s="87">
        <v>248370</v>
      </c>
      <c r="J1404" s="1"/>
      <c r="K1404" s="98"/>
      <c r="L1404" s="89"/>
      <c r="M1404" s="1"/>
      <c r="P1404" s="38" t="s">
        <v>456</v>
      </c>
      <c r="R1404" s="101" t="s">
        <v>3566</v>
      </c>
      <c r="S1404" s="101" t="s">
        <v>3566</v>
      </c>
      <c r="T1404" s="45" t="s">
        <v>4788</v>
      </c>
      <c r="U1404" t="s">
        <v>403</v>
      </c>
      <c r="V1404" t="s">
        <v>403</v>
      </c>
      <c r="W1404" t="s">
        <v>403</v>
      </c>
      <c r="X1404" t="s">
        <v>403</v>
      </c>
      <c r="Y1404" t="s">
        <v>403</v>
      </c>
      <c r="Z1404" s="1"/>
    </row>
    <row r="1405" spans="1:26" x14ac:dyDescent="0.25">
      <c r="A1405" s="52" t="s">
        <v>992</v>
      </c>
      <c r="B1405" s="86" t="s">
        <v>910</v>
      </c>
      <c r="C1405" t="s">
        <v>3570</v>
      </c>
      <c r="D1405" t="s">
        <v>2080</v>
      </c>
      <c r="E1405" s="52" t="s">
        <v>4405</v>
      </c>
      <c r="F1405" s="52" t="s">
        <v>992</v>
      </c>
      <c r="G1405" t="s">
        <v>1159</v>
      </c>
      <c r="H1405" s="87">
        <v>54744</v>
      </c>
      <c r="I1405" s="87">
        <v>54744</v>
      </c>
      <c r="J1405" s="1"/>
      <c r="K1405" s="98"/>
      <c r="L1405" s="89"/>
      <c r="M1405" s="1"/>
      <c r="P1405" s="38"/>
      <c r="R1405" s="101" t="s">
        <v>2094</v>
      </c>
      <c r="S1405" s="101" t="s">
        <v>2094</v>
      </c>
      <c r="T1405" s="45" t="s">
        <v>3577</v>
      </c>
      <c r="U1405" t="s">
        <v>405</v>
      </c>
      <c r="V1405" t="s">
        <v>405</v>
      </c>
      <c r="W1405" t="s">
        <v>405</v>
      </c>
      <c r="X1405" t="s">
        <v>405</v>
      </c>
      <c r="Y1405" t="s">
        <v>405</v>
      </c>
      <c r="Z1405" s="1"/>
    </row>
    <row r="1406" spans="1:26" x14ac:dyDescent="0.25">
      <c r="A1406" s="52" t="s">
        <v>2677</v>
      </c>
      <c r="B1406" s="86" t="s">
        <v>910</v>
      </c>
      <c r="C1406" t="s">
        <v>3570</v>
      </c>
      <c r="D1406" t="s">
        <v>2089</v>
      </c>
      <c r="E1406" s="52" t="s">
        <v>4406</v>
      </c>
      <c r="F1406" s="52" t="s">
        <v>2677</v>
      </c>
      <c r="G1406" t="s">
        <v>1819</v>
      </c>
      <c r="H1406" s="87">
        <v>249455</v>
      </c>
      <c r="I1406" s="87">
        <v>249455</v>
      </c>
      <c r="J1406" s="1"/>
      <c r="K1406" s="98"/>
      <c r="L1406" s="89"/>
      <c r="M1406" s="1"/>
      <c r="P1406" s="38"/>
      <c r="R1406" s="101" t="s">
        <v>4784</v>
      </c>
      <c r="S1406" s="101" t="s">
        <v>4784</v>
      </c>
      <c r="T1406" s="45" t="s">
        <v>4784</v>
      </c>
      <c r="U1406" t="s">
        <v>406</v>
      </c>
      <c r="V1406" t="s">
        <v>406</v>
      </c>
      <c r="W1406" t="s">
        <v>406</v>
      </c>
      <c r="X1406" t="s">
        <v>406</v>
      </c>
      <c r="Y1406" t="s">
        <v>406</v>
      </c>
      <c r="Z1406" s="1"/>
    </row>
    <row r="1407" spans="1:26" x14ac:dyDescent="0.25">
      <c r="A1407" s="52" t="s">
        <v>958</v>
      </c>
      <c r="B1407" s="86" t="s">
        <v>910</v>
      </c>
      <c r="C1407" t="s">
        <v>3570</v>
      </c>
      <c r="D1407" t="s">
        <v>2078</v>
      </c>
      <c r="E1407" s="52" t="s">
        <v>4407</v>
      </c>
      <c r="F1407" s="52" t="s">
        <v>958</v>
      </c>
      <c r="G1407" t="s">
        <v>1125</v>
      </c>
      <c r="H1407" s="87" t="e">
        <v>#N/A</v>
      </c>
      <c r="I1407" s="87">
        <v>1015419</v>
      </c>
      <c r="J1407" s="1"/>
      <c r="K1407" s="98"/>
      <c r="L1407" s="89"/>
      <c r="M1407" s="1"/>
      <c r="P1407" s="38"/>
      <c r="R1407" s="101" t="s">
        <v>4785</v>
      </c>
      <c r="S1407" s="101" t="s">
        <v>4785</v>
      </c>
      <c r="T1407" s="45" t="s">
        <v>4785</v>
      </c>
      <c r="U1407" t="s">
        <v>405</v>
      </c>
      <c r="V1407" t="s">
        <v>405</v>
      </c>
      <c r="W1407" t="s">
        <v>405</v>
      </c>
      <c r="X1407" t="s">
        <v>405</v>
      </c>
      <c r="Y1407" t="s">
        <v>405</v>
      </c>
      <c r="Z1407" s="1"/>
    </row>
    <row r="1408" spans="1:26" x14ac:dyDescent="0.25">
      <c r="A1408" s="52" t="s">
        <v>2936</v>
      </c>
      <c r="B1408" s="86" t="s">
        <v>910</v>
      </c>
      <c r="C1408" t="s">
        <v>3570</v>
      </c>
      <c r="D1408" t="s">
        <v>2078</v>
      </c>
      <c r="E1408" s="52" t="s">
        <v>4408</v>
      </c>
      <c r="F1408" s="52" t="s">
        <v>959</v>
      </c>
      <c r="G1408" t="s">
        <v>1126</v>
      </c>
      <c r="H1408" s="87" t="e">
        <v>#N/A</v>
      </c>
      <c r="I1408" s="87">
        <v>248116</v>
      </c>
      <c r="J1408" s="1"/>
      <c r="K1408" s="98"/>
      <c r="L1408" s="89"/>
      <c r="M1408" s="1"/>
      <c r="P1408" s="38" t="s">
        <v>456</v>
      </c>
      <c r="R1408" s="101" t="s">
        <v>3566</v>
      </c>
      <c r="S1408" s="101" t="s">
        <v>3566</v>
      </c>
      <c r="T1408" s="45" t="s">
        <v>4788</v>
      </c>
      <c r="U1408" t="s">
        <v>402</v>
      </c>
      <c r="V1408" t="s">
        <v>402</v>
      </c>
      <c r="W1408" t="s">
        <v>402</v>
      </c>
      <c r="X1408" t="s">
        <v>402</v>
      </c>
      <c r="Y1408" t="s">
        <v>402</v>
      </c>
      <c r="Z1408" s="1"/>
    </row>
    <row r="1409" spans="1:26" x14ac:dyDescent="0.25">
      <c r="A1409" s="52" t="s">
        <v>2859</v>
      </c>
      <c r="B1409" s="86" t="s">
        <v>910</v>
      </c>
      <c r="C1409" t="s">
        <v>3571</v>
      </c>
      <c r="D1409" t="s">
        <v>2092</v>
      </c>
      <c r="E1409" s="52" t="s">
        <v>4409</v>
      </c>
      <c r="F1409" s="52" t="s">
        <v>2859</v>
      </c>
      <c r="G1409" t="s">
        <v>2010</v>
      </c>
      <c r="H1409" s="87">
        <v>248116</v>
      </c>
      <c r="I1409" s="87">
        <v>248116</v>
      </c>
      <c r="J1409" s="1"/>
      <c r="K1409" s="98"/>
      <c r="L1409" s="89"/>
      <c r="M1409" s="1"/>
      <c r="P1409" s="38"/>
      <c r="R1409" s="101" t="s">
        <v>3566</v>
      </c>
      <c r="S1409" s="101" t="s">
        <v>3566</v>
      </c>
      <c r="T1409" s="45" t="s">
        <v>4788</v>
      </c>
      <c r="U1409" t="s">
        <v>406</v>
      </c>
      <c r="V1409" t="s">
        <v>406</v>
      </c>
      <c r="W1409" t="s">
        <v>406</v>
      </c>
      <c r="X1409" t="s">
        <v>406</v>
      </c>
      <c r="Y1409" t="s">
        <v>406</v>
      </c>
      <c r="Z1409" s="1"/>
    </row>
    <row r="1410" spans="1:26" x14ac:dyDescent="0.25">
      <c r="A1410" s="52" t="s">
        <v>2860</v>
      </c>
      <c r="B1410" s="86" t="s">
        <v>910</v>
      </c>
      <c r="C1410" t="s">
        <v>3571</v>
      </c>
      <c r="D1410" t="s">
        <v>2092</v>
      </c>
      <c r="E1410" s="52" t="s">
        <v>4410</v>
      </c>
      <c r="F1410" s="52" t="s">
        <v>2860</v>
      </c>
      <c r="G1410" t="s">
        <v>2011</v>
      </c>
      <c r="H1410" s="87">
        <v>248112</v>
      </c>
      <c r="I1410" s="87">
        <v>248112</v>
      </c>
      <c r="J1410" s="1"/>
      <c r="K1410" s="98"/>
      <c r="L1410" s="89"/>
      <c r="M1410" s="1"/>
      <c r="P1410" s="38"/>
      <c r="R1410" s="101" t="s">
        <v>3566</v>
      </c>
      <c r="S1410" s="101" t="s">
        <v>3566</v>
      </c>
      <c r="T1410" s="45" t="s">
        <v>4788</v>
      </c>
      <c r="U1410" t="s">
        <v>407</v>
      </c>
      <c r="V1410" t="s">
        <v>407</v>
      </c>
      <c r="W1410" t="s">
        <v>407</v>
      </c>
      <c r="X1410" t="s">
        <v>407</v>
      </c>
      <c r="Y1410" t="s">
        <v>407</v>
      </c>
      <c r="Z1410" s="1"/>
    </row>
    <row r="1411" spans="1:26" x14ac:dyDescent="0.25">
      <c r="A1411" s="52" t="s">
        <v>2214</v>
      </c>
      <c r="B1411" s="86" t="s">
        <v>910</v>
      </c>
      <c r="C1411" t="s">
        <v>3570</v>
      </c>
      <c r="D1411" t="s">
        <v>2090</v>
      </c>
      <c r="E1411" s="52" t="s">
        <v>4411</v>
      </c>
      <c r="F1411" s="52" t="s">
        <v>2214</v>
      </c>
      <c r="G1411" t="s">
        <v>1661</v>
      </c>
      <c r="H1411" s="87">
        <v>249842</v>
      </c>
      <c r="I1411" s="87">
        <v>249842</v>
      </c>
      <c r="J1411" s="1"/>
      <c r="K1411" s="98"/>
      <c r="L1411" s="89"/>
      <c r="M1411" s="1"/>
      <c r="P1411" s="38"/>
      <c r="R1411" s="101" t="s">
        <v>2094</v>
      </c>
      <c r="S1411" s="101" t="s">
        <v>2094</v>
      </c>
      <c r="T1411" s="45" t="s">
        <v>3577</v>
      </c>
      <c r="U1411" t="s">
        <v>406</v>
      </c>
      <c r="V1411" t="s">
        <v>406</v>
      </c>
      <c r="W1411" t="s">
        <v>406</v>
      </c>
      <c r="X1411" t="s">
        <v>406</v>
      </c>
      <c r="Y1411" t="s">
        <v>406</v>
      </c>
      <c r="Z1411" s="1"/>
    </row>
    <row r="1412" spans="1:26" x14ac:dyDescent="0.25">
      <c r="A1412" s="52" t="s">
        <v>2935</v>
      </c>
      <c r="B1412" s="86" t="s">
        <v>910</v>
      </c>
      <c r="C1412" t="s">
        <v>3570</v>
      </c>
      <c r="D1412" t="s">
        <v>2090</v>
      </c>
      <c r="E1412" s="52" t="s">
        <v>4412</v>
      </c>
      <c r="F1412" s="52" t="s">
        <v>2215</v>
      </c>
      <c r="G1412" t="s">
        <v>1662</v>
      </c>
      <c r="H1412" s="87" t="e">
        <v>#N/A</v>
      </c>
      <c r="I1412" s="87">
        <v>249841</v>
      </c>
      <c r="J1412" s="1"/>
      <c r="K1412" s="98"/>
      <c r="L1412" s="89"/>
      <c r="M1412" s="1"/>
      <c r="P1412" s="38"/>
      <c r="R1412" s="101" t="s">
        <v>2094</v>
      </c>
      <c r="S1412" s="101" t="s">
        <v>2094</v>
      </c>
      <c r="T1412" s="45" t="s">
        <v>3577</v>
      </c>
      <c r="U1412" t="s">
        <v>406</v>
      </c>
      <c r="V1412" t="s">
        <v>406</v>
      </c>
      <c r="W1412" t="s">
        <v>406</v>
      </c>
      <c r="X1412" t="s">
        <v>406</v>
      </c>
      <c r="Y1412" t="s">
        <v>406</v>
      </c>
      <c r="Z1412" s="1"/>
    </row>
    <row r="1413" spans="1:26" x14ac:dyDescent="0.25">
      <c r="A1413" s="52" t="s">
        <v>2216</v>
      </c>
      <c r="B1413" s="86" t="s">
        <v>910</v>
      </c>
      <c r="C1413" t="s">
        <v>3570</v>
      </c>
      <c r="D1413" t="s">
        <v>2090</v>
      </c>
      <c r="E1413" s="52" t="s">
        <v>4413</v>
      </c>
      <c r="F1413" s="52" t="s">
        <v>2216</v>
      </c>
      <c r="G1413" t="s">
        <v>1663</v>
      </c>
      <c r="H1413" s="87">
        <v>249840</v>
      </c>
      <c r="I1413" s="87">
        <v>249840</v>
      </c>
      <c r="J1413" s="1"/>
      <c r="K1413" s="98"/>
      <c r="L1413" s="89"/>
      <c r="M1413" s="1"/>
      <c r="P1413" s="38"/>
      <c r="R1413" s="101" t="s">
        <v>2094</v>
      </c>
      <c r="S1413" s="101" t="s">
        <v>2094</v>
      </c>
      <c r="T1413" s="45" t="s">
        <v>3577</v>
      </c>
      <c r="U1413" t="s">
        <v>407</v>
      </c>
      <c r="V1413" t="s">
        <v>407</v>
      </c>
      <c r="W1413" t="s">
        <v>407</v>
      </c>
      <c r="X1413" t="s">
        <v>407</v>
      </c>
      <c r="Y1413" t="s">
        <v>407</v>
      </c>
      <c r="Z1413" s="1"/>
    </row>
    <row r="1414" spans="1:26" x14ac:dyDescent="0.25">
      <c r="A1414" s="52" t="s">
        <v>2678</v>
      </c>
      <c r="B1414" s="86" t="s">
        <v>910</v>
      </c>
      <c r="C1414" t="s">
        <v>3570</v>
      </c>
      <c r="D1414" t="s">
        <v>2089</v>
      </c>
      <c r="E1414" s="52" t="s">
        <v>4414</v>
      </c>
      <c r="F1414" s="52" t="s">
        <v>2678</v>
      </c>
      <c r="G1414" t="s">
        <v>1820</v>
      </c>
      <c r="H1414" s="87">
        <v>249454</v>
      </c>
      <c r="I1414" s="87">
        <v>249454</v>
      </c>
      <c r="J1414" s="1"/>
      <c r="K1414" s="98"/>
      <c r="L1414" s="89"/>
      <c r="M1414" s="1"/>
      <c r="P1414" s="38"/>
      <c r="R1414" s="101" t="s">
        <v>4785</v>
      </c>
      <c r="S1414" s="101" t="s">
        <v>4785</v>
      </c>
      <c r="T1414" s="45" t="s">
        <v>4785</v>
      </c>
      <c r="U1414" t="s">
        <v>406</v>
      </c>
      <c r="V1414" t="s">
        <v>406</v>
      </c>
      <c r="W1414" t="s">
        <v>406</v>
      </c>
      <c r="X1414" t="s">
        <v>406</v>
      </c>
      <c r="Y1414" t="s">
        <v>406</v>
      </c>
      <c r="Z1414" s="1"/>
    </row>
    <row r="1415" spans="1:26" x14ac:dyDescent="0.25">
      <c r="A1415" s="52" t="s">
        <v>2461</v>
      </c>
      <c r="B1415" s="86" t="s">
        <v>910</v>
      </c>
      <c r="C1415" t="s">
        <v>3570</v>
      </c>
      <c r="D1415" t="s">
        <v>2088</v>
      </c>
      <c r="E1415" s="52" t="s">
        <v>4415</v>
      </c>
      <c r="F1415" s="52" t="s">
        <v>2461</v>
      </c>
      <c r="G1415" t="s">
        <v>1454</v>
      </c>
      <c r="H1415" s="87">
        <v>248710</v>
      </c>
      <c r="I1415" s="87">
        <v>248710</v>
      </c>
      <c r="J1415" s="1"/>
      <c r="K1415" s="98"/>
      <c r="L1415" s="89"/>
      <c r="M1415" s="1"/>
      <c r="P1415" s="38"/>
      <c r="R1415" s="101" t="s">
        <v>2094</v>
      </c>
      <c r="S1415" s="101" t="s">
        <v>2094</v>
      </c>
      <c r="T1415" s="45" t="s">
        <v>3577</v>
      </c>
      <c r="U1415" t="s">
        <v>406</v>
      </c>
      <c r="V1415" t="s">
        <v>406</v>
      </c>
      <c r="W1415" t="s">
        <v>406</v>
      </c>
      <c r="X1415" t="s">
        <v>406</v>
      </c>
      <c r="Y1415" t="s">
        <v>406</v>
      </c>
      <c r="Z1415" s="1"/>
    </row>
    <row r="1416" spans="1:26" x14ac:dyDescent="0.25">
      <c r="A1416" s="52" t="s">
        <v>2462</v>
      </c>
      <c r="B1416" s="86" t="s">
        <v>910</v>
      </c>
      <c r="C1416" t="s">
        <v>3570</v>
      </c>
      <c r="D1416" t="s">
        <v>2088</v>
      </c>
      <c r="E1416" s="52" t="s">
        <v>4416</v>
      </c>
      <c r="F1416" s="52" t="s">
        <v>2462</v>
      </c>
      <c r="G1416" t="s">
        <v>1455</v>
      </c>
      <c r="H1416" s="87">
        <v>248901</v>
      </c>
      <c r="I1416" s="87">
        <v>248901</v>
      </c>
      <c r="J1416" s="1"/>
      <c r="K1416" s="98"/>
      <c r="L1416" s="89"/>
      <c r="M1416" s="1"/>
      <c r="P1416" s="38"/>
      <c r="R1416" s="101" t="s">
        <v>2094</v>
      </c>
      <c r="S1416" s="101" t="s">
        <v>2094</v>
      </c>
      <c r="T1416" s="45" t="s">
        <v>3577</v>
      </c>
      <c r="U1416" t="s">
        <v>405</v>
      </c>
      <c r="V1416" t="s">
        <v>405</v>
      </c>
      <c r="W1416" t="s">
        <v>405</v>
      </c>
      <c r="X1416" t="s">
        <v>405</v>
      </c>
      <c r="Y1416" t="s">
        <v>405</v>
      </c>
      <c r="Z1416" s="1"/>
    </row>
    <row r="1417" spans="1:26" x14ac:dyDescent="0.25">
      <c r="A1417" s="52" t="s">
        <v>2679</v>
      </c>
      <c r="B1417" s="86" t="s">
        <v>910</v>
      </c>
      <c r="C1417" t="s">
        <v>3570</v>
      </c>
      <c r="D1417" t="s">
        <v>2089</v>
      </c>
      <c r="E1417" s="52" t="s">
        <v>4417</v>
      </c>
      <c r="F1417" s="52" t="s">
        <v>2679</v>
      </c>
      <c r="G1417" t="s">
        <v>1821</v>
      </c>
      <c r="H1417" s="87">
        <v>416518</v>
      </c>
      <c r="I1417" s="87">
        <v>416518</v>
      </c>
      <c r="J1417" s="1"/>
      <c r="K1417" s="98"/>
      <c r="L1417" s="89"/>
      <c r="M1417" s="1"/>
      <c r="P1417" s="38"/>
      <c r="R1417" s="101" t="s">
        <v>4783</v>
      </c>
      <c r="S1417" s="101" t="s">
        <v>4783</v>
      </c>
      <c r="T1417" s="45" t="s">
        <v>4783</v>
      </c>
      <c r="U1417" t="s">
        <v>407</v>
      </c>
      <c r="V1417" t="s">
        <v>407</v>
      </c>
      <c r="W1417" t="s">
        <v>407</v>
      </c>
      <c r="X1417" t="s">
        <v>407</v>
      </c>
      <c r="Y1417" t="s">
        <v>407</v>
      </c>
      <c r="Z1417" s="1"/>
    </row>
    <row r="1418" spans="1:26" x14ac:dyDescent="0.25">
      <c r="A1418" s="52" t="s">
        <v>2680</v>
      </c>
      <c r="B1418" s="86" t="s">
        <v>910</v>
      </c>
      <c r="C1418" t="s">
        <v>3570</v>
      </c>
      <c r="D1418" t="s">
        <v>2089</v>
      </c>
      <c r="E1418" s="52" t="s">
        <v>4418</v>
      </c>
      <c r="F1418" s="52" t="s">
        <v>2680</v>
      </c>
      <c r="G1418" t="s">
        <v>1822</v>
      </c>
      <c r="H1418" s="87">
        <v>249344</v>
      </c>
      <c r="I1418" s="87">
        <v>249344</v>
      </c>
      <c r="J1418" s="1"/>
      <c r="K1418" s="98"/>
      <c r="L1418" s="89"/>
      <c r="M1418" s="1"/>
      <c r="P1418" s="38"/>
      <c r="R1418" s="101" t="s">
        <v>4783</v>
      </c>
      <c r="S1418" s="101" t="s">
        <v>4783</v>
      </c>
      <c r="T1418" s="45" t="s">
        <v>4783</v>
      </c>
      <c r="U1418" t="s">
        <v>406</v>
      </c>
      <c r="V1418" t="s">
        <v>406</v>
      </c>
      <c r="W1418" t="s">
        <v>406</v>
      </c>
      <c r="X1418" t="s">
        <v>406</v>
      </c>
      <c r="Y1418" t="s">
        <v>406</v>
      </c>
      <c r="Z1418" s="1"/>
    </row>
    <row r="1419" spans="1:26" x14ac:dyDescent="0.25">
      <c r="A1419" s="52" t="s">
        <v>2217</v>
      </c>
      <c r="B1419" s="86" t="s">
        <v>910</v>
      </c>
      <c r="C1419" t="s">
        <v>3570</v>
      </c>
      <c r="D1419" t="s">
        <v>2089</v>
      </c>
      <c r="E1419" s="52" t="s">
        <v>4419</v>
      </c>
      <c r="F1419" s="52" t="s">
        <v>2217</v>
      </c>
      <c r="G1419" t="s">
        <v>1664</v>
      </c>
      <c r="H1419" s="87">
        <v>249519</v>
      </c>
      <c r="I1419" s="87">
        <v>249519</v>
      </c>
      <c r="J1419" s="1"/>
      <c r="K1419" s="98"/>
      <c r="L1419" s="89"/>
      <c r="M1419" s="1"/>
      <c r="P1419" s="38" t="s">
        <v>456</v>
      </c>
      <c r="R1419" s="101" t="s">
        <v>4783</v>
      </c>
      <c r="S1419" s="101" t="s">
        <v>4783</v>
      </c>
      <c r="T1419" s="45" t="s">
        <v>4783</v>
      </c>
      <c r="U1419" t="s">
        <v>402</v>
      </c>
      <c r="V1419" t="s">
        <v>402</v>
      </c>
      <c r="W1419" t="s">
        <v>402</v>
      </c>
      <c r="X1419" t="s">
        <v>402</v>
      </c>
      <c r="Y1419" t="s">
        <v>402</v>
      </c>
      <c r="Z1419" s="1"/>
    </row>
    <row r="1420" spans="1:26" x14ac:dyDescent="0.25">
      <c r="A1420" s="52" t="s">
        <v>2463</v>
      </c>
      <c r="B1420" s="86" t="s">
        <v>910</v>
      </c>
      <c r="C1420" t="s">
        <v>3570</v>
      </c>
      <c r="D1420" t="s">
        <v>2088</v>
      </c>
      <c r="E1420" s="52" t="s">
        <v>4420</v>
      </c>
      <c r="F1420" s="52" t="s">
        <v>2463</v>
      </c>
      <c r="G1420" t="s">
        <v>1456</v>
      </c>
      <c r="H1420" s="87">
        <v>248693</v>
      </c>
      <c r="I1420" s="87">
        <v>248693</v>
      </c>
      <c r="J1420" s="1"/>
      <c r="K1420" s="98"/>
      <c r="L1420" s="89"/>
      <c r="M1420" s="1"/>
      <c r="P1420" s="38"/>
      <c r="R1420" s="101" t="s">
        <v>3565</v>
      </c>
      <c r="S1420" s="101" t="s">
        <v>3565</v>
      </c>
      <c r="T1420" s="45" t="s">
        <v>4788</v>
      </c>
      <c r="U1420" t="s">
        <v>403</v>
      </c>
      <c r="V1420" t="s">
        <v>403</v>
      </c>
      <c r="W1420" t="s">
        <v>403</v>
      </c>
      <c r="X1420" t="s">
        <v>403</v>
      </c>
      <c r="Y1420" t="s">
        <v>403</v>
      </c>
      <c r="Z1420" s="1"/>
    </row>
    <row r="1421" spans="1:26" x14ac:dyDescent="0.25">
      <c r="A1421" s="52" t="s">
        <v>2681</v>
      </c>
      <c r="B1421" s="86" t="s">
        <v>910</v>
      </c>
      <c r="C1421" t="s">
        <v>3570</v>
      </c>
      <c r="D1421" t="s">
        <v>2089</v>
      </c>
      <c r="E1421" s="52" t="s">
        <v>4421</v>
      </c>
      <c r="F1421" s="52" t="s">
        <v>2681</v>
      </c>
      <c r="G1421" t="s">
        <v>1823</v>
      </c>
      <c r="H1421" s="87">
        <v>249342</v>
      </c>
      <c r="I1421" s="87">
        <v>249342</v>
      </c>
      <c r="J1421" s="1"/>
      <c r="K1421" s="98"/>
      <c r="L1421" s="89"/>
      <c r="M1421" s="1"/>
      <c r="P1421" s="38"/>
      <c r="R1421" s="101" t="s">
        <v>4783</v>
      </c>
      <c r="S1421" s="101" t="s">
        <v>4783</v>
      </c>
      <c r="T1421" s="45" t="s">
        <v>4783</v>
      </c>
      <c r="U1421" t="s">
        <v>405</v>
      </c>
      <c r="V1421" t="s">
        <v>405</v>
      </c>
      <c r="W1421" t="s">
        <v>405</v>
      </c>
      <c r="X1421" t="s">
        <v>405</v>
      </c>
      <c r="Y1421" t="s">
        <v>405</v>
      </c>
      <c r="Z1421" s="1"/>
    </row>
    <row r="1422" spans="1:26" x14ac:dyDescent="0.25">
      <c r="A1422" s="52" t="s">
        <v>2464</v>
      </c>
      <c r="B1422" s="86" t="s">
        <v>910</v>
      </c>
      <c r="C1422" t="s">
        <v>3570</v>
      </c>
      <c r="D1422" t="s">
        <v>2088</v>
      </c>
      <c r="E1422" s="52" t="s">
        <v>4422</v>
      </c>
      <c r="F1422" s="52" t="s">
        <v>2464</v>
      </c>
      <c r="G1422" t="s">
        <v>1457</v>
      </c>
      <c r="H1422" s="87">
        <v>248727</v>
      </c>
      <c r="I1422" s="87">
        <v>248727</v>
      </c>
      <c r="J1422" s="1"/>
      <c r="K1422" s="98"/>
      <c r="L1422" s="89"/>
      <c r="M1422" s="1"/>
      <c r="P1422" s="38"/>
      <c r="R1422" s="101" t="s">
        <v>4787</v>
      </c>
      <c r="S1422" s="101" t="s">
        <v>4787</v>
      </c>
      <c r="T1422" s="45" t="s">
        <v>4787</v>
      </c>
      <c r="U1422" t="s">
        <v>407</v>
      </c>
      <c r="V1422" t="s">
        <v>407</v>
      </c>
      <c r="W1422" t="s">
        <v>407</v>
      </c>
      <c r="X1422" t="s">
        <v>407</v>
      </c>
      <c r="Y1422" t="s">
        <v>407</v>
      </c>
      <c r="Z1422" s="1"/>
    </row>
    <row r="1423" spans="1:26" x14ac:dyDescent="0.25">
      <c r="A1423" s="52" t="s">
        <v>960</v>
      </c>
      <c r="B1423" s="86" t="s">
        <v>910</v>
      </c>
      <c r="C1423" t="s">
        <v>3570</v>
      </c>
      <c r="D1423" t="s">
        <v>2078</v>
      </c>
      <c r="E1423" s="52" t="s">
        <v>4423</v>
      </c>
      <c r="F1423" s="52" t="s">
        <v>960</v>
      </c>
      <c r="G1423" t="s">
        <v>1127</v>
      </c>
      <c r="H1423" s="87">
        <v>249109</v>
      </c>
      <c r="I1423" s="87">
        <v>249109</v>
      </c>
      <c r="J1423" s="1"/>
      <c r="K1423" s="98"/>
      <c r="L1423" s="89"/>
      <c r="M1423" s="1"/>
      <c r="P1423" s="38"/>
      <c r="R1423" s="101" t="s">
        <v>4785</v>
      </c>
      <c r="S1423" s="101" t="s">
        <v>4785</v>
      </c>
      <c r="T1423" s="45" t="s">
        <v>4785</v>
      </c>
      <c r="U1423" t="s">
        <v>405</v>
      </c>
      <c r="V1423" t="s">
        <v>405</v>
      </c>
      <c r="W1423" t="s">
        <v>405</v>
      </c>
      <c r="X1423" t="s">
        <v>405</v>
      </c>
      <c r="Y1423" t="s">
        <v>405</v>
      </c>
      <c r="Z1423" s="1"/>
    </row>
    <row r="1424" spans="1:26" x14ac:dyDescent="0.25">
      <c r="A1424" s="52" t="s">
        <v>1071</v>
      </c>
      <c r="B1424" s="86" t="s">
        <v>910</v>
      </c>
      <c r="C1424" t="s">
        <v>3570</v>
      </c>
      <c r="D1424" t="s">
        <v>2086</v>
      </c>
      <c r="E1424" s="52" t="s">
        <v>4424</v>
      </c>
      <c r="F1424" s="52" t="s">
        <v>1071</v>
      </c>
      <c r="G1424" t="s">
        <v>1238</v>
      </c>
      <c r="H1424" s="87">
        <v>54815</v>
      </c>
      <c r="I1424" s="87">
        <v>54815</v>
      </c>
      <c r="J1424" s="1"/>
      <c r="K1424" s="98"/>
      <c r="L1424" s="89"/>
      <c r="M1424" s="1"/>
      <c r="P1424" s="38"/>
      <c r="R1424" s="101" t="s">
        <v>2094</v>
      </c>
      <c r="S1424" s="101" t="s">
        <v>2094</v>
      </c>
      <c r="T1424" s="45" t="s">
        <v>3577</v>
      </c>
      <c r="U1424" t="s">
        <v>405</v>
      </c>
      <c r="V1424" t="s">
        <v>405</v>
      </c>
      <c r="W1424" t="s">
        <v>405</v>
      </c>
      <c r="X1424" t="s">
        <v>405</v>
      </c>
      <c r="Y1424" t="s">
        <v>405</v>
      </c>
      <c r="Z1424" s="1"/>
    </row>
    <row r="1425" spans="1:26" x14ac:dyDescent="0.25">
      <c r="A1425" s="52" t="s">
        <v>2465</v>
      </c>
      <c r="B1425" s="86" t="s">
        <v>910</v>
      </c>
      <c r="C1425" t="s">
        <v>3570</v>
      </c>
      <c r="D1425" t="s">
        <v>2088</v>
      </c>
      <c r="E1425" s="52" t="s">
        <v>4425</v>
      </c>
      <c r="F1425" s="52" t="s">
        <v>2465</v>
      </c>
      <c r="G1425" t="s">
        <v>1458</v>
      </c>
      <c r="H1425" s="87">
        <v>248517</v>
      </c>
      <c r="I1425" s="87">
        <v>248517</v>
      </c>
      <c r="J1425" s="1"/>
      <c r="K1425" s="98"/>
      <c r="L1425" s="89"/>
      <c r="M1425" s="1"/>
      <c r="P1425" s="38" t="s">
        <v>456</v>
      </c>
      <c r="R1425" s="101" t="s">
        <v>3565</v>
      </c>
      <c r="S1425" s="101" t="s">
        <v>3565</v>
      </c>
      <c r="T1425" s="45" t="s">
        <v>4788</v>
      </c>
      <c r="U1425" t="s">
        <v>406</v>
      </c>
      <c r="V1425" t="s">
        <v>406</v>
      </c>
      <c r="W1425" t="s">
        <v>406</v>
      </c>
      <c r="X1425" t="s">
        <v>406</v>
      </c>
      <c r="Y1425" t="s">
        <v>406</v>
      </c>
      <c r="Z1425" s="1"/>
    </row>
    <row r="1426" spans="1:26" x14ac:dyDescent="0.25">
      <c r="A1426" s="52" t="s">
        <v>2218</v>
      </c>
      <c r="B1426" s="86" t="s">
        <v>910</v>
      </c>
      <c r="C1426" t="s">
        <v>3570</v>
      </c>
      <c r="D1426" t="s">
        <v>2078</v>
      </c>
      <c r="E1426" s="52" t="s">
        <v>4426</v>
      </c>
      <c r="F1426" s="52" t="s">
        <v>2218</v>
      </c>
      <c r="G1426" t="s">
        <v>1665</v>
      </c>
      <c r="H1426" s="87">
        <v>249764</v>
      </c>
      <c r="I1426" s="87">
        <v>249764</v>
      </c>
      <c r="J1426" s="1"/>
      <c r="K1426" s="98"/>
      <c r="L1426" s="89"/>
      <c r="M1426" s="1"/>
      <c r="P1426" s="38" t="s">
        <v>456</v>
      </c>
      <c r="R1426" s="101" t="s">
        <v>2094</v>
      </c>
      <c r="S1426" s="101" t="s">
        <v>2094</v>
      </c>
      <c r="T1426" s="45" t="s">
        <v>3577</v>
      </c>
      <c r="U1426" t="s">
        <v>406</v>
      </c>
      <c r="V1426" t="s">
        <v>406</v>
      </c>
      <c r="W1426" t="s">
        <v>406</v>
      </c>
      <c r="X1426" t="s">
        <v>406</v>
      </c>
      <c r="Y1426" t="s">
        <v>406</v>
      </c>
      <c r="Z1426" s="1"/>
    </row>
    <row r="1427" spans="1:26" x14ac:dyDescent="0.25">
      <c r="A1427" s="52" t="s">
        <v>2219</v>
      </c>
      <c r="B1427" s="86" t="s">
        <v>910</v>
      </c>
      <c r="C1427" t="s">
        <v>3570</v>
      </c>
      <c r="D1427" t="s">
        <v>2089</v>
      </c>
      <c r="E1427" s="52" t="s">
        <v>4427</v>
      </c>
      <c r="F1427" s="52" t="s">
        <v>2219</v>
      </c>
      <c r="G1427" t="s">
        <v>1666</v>
      </c>
      <c r="H1427" s="87">
        <v>249598</v>
      </c>
      <c r="I1427" s="87">
        <v>249598</v>
      </c>
      <c r="J1427" s="1"/>
      <c r="K1427" s="98"/>
      <c r="L1427" s="89"/>
      <c r="M1427" s="1"/>
      <c r="P1427" s="38"/>
      <c r="R1427" s="101" t="s">
        <v>2094</v>
      </c>
      <c r="S1427" s="101" t="s">
        <v>2094</v>
      </c>
      <c r="T1427" s="45" t="s">
        <v>3577</v>
      </c>
      <c r="U1427" t="s">
        <v>407</v>
      </c>
      <c r="V1427" t="s">
        <v>407</v>
      </c>
      <c r="W1427" t="s">
        <v>407</v>
      </c>
      <c r="X1427" t="s">
        <v>407</v>
      </c>
      <c r="Y1427" t="s">
        <v>407</v>
      </c>
      <c r="Z1427" s="1"/>
    </row>
    <row r="1428" spans="1:26" x14ac:dyDescent="0.25">
      <c r="A1428" s="52" t="s">
        <v>2682</v>
      </c>
      <c r="B1428" s="86" t="s">
        <v>910</v>
      </c>
      <c r="C1428" t="s">
        <v>3570</v>
      </c>
      <c r="D1428" t="s">
        <v>2089</v>
      </c>
      <c r="E1428" s="52" t="s">
        <v>4428</v>
      </c>
      <c r="F1428" s="52" t="s">
        <v>2682</v>
      </c>
      <c r="G1428" t="s">
        <v>1824</v>
      </c>
      <c r="H1428" s="87">
        <v>249602</v>
      </c>
      <c r="I1428" s="87">
        <v>249602</v>
      </c>
      <c r="J1428" s="1"/>
      <c r="K1428" s="98"/>
      <c r="L1428" s="89"/>
      <c r="M1428" s="1"/>
      <c r="P1428" s="38"/>
      <c r="R1428" s="101" t="s">
        <v>3565</v>
      </c>
      <c r="S1428" s="101" t="s">
        <v>3565</v>
      </c>
      <c r="T1428" s="45" t="s">
        <v>4788</v>
      </c>
      <c r="U1428" t="s">
        <v>403</v>
      </c>
      <c r="V1428" t="s">
        <v>403</v>
      </c>
      <c r="W1428" t="s">
        <v>403</v>
      </c>
      <c r="X1428" t="s">
        <v>403</v>
      </c>
      <c r="Y1428" t="s">
        <v>403</v>
      </c>
      <c r="Z1428" s="1"/>
    </row>
    <row r="1429" spans="1:26" x14ac:dyDescent="0.25">
      <c r="A1429" s="52" t="s">
        <v>2220</v>
      </c>
      <c r="B1429" s="86" t="s">
        <v>910</v>
      </c>
      <c r="C1429" t="s">
        <v>3570</v>
      </c>
      <c r="D1429" t="s">
        <v>2089</v>
      </c>
      <c r="E1429" s="52" t="s">
        <v>4429</v>
      </c>
      <c r="F1429" s="52" t="s">
        <v>2220</v>
      </c>
      <c r="G1429" t="s">
        <v>1667</v>
      </c>
      <c r="H1429" s="87">
        <v>249814</v>
      </c>
      <c r="I1429" s="87">
        <v>249814</v>
      </c>
      <c r="J1429" s="1"/>
      <c r="K1429" s="98"/>
      <c r="L1429" s="89"/>
      <c r="M1429" s="1"/>
      <c r="P1429" s="38"/>
      <c r="R1429" s="101" t="s">
        <v>2094</v>
      </c>
      <c r="S1429" s="101" t="s">
        <v>2094</v>
      </c>
      <c r="T1429" s="45" t="s">
        <v>3577</v>
      </c>
      <c r="U1429" t="s">
        <v>406</v>
      </c>
      <c r="V1429" t="s">
        <v>406</v>
      </c>
      <c r="W1429" t="s">
        <v>406</v>
      </c>
      <c r="X1429" t="s">
        <v>406</v>
      </c>
      <c r="Y1429" t="s">
        <v>406</v>
      </c>
      <c r="Z1429" s="1"/>
    </row>
    <row r="1430" spans="1:26" x14ac:dyDescent="0.25">
      <c r="A1430" s="52" t="s">
        <v>2683</v>
      </c>
      <c r="B1430" s="86" t="s">
        <v>910</v>
      </c>
      <c r="C1430" t="s">
        <v>3570</v>
      </c>
      <c r="D1430" t="s">
        <v>2089</v>
      </c>
      <c r="E1430" s="52" t="s">
        <v>4430</v>
      </c>
      <c r="F1430" s="52" t="s">
        <v>2683</v>
      </c>
      <c r="G1430" t="s">
        <v>1825</v>
      </c>
      <c r="H1430" s="87">
        <v>249517</v>
      </c>
      <c r="I1430" s="87">
        <v>249517</v>
      </c>
      <c r="J1430" s="1"/>
      <c r="K1430" s="98"/>
      <c r="L1430" s="89"/>
      <c r="M1430" s="1"/>
      <c r="P1430" s="38"/>
      <c r="R1430" s="101" t="s">
        <v>4785</v>
      </c>
      <c r="S1430" s="101" t="s">
        <v>4785</v>
      </c>
      <c r="T1430" s="45" t="s">
        <v>4785</v>
      </c>
      <c r="U1430" t="s">
        <v>406</v>
      </c>
      <c r="V1430" t="s">
        <v>406</v>
      </c>
      <c r="W1430" t="s">
        <v>406</v>
      </c>
      <c r="X1430" t="s">
        <v>406</v>
      </c>
      <c r="Y1430" t="s">
        <v>406</v>
      </c>
      <c r="Z1430" s="1"/>
    </row>
    <row r="1431" spans="1:26" x14ac:dyDescent="0.25">
      <c r="A1431" s="52" t="s">
        <v>2861</v>
      </c>
      <c r="B1431" s="86" t="s">
        <v>910</v>
      </c>
      <c r="C1431" t="s">
        <v>3571</v>
      </c>
      <c r="D1431" t="s">
        <v>2092</v>
      </c>
      <c r="E1431" s="52" t="s">
        <v>4431</v>
      </c>
      <c r="F1431" s="52" t="s">
        <v>2861</v>
      </c>
      <c r="G1431" t="s">
        <v>2012</v>
      </c>
      <c r="H1431" s="87" t="s">
        <v>3556</v>
      </c>
      <c r="I1431" s="87" t="s">
        <v>3556</v>
      </c>
      <c r="J1431" s="1"/>
      <c r="K1431" s="98"/>
      <c r="L1431" s="89"/>
      <c r="M1431" s="1"/>
      <c r="P1431" s="38"/>
      <c r="R1431" s="101" t="s">
        <v>2094</v>
      </c>
      <c r="S1431" s="101" t="s">
        <v>2094</v>
      </c>
      <c r="T1431" s="45" t="s">
        <v>3577</v>
      </c>
      <c r="U1431" t="s">
        <v>409</v>
      </c>
      <c r="V1431" t="s">
        <v>409</v>
      </c>
      <c r="W1431" t="s">
        <v>409</v>
      </c>
      <c r="X1431" t="s">
        <v>409</v>
      </c>
      <c r="Y1431" t="s">
        <v>409</v>
      </c>
      <c r="Z1431" s="1"/>
    </row>
    <row r="1432" spans="1:26" x14ac:dyDescent="0.25">
      <c r="A1432" s="52" t="s">
        <v>2862</v>
      </c>
      <c r="B1432" s="86" t="s">
        <v>910</v>
      </c>
      <c r="C1432" t="s">
        <v>3571</v>
      </c>
      <c r="D1432" t="s">
        <v>2091</v>
      </c>
      <c r="E1432" s="52" t="s">
        <v>4432</v>
      </c>
      <c r="F1432" s="52" t="s">
        <v>2862</v>
      </c>
      <c r="G1432" t="s">
        <v>2013</v>
      </c>
      <c r="H1432" s="87">
        <v>247951</v>
      </c>
      <c r="I1432" s="87">
        <v>247951</v>
      </c>
      <c r="J1432" s="1"/>
      <c r="K1432" s="98"/>
      <c r="L1432" s="89"/>
      <c r="M1432" s="1"/>
      <c r="P1432" s="38"/>
      <c r="R1432" s="101" t="s">
        <v>4784</v>
      </c>
      <c r="S1432" s="101" t="s">
        <v>4784</v>
      </c>
      <c r="T1432" s="45" t="s">
        <v>4784</v>
      </c>
      <c r="U1432" t="s">
        <v>406</v>
      </c>
      <c r="V1432" t="s">
        <v>406</v>
      </c>
      <c r="W1432" t="s">
        <v>406</v>
      </c>
      <c r="X1432" t="s">
        <v>406</v>
      </c>
      <c r="Y1432" t="s">
        <v>406</v>
      </c>
      <c r="Z1432" s="1"/>
    </row>
    <row r="1433" spans="1:26" x14ac:dyDescent="0.25">
      <c r="A1433" s="52" t="s">
        <v>2684</v>
      </c>
      <c r="B1433" s="86" t="s">
        <v>910</v>
      </c>
      <c r="C1433" t="s">
        <v>3570</v>
      </c>
      <c r="D1433" t="s">
        <v>2089</v>
      </c>
      <c r="E1433" s="52" t="s">
        <v>4433</v>
      </c>
      <c r="F1433" s="52" t="s">
        <v>2684</v>
      </c>
      <c r="G1433" t="s">
        <v>1826</v>
      </c>
      <c r="H1433" s="87">
        <v>249557</v>
      </c>
      <c r="I1433" s="87">
        <v>249557</v>
      </c>
      <c r="J1433" s="1"/>
      <c r="K1433" s="98"/>
      <c r="L1433" s="89"/>
      <c r="M1433" s="1"/>
      <c r="P1433" s="38"/>
      <c r="R1433" s="101" t="s">
        <v>4784</v>
      </c>
      <c r="S1433" s="101" t="s">
        <v>4784</v>
      </c>
      <c r="T1433" s="45" t="s">
        <v>4784</v>
      </c>
      <c r="U1433" t="s">
        <v>405</v>
      </c>
      <c r="V1433" t="s">
        <v>405</v>
      </c>
      <c r="W1433" t="s">
        <v>405</v>
      </c>
      <c r="X1433" t="s">
        <v>405</v>
      </c>
      <c r="Y1433" t="s">
        <v>405</v>
      </c>
      <c r="Z1433" s="1"/>
    </row>
    <row r="1434" spans="1:26" x14ac:dyDescent="0.25">
      <c r="A1434" s="52" t="s">
        <v>2685</v>
      </c>
      <c r="B1434" s="86" t="s">
        <v>910</v>
      </c>
      <c r="C1434" t="s">
        <v>3570</v>
      </c>
      <c r="D1434" t="s">
        <v>2089</v>
      </c>
      <c r="E1434" s="52" t="s">
        <v>4434</v>
      </c>
      <c r="F1434" s="52" t="s">
        <v>2685</v>
      </c>
      <c r="G1434" t="s">
        <v>1827</v>
      </c>
      <c r="H1434" s="87">
        <v>249546</v>
      </c>
      <c r="I1434" s="87">
        <v>249546</v>
      </c>
      <c r="J1434" s="1"/>
      <c r="K1434" s="98"/>
      <c r="L1434" s="89"/>
      <c r="M1434" s="1"/>
      <c r="P1434" s="38" t="s">
        <v>456</v>
      </c>
      <c r="R1434" s="101" t="s">
        <v>4786</v>
      </c>
      <c r="S1434" s="101" t="s">
        <v>4786</v>
      </c>
      <c r="T1434" s="45" t="s">
        <v>4786</v>
      </c>
      <c r="U1434" t="s">
        <v>406</v>
      </c>
      <c r="V1434" t="s">
        <v>406</v>
      </c>
      <c r="W1434" t="s">
        <v>406</v>
      </c>
      <c r="X1434" t="s">
        <v>406</v>
      </c>
      <c r="Y1434" t="s">
        <v>406</v>
      </c>
      <c r="Z1434" s="1"/>
    </row>
    <row r="1435" spans="1:26" x14ac:dyDescent="0.25">
      <c r="A1435" s="52" t="s">
        <v>2686</v>
      </c>
      <c r="B1435" s="86" t="s">
        <v>910</v>
      </c>
      <c r="C1435" t="s">
        <v>3570</v>
      </c>
      <c r="D1435" t="s">
        <v>2089</v>
      </c>
      <c r="E1435" s="52" t="s">
        <v>4435</v>
      </c>
      <c r="F1435" s="52" t="s">
        <v>2686</v>
      </c>
      <c r="G1435" t="s">
        <v>1828</v>
      </c>
      <c r="H1435" s="87">
        <v>249558</v>
      </c>
      <c r="I1435" s="87">
        <v>249558</v>
      </c>
      <c r="J1435" s="1"/>
      <c r="K1435" s="98"/>
      <c r="L1435" s="89"/>
      <c r="M1435" s="1"/>
      <c r="P1435" s="38" t="s">
        <v>456</v>
      </c>
      <c r="R1435" s="101" t="s">
        <v>4784</v>
      </c>
      <c r="S1435" s="101" t="s">
        <v>4784</v>
      </c>
      <c r="T1435" s="45" t="s">
        <v>4784</v>
      </c>
      <c r="U1435" t="s">
        <v>405</v>
      </c>
      <c r="V1435" t="s">
        <v>405</v>
      </c>
      <c r="W1435" t="s">
        <v>405</v>
      </c>
      <c r="X1435" t="s">
        <v>405</v>
      </c>
      <c r="Y1435" t="s">
        <v>405</v>
      </c>
      <c r="Z1435" s="1"/>
    </row>
    <row r="1436" spans="1:26" x14ac:dyDescent="0.25">
      <c r="A1436" s="52" t="s">
        <v>2687</v>
      </c>
      <c r="B1436" s="86" t="s">
        <v>910</v>
      </c>
      <c r="C1436" t="s">
        <v>3570</v>
      </c>
      <c r="D1436" t="s">
        <v>2089</v>
      </c>
      <c r="E1436" s="52" t="s">
        <v>4436</v>
      </c>
      <c r="F1436" s="52" t="s">
        <v>2687</v>
      </c>
      <c r="G1436" t="s">
        <v>1829</v>
      </c>
      <c r="H1436" s="87">
        <v>249549</v>
      </c>
      <c r="I1436" s="87">
        <v>249549</v>
      </c>
      <c r="J1436" s="1"/>
      <c r="K1436" s="98"/>
      <c r="L1436" s="89"/>
      <c r="M1436" s="1"/>
      <c r="P1436" s="38"/>
      <c r="R1436" s="101" t="s">
        <v>4786</v>
      </c>
      <c r="S1436" s="101" t="s">
        <v>4786</v>
      </c>
      <c r="T1436" s="45" t="s">
        <v>4786</v>
      </c>
      <c r="U1436" t="s">
        <v>406</v>
      </c>
      <c r="V1436" t="s">
        <v>406</v>
      </c>
      <c r="W1436" t="s">
        <v>406</v>
      </c>
      <c r="X1436" t="s">
        <v>406</v>
      </c>
      <c r="Y1436" t="s">
        <v>406</v>
      </c>
      <c r="Z1436" s="1"/>
    </row>
    <row r="1437" spans="1:26" x14ac:dyDescent="0.25">
      <c r="A1437" s="52" t="s">
        <v>2688</v>
      </c>
      <c r="B1437" s="86" t="s">
        <v>910</v>
      </c>
      <c r="C1437" t="s">
        <v>3570</v>
      </c>
      <c r="D1437" t="s">
        <v>2089</v>
      </c>
      <c r="E1437" s="52" t="s">
        <v>4437</v>
      </c>
      <c r="F1437" s="52" t="s">
        <v>2688</v>
      </c>
      <c r="G1437" t="s">
        <v>1830</v>
      </c>
      <c r="H1437" s="87">
        <v>249561</v>
      </c>
      <c r="I1437" s="87">
        <v>249561</v>
      </c>
      <c r="J1437" s="1"/>
      <c r="K1437" s="98"/>
      <c r="L1437" s="89"/>
      <c r="M1437" s="1"/>
      <c r="P1437" s="38"/>
      <c r="R1437" s="101" t="s">
        <v>4784</v>
      </c>
      <c r="S1437" s="101" t="s">
        <v>4784</v>
      </c>
      <c r="T1437" s="45" t="s">
        <v>4784</v>
      </c>
      <c r="U1437" t="s">
        <v>405</v>
      </c>
      <c r="V1437" t="s">
        <v>405</v>
      </c>
      <c r="W1437" t="s">
        <v>405</v>
      </c>
      <c r="X1437" t="s">
        <v>405</v>
      </c>
      <c r="Y1437" t="s">
        <v>405</v>
      </c>
      <c r="Z1437" s="1"/>
    </row>
    <row r="1438" spans="1:26" x14ac:dyDescent="0.25">
      <c r="A1438" s="52" t="s">
        <v>2689</v>
      </c>
      <c r="B1438" s="86" t="s">
        <v>910</v>
      </c>
      <c r="C1438" t="s">
        <v>3570</v>
      </c>
      <c r="D1438" t="s">
        <v>2089</v>
      </c>
      <c r="E1438" s="52" t="s">
        <v>4438</v>
      </c>
      <c r="F1438" s="52" t="s">
        <v>2689</v>
      </c>
      <c r="G1438" t="s">
        <v>1831</v>
      </c>
      <c r="H1438" s="87">
        <v>249559</v>
      </c>
      <c r="I1438" s="87">
        <v>249559</v>
      </c>
      <c r="J1438" s="1"/>
      <c r="K1438" s="98"/>
      <c r="L1438" s="89"/>
      <c r="M1438" s="1"/>
      <c r="P1438" s="38"/>
      <c r="R1438" s="101" t="s">
        <v>4786</v>
      </c>
      <c r="S1438" s="101" t="s">
        <v>4786</v>
      </c>
      <c r="T1438" s="45" t="s">
        <v>4786</v>
      </c>
      <c r="U1438" t="s">
        <v>402</v>
      </c>
      <c r="V1438" t="s">
        <v>402</v>
      </c>
      <c r="W1438" t="s">
        <v>402</v>
      </c>
      <c r="X1438" t="s">
        <v>402</v>
      </c>
      <c r="Y1438" t="s">
        <v>402</v>
      </c>
      <c r="Z1438" s="1"/>
    </row>
    <row r="1439" spans="1:26" x14ac:dyDescent="0.25">
      <c r="A1439" s="52" t="s">
        <v>2690</v>
      </c>
      <c r="B1439" s="86" t="s">
        <v>910</v>
      </c>
      <c r="C1439" t="s">
        <v>3570</v>
      </c>
      <c r="D1439" t="s">
        <v>2089</v>
      </c>
      <c r="E1439" s="52" t="s">
        <v>4439</v>
      </c>
      <c r="F1439" s="52" t="s">
        <v>2690</v>
      </c>
      <c r="G1439" t="s">
        <v>1832</v>
      </c>
      <c r="H1439" s="87">
        <v>249548</v>
      </c>
      <c r="I1439" s="87">
        <v>249548</v>
      </c>
      <c r="J1439" s="1"/>
      <c r="K1439" s="98"/>
      <c r="L1439" s="89"/>
      <c r="M1439" s="1"/>
      <c r="P1439" s="38" t="s">
        <v>456</v>
      </c>
      <c r="R1439" s="101" t="s">
        <v>4783</v>
      </c>
      <c r="S1439" s="101" t="s">
        <v>4783</v>
      </c>
      <c r="T1439" s="45" t="s">
        <v>4783</v>
      </c>
      <c r="U1439" t="s">
        <v>405</v>
      </c>
      <c r="V1439" t="s">
        <v>405</v>
      </c>
      <c r="W1439" t="s">
        <v>405</v>
      </c>
      <c r="X1439" t="s">
        <v>405</v>
      </c>
      <c r="Y1439" t="s">
        <v>405</v>
      </c>
      <c r="Z1439" s="1"/>
    </row>
    <row r="1440" spans="1:26" x14ac:dyDescent="0.25">
      <c r="A1440" s="52" t="s">
        <v>2691</v>
      </c>
      <c r="B1440" s="86" t="s">
        <v>910</v>
      </c>
      <c r="C1440" t="s">
        <v>3570</v>
      </c>
      <c r="D1440" t="s">
        <v>2089</v>
      </c>
      <c r="E1440" s="52" t="s">
        <v>4440</v>
      </c>
      <c r="F1440" s="52" t="s">
        <v>2691</v>
      </c>
      <c r="G1440" t="s">
        <v>1833</v>
      </c>
      <c r="H1440" s="87">
        <v>249547</v>
      </c>
      <c r="I1440" s="87">
        <v>249547</v>
      </c>
      <c r="J1440" s="1"/>
      <c r="K1440" s="98"/>
      <c r="L1440" s="89"/>
      <c r="M1440" s="1"/>
      <c r="P1440" s="38"/>
      <c r="R1440" s="101" t="s">
        <v>4786</v>
      </c>
      <c r="S1440" s="101" t="s">
        <v>4786</v>
      </c>
      <c r="T1440" s="45" t="s">
        <v>4786</v>
      </c>
      <c r="U1440" t="s">
        <v>403</v>
      </c>
      <c r="V1440" t="s">
        <v>403</v>
      </c>
      <c r="W1440" t="s">
        <v>403</v>
      </c>
      <c r="X1440" t="s">
        <v>403</v>
      </c>
      <c r="Y1440" t="s">
        <v>403</v>
      </c>
      <c r="Z1440" s="1"/>
    </row>
    <row r="1441" spans="1:26" x14ac:dyDescent="0.25">
      <c r="A1441" s="52" t="s">
        <v>2692</v>
      </c>
      <c r="B1441" s="86" t="s">
        <v>910</v>
      </c>
      <c r="C1441" t="s">
        <v>3570</v>
      </c>
      <c r="D1441" t="s">
        <v>2089</v>
      </c>
      <c r="E1441" s="52" t="s">
        <v>4441</v>
      </c>
      <c r="F1441" s="52" t="s">
        <v>2692</v>
      </c>
      <c r="G1441" t="s">
        <v>1834</v>
      </c>
      <c r="H1441" s="87">
        <v>249550</v>
      </c>
      <c r="I1441" s="87">
        <v>249550</v>
      </c>
      <c r="J1441" s="1"/>
      <c r="K1441" s="98"/>
      <c r="L1441" s="89"/>
      <c r="M1441" s="1"/>
      <c r="P1441" s="38"/>
      <c r="R1441" s="101" t="s">
        <v>4786</v>
      </c>
      <c r="S1441" s="101" t="s">
        <v>4786</v>
      </c>
      <c r="T1441" s="45" t="s">
        <v>4786</v>
      </c>
      <c r="U1441" t="s">
        <v>403</v>
      </c>
      <c r="V1441" t="s">
        <v>403</v>
      </c>
      <c r="W1441" t="s">
        <v>403</v>
      </c>
      <c r="X1441" t="s">
        <v>403</v>
      </c>
      <c r="Y1441" t="s">
        <v>403</v>
      </c>
      <c r="Z1441" s="1"/>
    </row>
    <row r="1442" spans="1:26" x14ac:dyDescent="0.25">
      <c r="A1442" s="52" t="s">
        <v>2693</v>
      </c>
      <c r="B1442" s="86" t="s">
        <v>910</v>
      </c>
      <c r="C1442" t="s">
        <v>3570</v>
      </c>
      <c r="D1442" t="s">
        <v>2089</v>
      </c>
      <c r="E1442" s="52" t="s">
        <v>4442</v>
      </c>
      <c r="F1442" s="52" t="s">
        <v>2693</v>
      </c>
      <c r="G1442" t="s">
        <v>1835</v>
      </c>
      <c r="H1442" s="87">
        <v>249552</v>
      </c>
      <c r="I1442" s="87">
        <v>249552</v>
      </c>
      <c r="J1442" s="1"/>
      <c r="K1442" s="98"/>
      <c r="L1442" s="89"/>
      <c r="M1442" s="1"/>
      <c r="P1442" s="38"/>
      <c r="R1442" s="101" t="s">
        <v>4784</v>
      </c>
      <c r="S1442" s="101" t="s">
        <v>4784</v>
      </c>
      <c r="T1442" s="45" t="s">
        <v>4784</v>
      </c>
      <c r="U1442" t="s">
        <v>406</v>
      </c>
      <c r="V1442" t="s">
        <v>406</v>
      </c>
      <c r="W1442" t="s">
        <v>406</v>
      </c>
      <c r="X1442" t="s">
        <v>406</v>
      </c>
      <c r="Y1442" t="s">
        <v>406</v>
      </c>
      <c r="Z1442" s="1"/>
    </row>
    <row r="1443" spans="1:26" x14ac:dyDescent="0.25">
      <c r="A1443" s="52" t="s">
        <v>2694</v>
      </c>
      <c r="B1443" s="86" t="s">
        <v>910</v>
      </c>
      <c r="C1443" t="s">
        <v>3570</v>
      </c>
      <c r="D1443" t="s">
        <v>2089</v>
      </c>
      <c r="E1443" s="52" t="s">
        <v>4443</v>
      </c>
      <c r="F1443" s="52" t="s">
        <v>2694</v>
      </c>
      <c r="G1443" t="s">
        <v>1836</v>
      </c>
      <c r="H1443" s="87">
        <v>249551</v>
      </c>
      <c r="I1443" s="87">
        <v>249551</v>
      </c>
      <c r="J1443" s="1"/>
      <c r="K1443" s="98"/>
      <c r="L1443" s="89"/>
      <c r="M1443" s="1"/>
      <c r="P1443" s="38"/>
      <c r="R1443" s="101" t="s">
        <v>4784</v>
      </c>
      <c r="S1443" s="101" t="s">
        <v>4784</v>
      </c>
      <c r="T1443" s="45" t="s">
        <v>4784</v>
      </c>
      <c r="U1443" t="s">
        <v>405</v>
      </c>
      <c r="V1443" t="s">
        <v>405</v>
      </c>
      <c r="W1443" t="s">
        <v>405</v>
      </c>
      <c r="X1443" t="s">
        <v>405</v>
      </c>
      <c r="Y1443" t="s">
        <v>405</v>
      </c>
      <c r="Z1443" s="1"/>
    </row>
    <row r="1444" spans="1:26" x14ac:dyDescent="0.25">
      <c r="A1444" s="52" t="s">
        <v>2221</v>
      </c>
      <c r="B1444" s="86" t="s">
        <v>910</v>
      </c>
      <c r="C1444" t="s">
        <v>3570</v>
      </c>
      <c r="D1444" t="s">
        <v>2089</v>
      </c>
      <c r="E1444" s="52" t="s">
        <v>4444</v>
      </c>
      <c r="F1444" s="52" t="s">
        <v>2221</v>
      </c>
      <c r="G1444" t="s">
        <v>1668</v>
      </c>
      <c r="H1444" s="87">
        <v>249255</v>
      </c>
      <c r="I1444" s="87">
        <v>249255</v>
      </c>
      <c r="J1444" s="1"/>
      <c r="K1444" s="98"/>
      <c r="L1444" s="89"/>
      <c r="M1444" s="1"/>
      <c r="P1444" s="38"/>
      <c r="R1444" s="101" t="s">
        <v>2094</v>
      </c>
      <c r="S1444" s="101" t="s">
        <v>2094</v>
      </c>
      <c r="T1444" s="45" t="s">
        <v>3577</v>
      </c>
      <c r="U1444" t="s">
        <v>402</v>
      </c>
      <c r="V1444" t="s">
        <v>402</v>
      </c>
      <c r="W1444" t="s">
        <v>402</v>
      </c>
      <c r="X1444" t="s">
        <v>402</v>
      </c>
      <c r="Y1444" t="s">
        <v>402</v>
      </c>
      <c r="Z1444" s="1"/>
    </row>
    <row r="1445" spans="1:26" x14ac:dyDescent="0.25">
      <c r="A1445" s="52" t="s">
        <v>2863</v>
      </c>
      <c r="B1445" s="86" t="s">
        <v>910</v>
      </c>
      <c r="C1445" t="s">
        <v>3571</v>
      </c>
      <c r="D1445" t="s">
        <v>2092</v>
      </c>
      <c r="E1445" s="52" t="s">
        <v>4445</v>
      </c>
      <c r="F1445" s="52" t="s">
        <v>2863</v>
      </c>
      <c r="G1445" t="s">
        <v>2014</v>
      </c>
      <c r="H1445" s="87">
        <v>248139</v>
      </c>
      <c r="I1445" s="87">
        <v>248139</v>
      </c>
      <c r="J1445" s="1"/>
      <c r="K1445" s="98"/>
      <c r="L1445" s="89"/>
      <c r="M1445" s="1"/>
      <c r="P1445" s="38"/>
      <c r="R1445" s="101" t="s">
        <v>4786</v>
      </c>
      <c r="S1445" s="101" t="s">
        <v>4786</v>
      </c>
      <c r="T1445" s="45" t="s">
        <v>4786</v>
      </c>
      <c r="U1445" t="s">
        <v>407</v>
      </c>
      <c r="V1445" t="s">
        <v>407</v>
      </c>
      <c r="W1445" t="s">
        <v>407</v>
      </c>
      <c r="X1445" t="s">
        <v>407</v>
      </c>
      <c r="Y1445" t="s">
        <v>407</v>
      </c>
      <c r="Z1445" s="1"/>
    </row>
    <row r="1446" spans="1:26" x14ac:dyDescent="0.25">
      <c r="A1446" s="52" t="s">
        <v>2864</v>
      </c>
      <c r="B1446" s="86" t="s">
        <v>910</v>
      </c>
      <c r="C1446" t="s">
        <v>3571</v>
      </c>
      <c r="D1446" t="s">
        <v>2091</v>
      </c>
      <c r="E1446" s="52" t="s">
        <v>4446</v>
      </c>
      <c r="F1446" s="52" t="s">
        <v>2864</v>
      </c>
      <c r="G1446" t="s">
        <v>2015</v>
      </c>
      <c r="H1446" s="87">
        <v>247978</v>
      </c>
      <c r="I1446" s="87">
        <v>247978</v>
      </c>
      <c r="J1446" s="1"/>
      <c r="K1446" s="98"/>
      <c r="L1446" s="89"/>
      <c r="M1446" s="1"/>
      <c r="P1446" s="38"/>
      <c r="R1446" s="101" t="s">
        <v>2094</v>
      </c>
      <c r="S1446" s="101" t="s">
        <v>2094</v>
      </c>
      <c r="T1446" s="45" t="s">
        <v>3577</v>
      </c>
      <c r="U1446" t="s">
        <v>403</v>
      </c>
      <c r="V1446" t="s">
        <v>403</v>
      </c>
      <c r="W1446" t="s">
        <v>403</v>
      </c>
      <c r="X1446" t="s">
        <v>403</v>
      </c>
      <c r="Y1446" t="s">
        <v>403</v>
      </c>
      <c r="Z1446" s="1"/>
    </row>
    <row r="1447" spans="1:26" x14ac:dyDescent="0.25">
      <c r="A1447" s="52" t="s">
        <v>2695</v>
      </c>
      <c r="B1447" s="86" t="s">
        <v>910</v>
      </c>
      <c r="C1447" t="s">
        <v>3570</v>
      </c>
      <c r="D1447" t="s">
        <v>2089</v>
      </c>
      <c r="E1447" s="52" t="s">
        <v>4447</v>
      </c>
      <c r="F1447" s="52" t="s">
        <v>2695</v>
      </c>
      <c r="G1447" t="s">
        <v>1837</v>
      </c>
      <c r="H1447" s="87">
        <v>249249</v>
      </c>
      <c r="I1447" s="87">
        <v>249249</v>
      </c>
      <c r="J1447" s="1"/>
      <c r="K1447" s="98"/>
      <c r="L1447" s="89"/>
      <c r="M1447" s="1"/>
      <c r="P1447" s="38"/>
      <c r="R1447" s="101" t="s">
        <v>4785</v>
      </c>
      <c r="S1447" s="101" t="s">
        <v>4785</v>
      </c>
      <c r="T1447" s="45" t="s">
        <v>4785</v>
      </c>
      <c r="U1447" t="s">
        <v>405</v>
      </c>
      <c r="V1447" t="s">
        <v>405</v>
      </c>
      <c r="W1447" t="s">
        <v>405</v>
      </c>
      <c r="X1447" t="s">
        <v>405</v>
      </c>
      <c r="Y1447" t="s">
        <v>405</v>
      </c>
      <c r="Z1447" s="1"/>
    </row>
    <row r="1448" spans="1:26" x14ac:dyDescent="0.25">
      <c r="A1448" s="52" t="s">
        <v>2696</v>
      </c>
      <c r="B1448" s="86" t="s">
        <v>910</v>
      </c>
      <c r="C1448" t="s">
        <v>3570</v>
      </c>
      <c r="D1448" t="s">
        <v>2089</v>
      </c>
      <c r="E1448" s="52" t="s">
        <v>4448</v>
      </c>
      <c r="F1448" s="52" t="s">
        <v>2696</v>
      </c>
      <c r="G1448" t="s">
        <v>1838</v>
      </c>
      <c r="H1448" s="87">
        <v>249250</v>
      </c>
      <c r="I1448" s="87">
        <v>249250</v>
      </c>
      <c r="J1448" s="1"/>
      <c r="K1448" s="98"/>
      <c r="L1448" s="89"/>
      <c r="M1448" s="1"/>
      <c r="P1448" s="38"/>
      <c r="R1448" s="101" t="s">
        <v>4784</v>
      </c>
      <c r="S1448" s="101" t="s">
        <v>4784</v>
      </c>
      <c r="T1448" s="45" t="s">
        <v>4784</v>
      </c>
      <c r="U1448" t="s">
        <v>405</v>
      </c>
      <c r="V1448" t="s">
        <v>405</v>
      </c>
      <c r="W1448" t="s">
        <v>405</v>
      </c>
      <c r="X1448" t="s">
        <v>405</v>
      </c>
      <c r="Y1448" t="s">
        <v>405</v>
      </c>
      <c r="Z1448" s="1"/>
    </row>
    <row r="1449" spans="1:26" ht="15.75" thickBot="1" x14ac:dyDescent="0.3">
      <c r="A1449" s="52" t="s">
        <v>2697</v>
      </c>
      <c r="B1449" s="86" t="s">
        <v>910</v>
      </c>
      <c r="C1449" t="s">
        <v>3570</v>
      </c>
      <c r="D1449" t="s">
        <v>2089</v>
      </c>
      <c r="E1449" s="52" t="s">
        <v>4449</v>
      </c>
      <c r="F1449" s="52" t="s">
        <v>2697</v>
      </c>
      <c r="G1449" t="s">
        <v>1839</v>
      </c>
      <c r="H1449" s="87">
        <v>249254</v>
      </c>
      <c r="I1449" s="87">
        <v>249254</v>
      </c>
      <c r="J1449" s="1"/>
      <c r="K1449" s="98"/>
      <c r="L1449" s="99"/>
      <c r="M1449" s="1"/>
      <c r="P1449" s="38"/>
      <c r="R1449" s="101" t="s">
        <v>4785</v>
      </c>
      <c r="S1449" s="101" t="s">
        <v>4785</v>
      </c>
      <c r="T1449" s="45" t="s">
        <v>4785</v>
      </c>
      <c r="U1449" t="s">
        <v>406</v>
      </c>
      <c r="V1449" t="s">
        <v>406</v>
      </c>
      <c r="W1449" t="s">
        <v>406</v>
      </c>
      <c r="X1449" t="s">
        <v>406</v>
      </c>
      <c r="Y1449" t="s">
        <v>406</v>
      </c>
      <c r="Z1449" s="1"/>
    </row>
    <row r="1450" spans="1:26" ht="15.75" thickTop="1" x14ac:dyDescent="0.25">
      <c r="A1450" s="52" t="s">
        <v>2698</v>
      </c>
      <c r="B1450" s="86" t="s">
        <v>910</v>
      </c>
      <c r="C1450" t="s">
        <v>3570</v>
      </c>
      <c r="D1450" t="s">
        <v>2089</v>
      </c>
      <c r="E1450" s="52" t="s">
        <v>4450</v>
      </c>
      <c r="F1450" s="52" t="s">
        <v>2698</v>
      </c>
      <c r="G1450" t="s">
        <v>1840</v>
      </c>
      <c r="H1450" s="87">
        <v>249253</v>
      </c>
      <c r="I1450" s="87">
        <v>249253</v>
      </c>
      <c r="J1450" s="1"/>
      <c r="K1450" s="98"/>
      <c r="L1450" s="41"/>
      <c r="M1450" s="1"/>
      <c r="P1450" s="38"/>
      <c r="R1450" s="101" t="s">
        <v>4785</v>
      </c>
      <c r="S1450" s="101" t="s">
        <v>4785</v>
      </c>
      <c r="T1450" s="45" t="s">
        <v>4785</v>
      </c>
      <c r="U1450" t="s">
        <v>405</v>
      </c>
      <c r="V1450" t="s">
        <v>405</v>
      </c>
      <c r="W1450" t="s">
        <v>405</v>
      </c>
      <c r="X1450" t="s">
        <v>405</v>
      </c>
      <c r="Y1450" t="s">
        <v>405</v>
      </c>
      <c r="Z1450" s="1"/>
    </row>
    <row r="1451" spans="1:26" x14ac:dyDescent="0.25">
      <c r="A1451" s="52" t="s">
        <v>2699</v>
      </c>
      <c r="B1451" s="86" t="s">
        <v>910</v>
      </c>
      <c r="C1451" t="s">
        <v>3570</v>
      </c>
      <c r="D1451" t="s">
        <v>2089</v>
      </c>
      <c r="E1451" s="52" t="s">
        <v>4451</v>
      </c>
      <c r="F1451" s="52" t="s">
        <v>2699</v>
      </c>
      <c r="G1451" t="s">
        <v>1841</v>
      </c>
      <c r="H1451" s="87">
        <v>249252</v>
      </c>
      <c r="I1451" s="87">
        <v>249252</v>
      </c>
      <c r="J1451" s="1"/>
      <c r="K1451" s="98"/>
      <c r="L1451" s="41"/>
      <c r="M1451" s="1"/>
      <c r="P1451" s="38"/>
      <c r="R1451" s="101" t="s">
        <v>4785</v>
      </c>
      <c r="S1451" s="101" t="s">
        <v>4785</v>
      </c>
      <c r="T1451" s="45" t="s">
        <v>4785</v>
      </c>
      <c r="U1451" t="s">
        <v>406</v>
      </c>
      <c r="V1451" t="s">
        <v>406</v>
      </c>
      <c r="W1451" t="s">
        <v>406</v>
      </c>
      <c r="X1451" t="s">
        <v>406</v>
      </c>
      <c r="Y1451" t="s">
        <v>406</v>
      </c>
      <c r="Z1451" s="1"/>
    </row>
    <row r="1452" spans="1:26" x14ac:dyDescent="0.25">
      <c r="A1452" s="52" t="s">
        <v>2254</v>
      </c>
      <c r="B1452" s="86" t="s">
        <v>910</v>
      </c>
      <c r="C1452" t="s">
        <v>3570</v>
      </c>
      <c r="D1452" t="s">
        <v>2089</v>
      </c>
      <c r="E1452" s="52" t="s">
        <v>4452</v>
      </c>
      <c r="F1452" s="52" t="s">
        <v>2254</v>
      </c>
      <c r="G1452" t="s">
        <v>1842</v>
      </c>
      <c r="H1452" s="87">
        <v>249247</v>
      </c>
      <c r="I1452" s="87">
        <v>249247</v>
      </c>
      <c r="J1452" s="1"/>
      <c r="K1452" s="98"/>
      <c r="L1452" s="41"/>
      <c r="M1452" s="1"/>
      <c r="P1452" s="38"/>
      <c r="R1452" s="101" t="s">
        <v>4784</v>
      </c>
      <c r="S1452" s="101" t="s">
        <v>4784</v>
      </c>
      <c r="T1452" s="45" t="s">
        <v>4784</v>
      </c>
      <c r="U1452" t="s">
        <v>403</v>
      </c>
      <c r="V1452" t="s">
        <v>403</v>
      </c>
      <c r="W1452" t="s">
        <v>403</v>
      </c>
      <c r="X1452" t="s">
        <v>403</v>
      </c>
      <c r="Y1452" t="s">
        <v>403</v>
      </c>
      <c r="Z1452" s="1"/>
    </row>
    <row r="1453" spans="1:26" x14ac:dyDescent="0.25">
      <c r="A1453" s="52" t="s">
        <v>2700</v>
      </c>
      <c r="B1453" s="86" t="s">
        <v>910</v>
      </c>
      <c r="C1453" t="s">
        <v>3570</v>
      </c>
      <c r="D1453" t="s">
        <v>2089</v>
      </c>
      <c r="E1453" s="52" t="s">
        <v>4453</v>
      </c>
      <c r="F1453" s="52" t="s">
        <v>2700</v>
      </c>
      <c r="G1453" t="s">
        <v>1843</v>
      </c>
      <c r="H1453" s="87">
        <v>249246</v>
      </c>
      <c r="I1453" s="87">
        <v>249246</v>
      </c>
      <c r="J1453" s="1"/>
      <c r="K1453" s="98"/>
      <c r="L1453" s="41"/>
      <c r="M1453" s="1"/>
      <c r="P1453" s="38"/>
      <c r="R1453" s="101" t="s">
        <v>4785</v>
      </c>
      <c r="S1453" s="101" t="s">
        <v>4785</v>
      </c>
      <c r="T1453" s="45" t="s">
        <v>4785</v>
      </c>
      <c r="U1453" t="s">
        <v>404</v>
      </c>
      <c r="V1453" t="s">
        <v>404</v>
      </c>
      <c r="W1453" t="s">
        <v>404</v>
      </c>
      <c r="X1453" t="s">
        <v>404</v>
      </c>
      <c r="Y1453" t="s">
        <v>404</v>
      </c>
      <c r="Z1453" s="1"/>
    </row>
    <row r="1454" spans="1:26" x14ac:dyDescent="0.25">
      <c r="A1454" s="52" t="s">
        <v>2222</v>
      </c>
      <c r="B1454" s="86" t="s">
        <v>910</v>
      </c>
      <c r="C1454" t="s">
        <v>3570</v>
      </c>
      <c r="D1454" t="s">
        <v>2090</v>
      </c>
      <c r="E1454" s="52" t="s">
        <v>4454</v>
      </c>
      <c r="F1454" s="52" t="s">
        <v>2222</v>
      </c>
      <c r="G1454" t="s">
        <v>1669</v>
      </c>
      <c r="H1454" s="87">
        <v>249833</v>
      </c>
      <c r="I1454" s="87">
        <v>249833</v>
      </c>
      <c r="J1454" s="1"/>
      <c r="K1454" s="98"/>
      <c r="L1454" s="41"/>
      <c r="M1454" s="1"/>
      <c r="P1454" s="38"/>
      <c r="R1454" s="101" t="s">
        <v>2094</v>
      </c>
      <c r="S1454" s="101" t="s">
        <v>2094</v>
      </c>
      <c r="T1454" s="45" t="s">
        <v>3577</v>
      </c>
      <c r="U1454" t="s">
        <v>403</v>
      </c>
      <c r="V1454" t="s">
        <v>403</v>
      </c>
      <c r="W1454" t="s">
        <v>403</v>
      </c>
      <c r="X1454" t="s">
        <v>403</v>
      </c>
      <c r="Y1454" t="s">
        <v>403</v>
      </c>
      <c r="Z1454" s="1"/>
    </row>
    <row r="1455" spans="1:26" x14ac:dyDescent="0.25">
      <c r="A1455" s="52" t="s">
        <v>2223</v>
      </c>
      <c r="B1455" s="86" t="s">
        <v>910</v>
      </c>
      <c r="C1455" t="s">
        <v>3570</v>
      </c>
      <c r="D1455" t="s">
        <v>2090</v>
      </c>
      <c r="E1455" s="52" t="s">
        <v>4455</v>
      </c>
      <c r="F1455" s="52" t="s">
        <v>2223</v>
      </c>
      <c r="G1455" t="s">
        <v>1670</v>
      </c>
      <c r="H1455" s="87">
        <v>249831</v>
      </c>
      <c r="I1455" s="87">
        <v>249831</v>
      </c>
      <c r="J1455" s="1"/>
      <c r="K1455" s="98"/>
      <c r="L1455" s="41"/>
      <c r="M1455" s="1"/>
      <c r="P1455" s="38"/>
      <c r="R1455" s="101" t="s">
        <v>2094</v>
      </c>
      <c r="S1455" s="101" t="s">
        <v>2094</v>
      </c>
      <c r="T1455" s="45" t="s">
        <v>3577</v>
      </c>
      <c r="U1455" t="s">
        <v>406</v>
      </c>
      <c r="V1455" t="s">
        <v>406</v>
      </c>
      <c r="W1455" t="s">
        <v>406</v>
      </c>
      <c r="X1455" t="s">
        <v>406</v>
      </c>
      <c r="Y1455" t="s">
        <v>406</v>
      </c>
      <c r="Z1455" s="1"/>
    </row>
    <row r="1456" spans="1:26" x14ac:dyDescent="0.25">
      <c r="A1456" s="52" t="s">
        <v>2224</v>
      </c>
      <c r="B1456" s="86" t="s">
        <v>910</v>
      </c>
      <c r="C1456" t="s">
        <v>3570</v>
      </c>
      <c r="D1456" t="s">
        <v>2090</v>
      </c>
      <c r="E1456" s="52" t="s">
        <v>4456</v>
      </c>
      <c r="F1456" s="52" t="s">
        <v>2224</v>
      </c>
      <c r="G1456" t="s">
        <v>1671</v>
      </c>
      <c r="H1456" s="87">
        <v>249830</v>
      </c>
      <c r="I1456" s="87">
        <v>249830</v>
      </c>
      <c r="J1456" s="1"/>
      <c r="K1456" s="98"/>
      <c r="L1456" s="41"/>
      <c r="M1456" s="1"/>
      <c r="P1456" s="38"/>
      <c r="R1456" s="101" t="s">
        <v>2094</v>
      </c>
      <c r="S1456" s="101" t="s">
        <v>2094</v>
      </c>
      <c r="T1456" s="45" t="s">
        <v>3577</v>
      </c>
      <c r="U1456" t="s">
        <v>406</v>
      </c>
      <c r="V1456" t="s">
        <v>406</v>
      </c>
      <c r="W1456" t="s">
        <v>406</v>
      </c>
      <c r="X1456" t="s">
        <v>406</v>
      </c>
      <c r="Y1456" t="s">
        <v>406</v>
      </c>
      <c r="Z1456" s="1"/>
    </row>
    <row r="1457" spans="1:26" x14ac:dyDescent="0.25">
      <c r="A1457" s="52" t="s">
        <v>2225</v>
      </c>
      <c r="B1457" s="86" t="s">
        <v>910</v>
      </c>
      <c r="C1457" t="s">
        <v>3570</v>
      </c>
      <c r="D1457" t="s">
        <v>2090</v>
      </c>
      <c r="E1457" s="52" t="s">
        <v>4457</v>
      </c>
      <c r="F1457" s="52" t="s">
        <v>2225</v>
      </c>
      <c r="G1457" t="s">
        <v>1672</v>
      </c>
      <c r="H1457" s="87" t="e">
        <v>#N/A</v>
      </c>
      <c r="I1457" s="87">
        <v>943799</v>
      </c>
      <c r="J1457" s="1"/>
      <c r="K1457" s="98"/>
      <c r="L1457" s="41"/>
      <c r="M1457" s="1"/>
      <c r="P1457" s="38" t="s">
        <v>456</v>
      </c>
      <c r="R1457" s="101" t="s">
        <v>3566</v>
      </c>
      <c r="S1457" s="101" t="s">
        <v>3566</v>
      </c>
      <c r="T1457" s="45" t="s">
        <v>4788</v>
      </c>
      <c r="U1457" t="s">
        <v>403</v>
      </c>
      <c r="V1457" t="s">
        <v>403</v>
      </c>
      <c r="W1457" t="s">
        <v>403</v>
      </c>
      <c r="X1457" t="s">
        <v>403</v>
      </c>
      <c r="Y1457" t="s">
        <v>403</v>
      </c>
      <c r="Z1457" s="1"/>
    </row>
    <row r="1458" spans="1:26" x14ac:dyDescent="0.25">
      <c r="A1458" s="52" t="s">
        <v>2865</v>
      </c>
      <c r="B1458" s="86" t="s">
        <v>910</v>
      </c>
      <c r="C1458" t="s">
        <v>3571</v>
      </c>
      <c r="D1458" t="s">
        <v>2092</v>
      </c>
      <c r="E1458" s="52" t="s">
        <v>4458</v>
      </c>
      <c r="F1458" s="52" t="s">
        <v>2865</v>
      </c>
      <c r="G1458" t="s">
        <v>2016</v>
      </c>
      <c r="H1458" s="87">
        <v>248088</v>
      </c>
      <c r="I1458" s="87">
        <v>248088</v>
      </c>
      <c r="J1458" s="1"/>
      <c r="K1458" s="98"/>
      <c r="L1458" s="41"/>
      <c r="M1458" s="1"/>
      <c r="P1458" s="38" t="s">
        <v>456</v>
      </c>
      <c r="R1458" s="101" t="s">
        <v>4784</v>
      </c>
      <c r="S1458" s="101" t="s">
        <v>4784</v>
      </c>
      <c r="T1458" s="45" t="s">
        <v>4784</v>
      </c>
      <c r="U1458" t="s">
        <v>405</v>
      </c>
      <c r="V1458" t="s">
        <v>405</v>
      </c>
      <c r="W1458" t="s">
        <v>405</v>
      </c>
      <c r="X1458" t="s">
        <v>405</v>
      </c>
      <c r="Y1458" t="s">
        <v>405</v>
      </c>
      <c r="Z1458" s="1"/>
    </row>
    <row r="1459" spans="1:26" x14ac:dyDescent="0.25">
      <c r="A1459" s="52" t="s">
        <v>2701</v>
      </c>
      <c r="B1459" s="86" t="s">
        <v>910</v>
      </c>
      <c r="C1459" t="s">
        <v>3570</v>
      </c>
      <c r="D1459" t="s">
        <v>2089</v>
      </c>
      <c r="E1459" s="52" t="s">
        <v>4459</v>
      </c>
      <c r="F1459" s="52" t="s">
        <v>2701</v>
      </c>
      <c r="G1459" t="s">
        <v>1844</v>
      </c>
      <c r="H1459" s="87">
        <v>249341</v>
      </c>
      <c r="I1459" s="87">
        <v>249341</v>
      </c>
      <c r="J1459" s="1"/>
      <c r="K1459" s="98"/>
      <c r="L1459" s="41"/>
      <c r="M1459" s="1"/>
      <c r="P1459" s="38"/>
      <c r="R1459" s="101" t="s">
        <v>4786</v>
      </c>
      <c r="S1459" s="101" t="s">
        <v>4786</v>
      </c>
      <c r="T1459" s="45" t="s">
        <v>4786</v>
      </c>
      <c r="U1459" t="s">
        <v>407</v>
      </c>
      <c r="V1459" t="s">
        <v>407</v>
      </c>
      <c r="W1459" t="s">
        <v>407</v>
      </c>
      <c r="X1459" t="s">
        <v>407</v>
      </c>
      <c r="Y1459" t="s">
        <v>407</v>
      </c>
      <c r="Z1459" s="1"/>
    </row>
    <row r="1460" spans="1:26" x14ac:dyDescent="0.25">
      <c r="A1460" s="52" t="s">
        <v>1016</v>
      </c>
      <c r="B1460" s="86" t="s">
        <v>910</v>
      </c>
      <c r="C1460" t="s">
        <v>3570</v>
      </c>
      <c r="D1460" t="s">
        <v>2083</v>
      </c>
      <c r="E1460" s="52" t="s">
        <v>4460</v>
      </c>
      <c r="F1460" s="52" t="s">
        <v>1016</v>
      </c>
      <c r="G1460" t="s">
        <v>1183</v>
      </c>
      <c r="H1460" s="87">
        <v>54578</v>
      </c>
      <c r="I1460" s="87">
        <v>54578</v>
      </c>
      <c r="J1460" s="1"/>
      <c r="K1460" s="98"/>
      <c r="L1460" s="41"/>
      <c r="M1460" s="1"/>
      <c r="P1460" s="38"/>
      <c r="R1460" s="101" t="s">
        <v>4785</v>
      </c>
      <c r="S1460" s="101" t="s">
        <v>4785</v>
      </c>
      <c r="T1460" s="45" t="s">
        <v>4785</v>
      </c>
      <c r="U1460" t="s">
        <v>405</v>
      </c>
      <c r="V1460" t="s">
        <v>405</v>
      </c>
      <c r="W1460" t="s">
        <v>405</v>
      </c>
      <c r="X1460" t="s">
        <v>405</v>
      </c>
      <c r="Y1460" t="s">
        <v>405</v>
      </c>
      <c r="Z1460" s="1"/>
    </row>
    <row r="1461" spans="1:26" x14ac:dyDescent="0.25">
      <c r="A1461" s="52" t="s">
        <v>1017</v>
      </c>
      <c r="B1461" s="86" t="s">
        <v>910</v>
      </c>
      <c r="C1461" t="s">
        <v>3570</v>
      </c>
      <c r="D1461" t="s">
        <v>2083</v>
      </c>
      <c r="E1461" s="52" t="s">
        <v>4461</v>
      </c>
      <c r="F1461" s="52" t="s">
        <v>1017</v>
      </c>
      <c r="G1461" t="s">
        <v>1184</v>
      </c>
      <c r="H1461" s="87">
        <v>54580</v>
      </c>
      <c r="I1461" s="87">
        <v>54580</v>
      </c>
      <c r="J1461" s="1"/>
      <c r="K1461" s="98"/>
      <c r="L1461" s="41"/>
      <c r="M1461" s="1"/>
      <c r="P1461" s="38"/>
      <c r="R1461" s="101" t="s">
        <v>2093</v>
      </c>
      <c r="S1461" s="101" t="s">
        <v>2093</v>
      </c>
      <c r="T1461" s="45" t="s">
        <v>3577</v>
      </c>
      <c r="U1461" t="s">
        <v>403</v>
      </c>
      <c r="V1461" t="s">
        <v>403</v>
      </c>
      <c r="W1461" t="s">
        <v>403</v>
      </c>
      <c r="X1461" t="s">
        <v>403</v>
      </c>
      <c r="Y1461" t="s">
        <v>403</v>
      </c>
      <c r="Z1461" s="1"/>
    </row>
    <row r="1462" spans="1:26" x14ac:dyDescent="0.25">
      <c r="A1462" s="52" t="s">
        <v>1018</v>
      </c>
      <c r="B1462" s="86" t="s">
        <v>910</v>
      </c>
      <c r="C1462" t="s">
        <v>3570</v>
      </c>
      <c r="D1462" t="s">
        <v>2083</v>
      </c>
      <c r="E1462" s="52" t="s">
        <v>4462</v>
      </c>
      <c r="F1462" s="52" t="s">
        <v>1018</v>
      </c>
      <c r="G1462" t="s">
        <v>1185</v>
      </c>
      <c r="H1462" s="87">
        <v>249023</v>
      </c>
      <c r="I1462" s="87">
        <v>249023</v>
      </c>
      <c r="J1462" s="1"/>
      <c r="K1462" s="98"/>
      <c r="L1462" s="41"/>
      <c r="M1462" s="1"/>
      <c r="P1462" s="38"/>
      <c r="R1462" s="101" t="s">
        <v>2093</v>
      </c>
      <c r="S1462" s="101" t="s">
        <v>2093</v>
      </c>
      <c r="T1462" s="45" t="s">
        <v>3577</v>
      </c>
      <c r="U1462" t="s">
        <v>406</v>
      </c>
      <c r="V1462" t="s">
        <v>406</v>
      </c>
      <c r="W1462" t="s">
        <v>406</v>
      </c>
      <c r="X1462" t="s">
        <v>406</v>
      </c>
      <c r="Y1462" t="s">
        <v>406</v>
      </c>
      <c r="Z1462" s="1"/>
    </row>
    <row r="1463" spans="1:26" x14ac:dyDescent="0.25">
      <c r="A1463" s="52" t="s">
        <v>1019</v>
      </c>
      <c r="B1463" s="86" t="s">
        <v>910</v>
      </c>
      <c r="C1463" t="s">
        <v>3570</v>
      </c>
      <c r="D1463" t="s">
        <v>2083</v>
      </c>
      <c r="E1463" s="52" t="s">
        <v>4463</v>
      </c>
      <c r="F1463" s="52" t="s">
        <v>1019</v>
      </c>
      <c r="G1463" t="s">
        <v>1186</v>
      </c>
      <c r="H1463" s="87">
        <v>249024</v>
      </c>
      <c r="I1463" s="87">
        <v>249024</v>
      </c>
      <c r="J1463" s="1"/>
      <c r="K1463" s="98"/>
      <c r="L1463" s="41"/>
      <c r="M1463" s="1"/>
      <c r="P1463" s="38"/>
      <c r="R1463" s="101" t="s">
        <v>4785</v>
      </c>
      <c r="S1463" s="101" t="s">
        <v>4785</v>
      </c>
      <c r="T1463" s="45" t="s">
        <v>4785</v>
      </c>
      <c r="U1463" t="s">
        <v>405</v>
      </c>
      <c r="V1463" t="s">
        <v>405</v>
      </c>
      <c r="W1463" t="s">
        <v>405</v>
      </c>
      <c r="X1463" t="s">
        <v>405</v>
      </c>
      <c r="Y1463" t="s">
        <v>405</v>
      </c>
      <c r="Z1463" s="1"/>
    </row>
    <row r="1464" spans="1:26" x14ac:dyDescent="0.25">
      <c r="A1464" s="52" t="s">
        <v>2934</v>
      </c>
      <c r="B1464" s="86" t="s">
        <v>910</v>
      </c>
      <c r="C1464" t="s">
        <v>3570</v>
      </c>
      <c r="D1464" t="s">
        <v>2078</v>
      </c>
      <c r="E1464" s="52" t="s">
        <v>4464</v>
      </c>
      <c r="F1464" s="52" t="s">
        <v>961</v>
      </c>
      <c r="G1464" t="s">
        <v>1128</v>
      </c>
      <c r="H1464" s="87" t="e">
        <v>#N/A</v>
      </c>
      <c r="I1464" s="87">
        <v>249114</v>
      </c>
      <c r="J1464" s="1"/>
      <c r="K1464" s="98"/>
      <c r="L1464" s="41"/>
      <c r="M1464" s="1"/>
      <c r="P1464" s="38"/>
      <c r="R1464" s="101" t="s">
        <v>4785</v>
      </c>
      <c r="S1464" s="101" t="s">
        <v>4785</v>
      </c>
      <c r="T1464" s="45" t="s">
        <v>4785</v>
      </c>
      <c r="U1464" t="s">
        <v>403</v>
      </c>
      <c r="V1464" t="s">
        <v>403</v>
      </c>
      <c r="W1464" t="s">
        <v>403</v>
      </c>
      <c r="X1464" t="s">
        <v>403</v>
      </c>
      <c r="Y1464" t="s">
        <v>403</v>
      </c>
      <c r="Z1464" s="1"/>
    </row>
    <row r="1465" spans="1:26" x14ac:dyDescent="0.25">
      <c r="A1465" s="52" t="s">
        <v>2466</v>
      </c>
      <c r="B1465" s="86" t="s">
        <v>910</v>
      </c>
      <c r="C1465" t="s">
        <v>3570</v>
      </c>
      <c r="D1465" t="s">
        <v>2088</v>
      </c>
      <c r="E1465" s="52" t="s">
        <v>4465</v>
      </c>
      <c r="F1465" s="52" t="s">
        <v>2466</v>
      </c>
      <c r="G1465" t="s">
        <v>1459</v>
      </c>
      <c r="H1465" s="87">
        <v>248905</v>
      </c>
      <c r="I1465" s="87">
        <v>248905</v>
      </c>
      <c r="J1465" s="1"/>
      <c r="K1465" s="98"/>
      <c r="L1465" s="41"/>
      <c r="M1465" s="1"/>
      <c r="P1465" s="38"/>
      <c r="R1465" s="101" t="s">
        <v>4787</v>
      </c>
      <c r="S1465" s="101" t="s">
        <v>4787</v>
      </c>
      <c r="T1465" s="45" t="s">
        <v>4787</v>
      </c>
      <c r="U1465" t="s">
        <v>407</v>
      </c>
      <c r="V1465" t="s">
        <v>407</v>
      </c>
      <c r="W1465" t="s">
        <v>407</v>
      </c>
      <c r="X1465" t="s">
        <v>407</v>
      </c>
      <c r="Y1465" t="s">
        <v>407</v>
      </c>
      <c r="Z1465" s="1"/>
    </row>
    <row r="1466" spans="1:26" x14ac:dyDescent="0.25">
      <c r="A1466" s="52" t="s">
        <v>2226</v>
      </c>
      <c r="B1466" s="86" t="s">
        <v>910</v>
      </c>
      <c r="C1466" t="s">
        <v>3570</v>
      </c>
      <c r="D1466" t="s">
        <v>2090</v>
      </c>
      <c r="E1466" s="52" t="s">
        <v>4466</v>
      </c>
      <c r="F1466" s="52" t="s">
        <v>2226</v>
      </c>
      <c r="G1466" t="s">
        <v>1673</v>
      </c>
      <c r="H1466" s="87" t="e">
        <v>#N/A</v>
      </c>
      <c r="I1466" s="87">
        <v>249848</v>
      </c>
      <c r="J1466" s="1"/>
      <c r="K1466" s="98"/>
      <c r="L1466" s="41"/>
      <c r="M1466" s="1"/>
      <c r="P1466" s="38"/>
      <c r="R1466" s="101" t="s">
        <v>2094</v>
      </c>
      <c r="S1466" s="101" t="s">
        <v>2094</v>
      </c>
      <c r="T1466" s="45" t="s">
        <v>3577</v>
      </c>
      <c r="U1466" t="s">
        <v>406</v>
      </c>
      <c r="V1466" t="s">
        <v>406</v>
      </c>
      <c r="W1466" t="s">
        <v>406</v>
      </c>
      <c r="X1466" t="s">
        <v>406</v>
      </c>
      <c r="Y1466" t="s">
        <v>406</v>
      </c>
      <c r="Z1466" s="1"/>
    </row>
    <row r="1467" spans="1:26" x14ac:dyDescent="0.25">
      <c r="A1467" s="52" t="s">
        <v>2467</v>
      </c>
      <c r="B1467" s="86" t="s">
        <v>910</v>
      </c>
      <c r="C1467" t="s">
        <v>3570</v>
      </c>
      <c r="D1467" s="67" t="s">
        <v>2088</v>
      </c>
      <c r="E1467" s="52" t="s">
        <v>4467</v>
      </c>
      <c r="F1467" s="52" t="s">
        <v>2467</v>
      </c>
      <c r="G1467" t="s">
        <v>1460</v>
      </c>
      <c r="H1467" s="87">
        <v>248793</v>
      </c>
      <c r="I1467" s="87">
        <v>248793</v>
      </c>
      <c r="J1467" s="1"/>
      <c r="K1467" s="98"/>
      <c r="L1467" s="41"/>
      <c r="M1467" s="1"/>
      <c r="P1467" s="38" t="s">
        <v>456</v>
      </c>
      <c r="R1467" s="101" t="s">
        <v>4784</v>
      </c>
      <c r="S1467" s="101" t="s">
        <v>4784</v>
      </c>
      <c r="T1467" s="45" t="s">
        <v>4784</v>
      </c>
      <c r="U1467" t="s">
        <v>403</v>
      </c>
      <c r="V1467" t="s">
        <v>403</v>
      </c>
      <c r="W1467" t="s">
        <v>403</v>
      </c>
      <c r="X1467" t="s">
        <v>403</v>
      </c>
      <c r="Y1467" t="s">
        <v>403</v>
      </c>
      <c r="Z1467" s="1"/>
    </row>
    <row r="1468" spans="1:26" x14ac:dyDescent="0.25">
      <c r="A1468" s="52" t="s">
        <v>962</v>
      </c>
      <c r="B1468" s="86" t="s">
        <v>910</v>
      </c>
      <c r="C1468" t="s">
        <v>3570</v>
      </c>
      <c r="D1468" t="s">
        <v>2078</v>
      </c>
      <c r="E1468" s="52" t="s">
        <v>4468</v>
      </c>
      <c r="F1468" s="52" t="s">
        <v>962</v>
      </c>
      <c r="G1468" t="s">
        <v>1129</v>
      </c>
      <c r="H1468" s="87" t="e">
        <v>#N/A</v>
      </c>
      <c r="I1468" s="87">
        <v>1015435</v>
      </c>
      <c r="J1468" s="1"/>
      <c r="K1468" s="98"/>
      <c r="L1468" s="41"/>
      <c r="M1468" s="1"/>
      <c r="P1468" s="38"/>
      <c r="R1468" s="101" t="s">
        <v>4785</v>
      </c>
      <c r="S1468" s="101" t="s">
        <v>4785</v>
      </c>
      <c r="T1468" s="45" t="s">
        <v>4785</v>
      </c>
      <c r="U1468" t="s">
        <v>405</v>
      </c>
      <c r="V1468" t="s">
        <v>405</v>
      </c>
      <c r="W1468" t="s">
        <v>405</v>
      </c>
      <c r="X1468" t="s">
        <v>405</v>
      </c>
      <c r="Y1468" t="s">
        <v>405</v>
      </c>
      <c r="Z1468" s="1"/>
    </row>
    <row r="1469" spans="1:26" x14ac:dyDescent="0.25">
      <c r="A1469" s="52" t="s">
        <v>2866</v>
      </c>
      <c r="B1469" s="86" t="s">
        <v>910</v>
      </c>
      <c r="C1469" t="s">
        <v>3571</v>
      </c>
      <c r="D1469" t="s">
        <v>2092</v>
      </c>
      <c r="E1469" s="52" t="s">
        <v>4469</v>
      </c>
      <c r="F1469" s="52" t="s">
        <v>2866</v>
      </c>
      <c r="G1469" t="s">
        <v>2017</v>
      </c>
      <c r="H1469" s="87">
        <v>248231</v>
      </c>
      <c r="I1469" s="87">
        <v>248231</v>
      </c>
      <c r="J1469" s="1"/>
      <c r="K1469" s="98"/>
      <c r="L1469" s="41"/>
      <c r="M1469" s="1"/>
      <c r="P1469" s="38"/>
      <c r="R1469" s="101" t="s">
        <v>4786</v>
      </c>
      <c r="S1469" s="101" t="s">
        <v>4786</v>
      </c>
      <c r="T1469" s="45" t="s">
        <v>4786</v>
      </c>
      <c r="U1469" t="s">
        <v>407</v>
      </c>
      <c r="V1469" t="s">
        <v>407</v>
      </c>
      <c r="W1469" t="s">
        <v>407</v>
      </c>
      <c r="X1469" t="s">
        <v>407</v>
      </c>
      <c r="Y1469" t="s">
        <v>407</v>
      </c>
      <c r="Z1469" s="1"/>
    </row>
    <row r="1470" spans="1:26" x14ac:dyDescent="0.25">
      <c r="A1470" s="52" t="s">
        <v>923</v>
      </c>
      <c r="B1470" s="86" t="s">
        <v>910</v>
      </c>
      <c r="C1470" t="s">
        <v>3570</v>
      </c>
      <c r="D1470" t="s">
        <v>2076</v>
      </c>
      <c r="E1470" s="52" t="s">
        <v>4470</v>
      </c>
      <c r="F1470" s="52" t="s">
        <v>923</v>
      </c>
      <c r="G1470" t="s">
        <v>1089</v>
      </c>
      <c r="H1470" s="91">
        <v>248396</v>
      </c>
      <c r="I1470" s="91">
        <v>248396</v>
      </c>
      <c r="L1470" s="38"/>
      <c r="P1470" s="38"/>
      <c r="R1470" s="101" t="s">
        <v>2093</v>
      </c>
      <c r="S1470" s="101" t="s">
        <v>2093</v>
      </c>
      <c r="T1470" s="45" t="s">
        <v>3577</v>
      </c>
      <c r="U1470" t="s">
        <v>406</v>
      </c>
      <c r="V1470" t="s">
        <v>406</v>
      </c>
      <c r="W1470" t="s">
        <v>406</v>
      </c>
      <c r="X1470" t="s">
        <v>406</v>
      </c>
      <c r="Y1470" t="s">
        <v>406</v>
      </c>
      <c r="Z1470" s="1"/>
    </row>
    <row r="1471" spans="1:26" x14ac:dyDescent="0.25">
      <c r="A1471" s="52" t="s">
        <v>2702</v>
      </c>
      <c r="B1471" s="86" t="s">
        <v>910</v>
      </c>
      <c r="C1471" t="s">
        <v>3570</v>
      </c>
      <c r="D1471" t="s">
        <v>2089</v>
      </c>
      <c r="E1471" s="52" t="s">
        <v>4471</v>
      </c>
      <c r="F1471" s="52" t="s">
        <v>2702</v>
      </c>
      <c r="G1471" t="s">
        <v>1845</v>
      </c>
      <c r="H1471" s="87">
        <v>249292</v>
      </c>
      <c r="I1471" s="87">
        <v>249292</v>
      </c>
      <c r="J1471" s="1"/>
      <c r="K1471" s="98"/>
      <c r="L1471" s="1"/>
      <c r="M1471" s="1"/>
      <c r="P1471" s="38" t="s">
        <v>456</v>
      </c>
      <c r="R1471" s="101" t="s">
        <v>4784</v>
      </c>
      <c r="S1471" s="101" t="s">
        <v>4784</v>
      </c>
      <c r="T1471" s="45" t="s">
        <v>4784</v>
      </c>
      <c r="U1471" t="s">
        <v>403</v>
      </c>
      <c r="V1471" t="s">
        <v>403</v>
      </c>
      <c r="W1471" t="s">
        <v>403</v>
      </c>
      <c r="X1471" t="s">
        <v>403</v>
      </c>
      <c r="Y1471" t="s">
        <v>403</v>
      </c>
      <c r="Z1471" s="1"/>
    </row>
    <row r="1472" spans="1:26" x14ac:dyDescent="0.25">
      <c r="A1472" s="52" t="s">
        <v>2703</v>
      </c>
      <c r="B1472" s="86" t="s">
        <v>910</v>
      </c>
      <c r="C1472" t="s">
        <v>3570</v>
      </c>
      <c r="D1472" t="s">
        <v>2089</v>
      </c>
      <c r="E1472" s="52" t="s">
        <v>4472</v>
      </c>
      <c r="F1472" s="52" t="s">
        <v>2703</v>
      </c>
      <c r="G1472" t="s">
        <v>1846</v>
      </c>
      <c r="H1472" s="87">
        <v>249291</v>
      </c>
      <c r="I1472" s="87">
        <v>249291</v>
      </c>
      <c r="J1472" s="1"/>
      <c r="K1472" s="98"/>
      <c r="L1472" s="1"/>
      <c r="M1472" s="1"/>
      <c r="P1472" s="38"/>
      <c r="R1472" s="101" t="s">
        <v>4785</v>
      </c>
      <c r="S1472" s="101" t="s">
        <v>4785</v>
      </c>
      <c r="T1472" s="45" t="s">
        <v>4785</v>
      </c>
      <c r="U1472" t="s">
        <v>405</v>
      </c>
      <c r="V1472" t="s">
        <v>405</v>
      </c>
      <c r="W1472" t="s">
        <v>405</v>
      </c>
      <c r="X1472" t="s">
        <v>405</v>
      </c>
      <c r="Y1472" t="s">
        <v>405</v>
      </c>
      <c r="Z1472" s="1"/>
    </row>
    <row r="1473" spans="1:26" x14ac:dyDescent="0.25">
      <c r="A1473" s="52" t="s">
        <v>2468</v>
      </c>
      <c r="B1473" s="86" t="s">
        <v>910</v>
      </c>
      <c r="C1473" t="s">
        <v>3570</v>
      </c>
      <c r="D1473" t="s">
        <v>2088</v>
      </c>
      <c r="E1473" s="52" t="s">
        <v>4473</v>
      </c>
      <c r="F1473" s="52" t="s">
        <v>2468</v>
      </c>
      <c r="G1473" t="s">
        <v>1461</v>
      </c>
      <c r="H1473" s="87">
        <v>248533</v>
      </c>
      <c r="I1473" s="87">
        <v>248533</v>
      </c>
      <c r="J1473" s="1"/>
      <c r="K1473" s="98"/>
      <c r="L1473" s="1"/>
      <c r="M1473" s="1"/>
      <c r="P1473" s="38"/>
      <c r="R1473" s="101" t="s">
        <v>4787</v>
      </c>
      <c r="S1473" s="101" t="s">
        <v>4787</v>
      </c>
      <c r="T1473" s="45" t="s">
        <v>4787</v>
      </c>
      <c r="U1473" t="s">
        <v>406</v>
      </c>
      <c r="V1473" t="s">
        <v>406</v>
      </c>
      <c r="W1473" t="s">
        <v>406</v>
      </c>
      <c r="X1473" t="s">
        <v>406</v>
      </c>
      <c r="Y1473" t="s">
        <v>406</v>
      </c>
      <c r="Z1473" s="1"/>
    </row>
    <row r="1474" spans="1:26" x14ac:dyDescent="0.25">
      <c r="A1474" s="52" t="s">
        <v>993</v>
      </c>
      <c r="B1474" s="86" t="s">
        <v>910</v>
      </c>
      <c r="C1474" t="s">
        <v>3570</v>
      </c>
      <c r="D1474" t="s">
        <v>2080</v>
      </c>
      <c r="E1474" s="52" t="s">
        <v>4474</v>
      </c>
      <c r="F1474" s="52" t="s">
        <v>993</v>
      </c>
      <c r="G1474" t="s">
        <v>1160</v>
      </c>
      <c r="H1474" s="87">
        <v>54782</v>
      </c>
      <c r="I1474" s="87">
        <v>54782</v>
      </c>
      <c r="J1474" s="1"/>
      <c r="K1474" s="98"/>
      <c r="L1474" s="1"/>
      <c r="M1474" s="1"/>
      <c r="P1474" s="38"/>
      <c r="R1474" s="101" t="s">
        <v>2094</v>
      </c>
      <c r="S1474" s="101" t="s">
        <v>2094</v>
      </c>
      <c r="T1474" s="45" t="s">
        <v>3577</v>
      </c>
      <c r="U1474" t="s">
        <v>406</v>
      </c>
      <c r="V1474" t="s">
        <v>406</v>
      </c>
      <c r="W1474" t="s">
        <v>406</v>
      </c>
      <c r="X1474" t="s">
        <v>406</v>
      </c>
      <c r="Y1474" t="s">
        <v>406</v>
      </c>
      <c r="Z1474" s="1"/>
    </row>
    <row r="1475" spans="1:26" x14ac:dyDescent="0.25">
      <c r="A1475" s="52" t="s">
        <v>2469</v>
      </c>
      <c r="B1475" s="86" t="s">
        <v>910</v>
      </c>
      <c r="C1475" t="s">
        <v>3570</v>
      </c>
      <c r="D1475" t="s">
        <v>2088</v>
      </c>
      <c r="E1475" s="52" t="s">
        <v>4475</v>
      </c>
      <c r="F1475" s="52" t="s">
        <v>2469</v>
      </c>
      <c r="G1475" t="s">
        <v>1462</v>
      </c>
      <c r="H1475" s="87">
        <v>248972</v>
      </c>
      <c r="I1475" s="87">
        <v>248972</v>
      </c>
      <c r="J1475" s="1"/>
      <c r="K1475" s="98"/>
      <c r="L1475" s="1"/>
      <c r="M1475" s="1"/>
      <c r="P1475" s="38"/>
      <c r="R1475" s="101" t="s">
        <v>2093</v>
      </c>
      <c r="S1475" s="101" t="s">
        <v>2093</v>
      </c>
      <c r="T1475" s="45" t="s">
        <v>3577</v>
      </c>
      <c r="U1475" t="s">
        <v>406</v>
      </c>
      <c r="V1475" t="s">
        <v>406</v>
      </c>
      <c r="W1475" t="s">
        <v>406</v>
      </c>
      <c r="X1475" t="s">
        <v>406</v>
      </c>
      <c r="Y1475" t="s">
        <v>406</v>
      </c>
      <c r="Z1475" s="1"/>
    </row>
    <row r="1476" spans="1:26" x14ac:dyDescent="0.25">
      <c r="A1476" s="52" t="s">
        <v>1020</v>
      </c>
      <c r="B1476" s="86" t="s">
        <v>910</v>
      </c>
      <c r="C1476" t="s">
        <v>3570</v>
      </c>
      <c r="D1476" t="s">
        <v>2083</v>
      </c>
      <c r="E1476" s="52" t="s">
        <v>4476</v>
      </c>
      <c r="F1476" s="52" t="s">
        <v>1020</v>
      </c>
      <c r="G1476" t="s">
        <v>1187</v>
      </c>
      <c r="H1476" s="87">
        <v>54642</v>
      </c>
      <c r="I1476" s="87">
        <v>54642</v>
      </c>
      <c r="J1476" s="1"/>
      <c r="K1476" s="98"/>
      <c r="L1476" s="1"/>
      <c r="M1476" s="1"/>
      <c r="P1476" s="38"/>
      <c r="R1476" s="101" t="s">
        <v>2093</v>
      </c>
      <c r="S1476" s="101" t="s">
        <v>2093</v>
      </c>
      <c r="T1476" s="45" t="s">
        <v>3577</v>
      </c>
      <c r="U1476" t="s">
        <v>402</v>
      </c>
      <c r="V1476" t="s">
        <v>402</v>
      </c>
      <c r="W1476" t="s">
        <v>402</v>
      </c>
      <c r="X1476" t="s">
        <v>402</v>
      </c>
      <c r="Y1476" t="s">
        <v>402</v>
      </c>
      <c r="Z1476" s="1"/>
    </row>
    <row r="1477" spans="1:26" x14ac:dyDescent="0.25">
      <c r="A1477" s="52" t="s">
        <v>2704</v>
      </c>
      <c r="B1477" s="86" t="s">
        <v>910</v>
      </c>
      <c r="C1477" t="s">
        <v>3570</v>
      </c>
      <c r="D1477" t="s">
        <v>2089</v>
      </c>
      <c r="E1477" s="52" t="s">
        <v>4477</v>
      </c>
      <c r="F1477" s="52" t="s">
        <v>2704</v>
      </c>
      <c r="G1477" t="s">
        <v>1847</v>
      </c>
      <c r="H1477" s="87">
        <v>249340</v>
      </c>
      <c r="I1477" s="87">
        <v>249340</v>
      </c>
      <c r="J1477" s="1"/>
      <c r="K1477" s="98"/>
      <c r="L1477" s="1"/>
      <c r="M1477" s="1"/>
      <c r="P1477" s="38"/>
      <c r="R1477" s="101" t="s">
        <v>4783</v>
      </c>
      <c r="S1477" s="101" t="s">
        <v>4783</v>
      </c>
      <c r="T1477" s="45" t="s">
        <v>4783</v>
      </c>
      <c r="U1477" t="s">
        <v>403</v>
      </c>
      <c r="V1477" t="s">
        <v>403</v>
      </c>
      <c r="W1477" t="s">
        <v>403</v>
      </c>
      <c r="X1477" t="s">
        <v>403</v>
      </c>
      <c r="Y1477" t="s">
        <v>403</v>
      </c>
      <c r="Z1477" s="1"/>
    </row>
    <row r="1478" spans="1:26" x14ac:dyDescent="0.25">
      <c r="A1478" s="52" t="s">
        <v>2705</v>
      </c>
      <c r="B1478" s="86" t="s">
        <v>910</v>
      </c>
      <c r="C1478" t="s">
        <v>3570</v>
      </c>
      <c r="D1478" t="s">
        <v>2089</v>
      </c>
      <c r="E1478" s="52" t="s">
        <v>4478</v>
      </c>
      <c r="F1478" s="52" t="s">
        <v>2705</v>
      </c>
      <c r="G1478" t="s">
        <v>1848</v>
      </c>
      <c r="H1478" s="87">
        <v>249339</v>
      </c>
      <c r="I1478" s="87">
        <v>249339</v>
      </c>
      <c r="J1478" s="1"/>
      <c r="K1478" s="98"/>
      <c r="L1478" s="1"/>
      <c r="M1478" s="1"/>
      <c r="P1478" s="38"/>
      <c r="R1478" s="101" t="s">
        <v>4785</v>
      </c>
      <c r="S1478" s="101" t="s">
        <v>4785</v>
      </c>
      <c r="T1478" s="45" t="s">
        <v>4785</v>
      </c>
      <c r="U1478" t="s">
        <v>406</v>
      </c>
      <c r="V1478" t="s">
        <v>406</v>
      </c>
      <c r="W1478" t="s">
        <v>406</v>
      </c>
      <c r="X1478" t="s">
        <v>406</v>
      </c>
      <c r="Y1478" t="s">
        <v>406</v>
      </c>
      <c r="Z1478" s="1"/>
    </row>
    <row r="1479" spans="1:26" x14ac:dyDescent="0.25">
      <c r="A1479" s="52" t="s">
        <v>2706</v>
      </c>
      <c r="B1479" s="86" t="s">
        <v>910</v>
      </c>
      <c r="C1479" t="s">
        <v>3570</v>
      </c>
      <c r="D1479" t="s">
        <v>2089</v>
      </c>
      <c r="E1479" s="52" t="s">
        <v>4479</v>
      </c>
      <c r="F1479" s="52" t="s">
        <v>2706</v>
      </c>
      <c r="G1479" t="s">
        <v>1849</v>
      </c>
      <c r="H1479" s="87">
        <v>249337</v>
      </c>
      <c r="I1479" s="87">
        <v>249337</v>
      </c>
      <c r="J1479" s="1"/>
      <c r="K1479" s="98"/>
      <c r="L1479" s="1"/>
      <c r="M1479" s="1"/>
      <c r="P1479" s="38"/>
      <c r="R1479" s="101" t="s">
        <v>4785</v>
      </c>
      <c r="S1479" s="101" t="s">
        <v>4785</v>
      </c>
      <c r="T1479" s="45" t="s">
        <v>4785</v>
      </c>
      <c r="U1479" t="s">
        <v>406</v>
      </c>
      <c r="V1479" t="s">
        <v>406</v>
      </c>
      <c r="W1479" t="s">
        <v>406</v>
      </c>
      <c r="X1479" t="s">
        <v>406</v>
      </c>
      <c r="Y1479" t="s">
        <v>406</v>
      </c>
      <c r="Z1479" s="1"/>
    </row>
    <row r="1480" spans="1:26" x14ac:dyDescent="0.25">
      <c r="A1480" s="52" t="s">
        <v>2707</v>
      </c>
      <c r="B1480" s="86" t="s">
        <v>910</v>
      </c>
      <c r="C1480" t="s">
        <v>3570</v>
      </c>
      <c r="D1480" t="s">
        <v>2089</v>
      </c>
      <c r="E1480" s="52" t="s">
        <v>4480</v>
      </c>
      <c r="F1480" s="52" t="s">
        <v>2707</v>
      </c>
      <c r="G1480" t="s">
        <v>1850</v>
      </c>
      <c r="H1480" s="87">
        <v>249338</v>
      </c>
      <c r="I1480" s="87">
        <v>249338</v>
      </c>
      <c r="J1480" s="1"/>
      <c r="K1480" s="98"/>
      <c r="L1480" s="1"/>
      <c r="M1480" s="1"/>
      <c r="P1480" s="38"/>
      <c r="R1480" s="101" t="s">
        <v>4785</v>
      </c>
      <c r="S1480" s="101" t="s">
        <v>4785</v>
      </c>
      <c r="T1480" s="45" t="s">
        <v>4785</v>
      </c>
      <c r="U1480" t="s">
        <v>403</v>
      </c>
      <c r="V1480" t="s">
        <v>403</v>
      </c>
      <c r="W1480" t="s">
        <v>403</v>
      </c>
      <c r="X1480" t="s">
        <v>403</v>
      </c>
      <c r="Y1480" t="s">
        <v>403</v>
      </c>
      <c r="Z1480" s="1"/>
    </row>
    <row r="1481" spans="1:26" x14ac:dyDescent="0.25">
      <c r="A1481" s="52" t="s">
        <v>2867</v>
      </c>
      <c r="B1481" s="86" t="s">
        <v>910</v>
      </c>
      <c r="C1481" t="s">
        <v>3571</v>
      </c>
      <c r="D1481" t="s">
        <v>2091</v>
      </c>
      <c r="E1481" s="52" t="s">
        <v>4481</v>
      </c>
      <c r="F1481" s="52" t="s">
        <v>2867</v>
      </c>
      <c r="G1481" t="s">
        <v>2018</v>
      </c>
      <c r="H1481" s="87">
        <v>248011</v>
      </c>
      <c r="I1481" s="87">
        <v>248011</v>
      </c>
      <c r="J1481" s="1"/>
      <c r="K1481" s="98"/>
      <c r="L1481" s="1"/>
      <c r="M1481" s="1"/>
      <c r="P1481" s="38"/>
      <c r="R1481" s="101" t="s">
        <v>4784</v>
      </c>
      <c r="S1481" s="101" t="s">
        <v>4784</v>
      </c>
      <c r="T1481" s="45" t="s">
        <v>4784</v>
      </c>
      <c r="U1481" t="s">
        <v>405</v>
      </c>
      <c r="V1481" t="s">
        <v>405</v>
      </c>
      <c r="W1481" t="s">
        <v>405</v>
      </c>
      <c r="X1481" t="s">
        <v>405</v>
      </c>
      <c r="Y1481" t="s">
        <v>405</v>
      </c>
      <c r="Z1481" s="1"/>
    </row>
    <row r="1482" spans="1:26" x14ac:dyDescent="0.25">
      <c r="A1482" s="52" t="s">
        <v>2470</v>
      </c>
      <c r="B1482" s="86" t="s">
        <v>910</v>
      </c>
      <c r="C1482" t="s">
        <v>3570</v>
      </c>
      <c r="D1482" t="s">
        <v>2088</v>
      </c>
      <c r="E1482" s="52" t="s">
        <v>4482</v>
      </c>
      <c r="F1482" s="52" t="s">
        <v>2470</v>
      </c>
      <c r="G1482" t="s">
        <v>1463</v>
      </c>
      <c r="H1482" s="87">
        <v>248722</v>
      </c>
      <c r="I1482" s="87">
        <v>248722</v>
      </c>
      <c r="J1482" s="1"/>
      <c r="K1482" s="98"/>
      <c r="L1482" s="1"/>
      <c r="M1482" s="1"/>
      <c r="P1482" s="38"/>
      <c r="R1482" s="101" t="s">
        <v>4785</v>
      </c>
      <c r="S1482" s="101" t="s">
        <v>4785</v>
      </c>
      <c r="T1482" s="45" t="s">
        <v>4785</v>
      </c>
      <c r="U1482" t="s">
        <v>405</v>
      </c>
      <c r="V1482" t="s">
        <v>405</v>
      </c>
      <c r="W1482" t="s">
        <v>405</v>
      </c>
      <c r="X1482" t="s">
        <v>405</v>
      </c>
      <c r="Y1482" t="s">
        <v>405</v>
      </c>
      <c r="Z1482" s="1"/>
    </row>
    <row r="1483" spans="1:26" x14ac:dyDescent="0.25">
      <c r="A1483" s="52" t="s">
        <v>2471</v>
      </c>
      <c r="B1483" s="86" t="s">
        <v>910</v>
      </c>
      <c r="C1483" t="s">
        <v>3570</v>
      </c>
      <c r="D1483" t="s">
        <v>2088</v>
      </c>
      <c r="E1483" s="52" t="s">
        <v>4483</v>
      </c>
      <c r="F1483" s="52" t="s">
        <v>2471</v>
      </c>
      <c r="G1483" t="s">
        <v>1464</v>
      </c>
      <c r="H1483" s="87">
        <v>248721</v>
      </c>
      <c r="I1483" s="87">
        <v>248721</v>
      </c>
      <c r="J1483" s="1"/>
      <c r="K1483" s="98"/>
      <c r="L1483" s="1"/>
      <c r="M1483" s="1"/>
      <c r="P1483" s="38"/>
      <c r="R1483" s="101" t="s">
        <v>2094</v>
      </c>
      <c r="S1483" s="101" t="s">
        <v>2094</v>
      </c>
      <c r="T1483" s="45" t="s">
        <v>3577</v>
      </c>
      <c r="U1483" t="s">
        <v>402</v>
      </c>
      <c r="V1483" t="s">
        <v>402</v>
      </c>
      <c r="W1483" t="s">
        <v>402</v>
      </c>
      <c r="X1483" t="s">
        <v>402</v>
      </c>
      <c r="Y1483" t="s">
        <v>402</v>
      </c>
      <c r="Z1483" s="1"/>
    </row>
    <row r="1484" spans="1:26" x14ac:dyDescent="0.25">
      <c r="A1484" s="52" t="s">
        <v>2472</v>
      </c>
      <c r="B1484" s="86" t="s">
        <v>910</v>
      </c>
      <c r="C1484" t="s">
        <v>3570</v>
      </c>
      <c r="D1484" t="s">
        <v>2088</v>
      </c>
      <c r="E1484" s="52" t="s">
        <v>4484</v>
      </c>
      <c r="F1484" s="52" t="s">
        <v>2472</v>
      </c>
      <c r="G1484" t="s">
        <v>1465</v>
      </c>
      <c r="H1484" s="87">
        <v>248938</v>
      </c>
      <c r="I1484" s="87">
        <v>248938</v>
      </c>
      <c r="J1484" s="1"/>
      <c r="K1484" s="98"/>
      <c r="L1484" s="1"/>
      <c r="M1484" s="1"/>
      <c r="P1484" s="38"/>
      <c r="R1484" s="101" t="s">
        <v>4785</v>
      </c>
      <c r="S1484" s="101" t="s">
        <v>4785</v>
      </c>
      <c r="T1484" s="45" t="s">
        <v>4785</v>
      </c>
      <c r="U1484" t="s">
        <v>404</v>
      </c>
      <c r="V1484" t="s">
        <v>404</v>
      </c>
      <c r="W1484" t="s">
        <v>404</v>
      </c>
      <c r="X1484" t="s">
        <v>404</v>
      </c>
      <c r="Y1484" t="s">
        <v>404</v>
      </c>
      <c r="Z1484" s="1"/>
    </row>
    <row r="1485" spans="1:26" x14ac:dyDescent="0.25">
      <c r="A1485" s="52" t="s">
        <v>963</v>
      </c>
      <c r="B1485" s="86" t="s">
        <v>910</v>
      </c>
      <c r="C1485" t="s">
        <v>3570</v>
      </c>
      <c r="D1485" t="s">
        <v>2078</v>
      </c>
      <c r="E1485" s="52" t="s">
        <v>4485</v>
      </c>
      <c r="F1485" s="52" t="s">
        <v>963</v>
      </c>
      <c r="G1485" t="s">
        <v>1130</v>
      </c>
      <c r="H1485" s="87">
        <v>249038</v>
      </c>
      <c r="I1485" s="87">
        <v>249038</v>
      </c>
      <c r="J1485" s="1"/>
      <c r="K1485" s="98"/>
      <c r="L1485" s="1"/>
      <c r="M1485" s="1"/>
      <c r="P1485" s="38"/>
      <c r="R1485" s="101" t="s">
        <v>4785</v>
      </c>
      <c r="S1485" s="101" t="s">
        <v>4785</v>
      </c>
      <c r="T1485" s="45" t="s">
        <v>4785</v>
      </c>
      <c r="U1485" t="s">
        <v>406</v>
      </c>
      <c r="V1485" t="s">
        <v>406</v>
      </c>
      <c r="W1485" t="s">
        <v>406</v>
      </c>
      <c r="X1485" t="s">
        <v>406</v>
      </c>
      <c r="Y1485" t="s">
        <v>406</v>
      </c>
      <c r="Z1485" s="1"/>
    </row>
    <row r="1486" spans="1:26" x14ac:dyDescent="0.25">
      <c r="A1486" s="52" t="s">
        <v>964</v>
      </c>
      <c r="B1486" s="86" t="s">
        <v>910</v>
      </c>
      <c r="C1486" t="s">
        <v>3570</v>
      </c>
      <c r="D1486" t="s">
        <v>2078</v>
      </c>
      <c r="E1486" s="52" t="s">
        <v>4486</v>
      </c>
      <c r="F1486" s="52" t="s">
        <v>964</v>
      </c>
      <c r="G1486" t="s">
        <v>1131</v>
      </c>
      <c r="H1486" s="87">
        <v>249042</v>
      </c>
      <c r="I1486" s="87">
        <v>249042</v>
      </c>
      <c r="J1486" s="1"/>
      <c r="K1486" s="98"/>
      <c r="L1486" s="1"/>
      <c r="M1486" s="1"/>
      <c r="P1486" s="38"/>
      <c r="R1486" s="101" t="s">
        <v>2094</v>
      </c>
      <c r="S1486" s="101" t="s">
        <v>2094</v>
      </c>
      <c r="T1486" s="45" t="s">
        <v>3577</v>
      </c>
      <c r="U1486" t="s">
        <v>407</v>
      </c>
      <c r="V1486" t="s">
        <v>407</v>
      </c>
      <c r="W1486" t="s">
        <v>407</v>
      </c>
      <c r="X1486" t="s">
        <v>407</v>
      </c>
      <c r="Y1486" t="s">
        <v>407</v>
      </c>
      <c r="Z1486" s="1"/>
    </row>
    <row r="1487" spans="1:26" x14ac:dyDescent="0.25">
      <c r="A1487" s="52" t="s">
        <v>2227</v>
      </c>
      <c r="B1487" s="86" t="s">
        <v>910</v>
      </c>
      <c r="C1487" t="s">
        <v>3570</v>
      </c>
      <c r="D1487" t="s">
        <v>2089</v>
      </c>
      <c r="E1487" s="52" t="s">
        <v>4487</v>
      </c>
      <c r="F1487" s="52" t="s">
        <v>2227</v>
      </c>
      <c r="G1487" t="s">
        <v>1674</v>
      </c>
      <c r="H1487" s="87">
        <v>249335</v>
      </c>
      <c r="I1487" s="87">
        <v>249335</v>
      </c>
      <c r="J1487" s="1"/>
      <c r="K1487" s="98"/>
      <c r="L1487" s="1"/>
      <c r="M1487" s="1"/>
      <c r="P1487" s="38" t="s">
        <v>456</v>
      </c>
      <c r="R1487" s="101" t="s">
        <v>3566</v>
      </c>
      <c r="S1487" s="101" t="s">
        <v>3566</v>
      </c>
      <c r="T1487" s="45" t="s">
        <v>4788</v>
      </c>
      <c r="U1487" t="s">
        <v>408</v>
      </c>
      <c r="V1487" t="s">
        <v>408</v>
      </c>
      <c r="W1487" t="s">
        <v>408</v>
      </c>
      <c r="X1487" t="s">
        <v>408</v>
      </c>
      <c r="Y1487" t="s">
        <v>408</v>
      </c>
      <c r="Z1487" s="1"/>
    </row>
    <row r="1488" spans="1:26" x14ac:dyDescent="0.25">
      <c r="A1488" s="52" t="s">
        <v>2868</v>
      </c>
      <c r="B1488" s="86" t="s">
        <v>910</v>
      </c>
      <c r="C1488" t="s">
        <v>3571</v>
      </c>
      <c r="D1488" t="s">
        <v>2091</v>
      </c>
      <c r="E1488" s="52" t="s">
        <v>4488</v>
      </c>
      <c r="F1488" s="52" t="s">
        <v>2868</v>
      </c>
      <c r="G1488" t="s">
        <v>2019</v>
      </c>
      <c r="H1488" s="87">
        <v>248039</v>
      </c>
      <c r="I1488" s="87">
        <v>248039</v>
      </c>
      <c r="J1488" s="1"/>
      <c r="K1488" s="98"/>
      <c r="L1488" s="1"/>
      <c r="M1488" s="1"/>
      <c r="P1488" s="38"/>
      <c r="R1488" s="101" t="s">
        <v>2093</v>
      </c>
      <c r="S1488" s="101" t="s">
        <v>2093</v>
      </c>
      <c r="T1488" s="45" t="s">
        <v>3577</v>
      </c>
      <c r="U1488" t="s">
        <v>408</v>
      </c>
      <c r="V1488" t="s">
        <v>408</v>
      </c>
      <c r="W1488" t="s">
        <v>408</v>
      </c>
      <c r="X1488" t="s">
        <v>408</v>
      </c>
      <c r="Y1488" t="s">
        <v>408</v>
      </c>
      <c r="Z1488" s="1"/>
    </row>
    <row r="1489" spans="1:26" x14ac:dyDescent="0.25">
      <c r="A1489" s="52" t="s">
        <v>2473</v>
      </c>
      <c r="B1489" s="86" t="s">
        <v>910</v>
      </c>
      <c r="C1489" t="s">
        <v>3570</v>
      </c>
      <c r="D1489" t="s">
        <v>2088</v>
      </c>
      <c r="E1489" s="52" t="s">
        <v>4489</v>
      </c>
      <c r="F1489" s="52" t="s">
        <v>2473</v>
      </c>
      <c r="G1489" t="s">
        <v>1466</v>
      </c>
      <c r="H1489" s="87">
        <v>248794</v>
      </c>
      <c r="I1489" s="87">
        <v>248794</v>
      </c>
      <c r="J1489" s="1"/>
      <c r="K1489" s="98"/>
      <c r="L1489" s="1"/>
      <c r="M1489" s="1"/>
      <c r="P1489" s="38"/>
      <c r="R1489" s="101" t="s">
        <v>4786</v>
      </c>
      <c r="S1489" s="101" t="s">
        <v>4786</v>
      </c>
      <c r="T1489" s="45" t="s">
        <v>4786</v>
      </c>
      <c r="U1489" t="s">
        <v>402</v>
      </c>
      <c r="V1489" t="s">
        <v>402</v>
      </c>
      <c r="W1489" t="s">
        <v>402</v>
      </c>
      <c r="X1489" t="s">
        <v>402</v>
      </c>
      <c r="Y1489" t="s">
        <v>402</v>
      </c>
      <c r="Z1489" s="1"/>
    </row>
    <row r="1490" spans="1:26" x14ac:dyDescent="0.25">
      <c r="A1490" s="52" t="s">
        <v>2708</v>
      </c>
      <c r="B1490" s="86" t="s">
        <v>910</v>
      </c>
      <c r="C1490" t="s">
        <v>3570</v>
      </c>
      <c r="D1490" t="s">
        <v>2089</v>
      </c>
      <c r="E1490" s="52" t="s">
        <v>4490</v>
      </c>
      <c r="F1490" s="52" t="s">
        <v>2708</v>
      </c>
      <c r="G1490" t="s">
        <v>1851</v>
      </c>
      <c r="H1490" s="87">
        <v>249579</v>
      </c>
      <c r="I1490" s="87">
        <v>249579</v>
      </c>
      <c r="J1490" s="1"/>
      <c r="K1490" s="98"/>
      <c r="L1490" s="1"/>
      <c r="M1490" s="1"/>
      <c r="P1490" s="38"/>
      <c r="R1490" s="101" t="s">
        <v>4783</v>
      </c>
      <c r="S1490" s="101" t="s">
        <v>4783</v>
      </c>
      <c r="T1490" s="45" t="s">
        <v>4783</v>
      </c>
      <c r="U1490" t="s">
        <v>405</v>
      </c>
      <c r="V1490" t="s">
        <v>405</v>
      </c>
      <c r="W1490" t="s">
        <v>405</v>
      </c>
      <c r="X1490" t="s">
        <v>405</v>
      </c>
      <c r="Y1490" t="s">
        <v>405</v>
      </c>
      <c r="Z1490" s="1"/>
    </row>
    <row r="1491" spans="1:26" x14ac:dyDescent="0.25">
      <c r="A1491" s="52" t="s">
        <v>2709</v>
      </c>
      <c r="B1491" s="86" t="s">
        <v>910</v>
      </c>
      <c r="C1491" t="s">
        <v>3570</v>
      </c>
      <c r="D1491" t="s">
        <v>2089</v>
      </c>
      <c r="E1491" s="52" t="s">
        <v>4491</v>
      </c>
      <c r="F1491" s="52" t="s">
        <v>2709</v>
      </c>
      <c r="G1491" t="s">
        <v>1852</v>
      </c>
      <c r="H1491" s="87">
        <v>249576</v>
      </c>
      <c r="I1491" s="87">
        <v>249576</v>
      </c>
      <c r="J1491" s="1"/>
      <c r="K1491" s="98"/>
      <c r="L1491" s="1"/>
      <c r="M1491" s="1"/>
      <c r="P1491" s="38"/>
      <c r="R1491" s="101" t="s">
        <v>4785</v>
      </c>
      <c r="S1491" s="101" t="s">
        <v>4785</v>
      </c>
      <c r="T1491" s="45" t="s">
        <v>4785</v>
      </c>
      <c r="U1491" t="s">
        <v>405</v>
      </c>
      <c r="V1491" t="s">
        <v>405</v>
      </c>
      <c r="W1491" t="s">
        <v>405</v>
      </c>
      <c r="X1491" t="s">
        <v>405</v>
      </c>
      <c r="Y1491" t="s">
        <v>405</v>
      </c>
      <c r="Z1491" s="1"/>
    </row>
    <row r="1492" spans="1:26" x14ac:dyDescent="0.25">
      <c r="A1492" s="52" t="s">
        <v>2710</v>
      </c>
      <c r="B1492" s="86" t="s">
        <v>910</v>
      </c>
      <c r="C1492" t="s">
        <v>3570</v>
      </c>
      <c r="D1492" t="s">
        <v>2089</v>
      </c>
      <c r="E1492" s="52" t="s">
        <v>4492</v>
      </c>
      <c r="F1492" s="52" t="s">
        <v>2710</v>
      </c>
      <c r="G1492" t="s">
        <v>1853</v>
      </c>
      <c r="H1492" s="87">
        <v>249575</v>
      </c>
      <c r="I1492" s="87">
        <v>249575</v>
      </c>
      <c r="J1492" s="1"/>
      <c r="K1492" s="98"/>
      <c r="L1492" s="1"/>
      <c r="M1492" s="1"/>
      <c r="P1492" s="38"/>
      <c r="R1492" s="101" t="s">
        <v>4785</v>
      </c>
      <c r="S1492" s="101" t="s">
        <v>4785</v>
      </c>
      <c r="T1492" s="45" t="s">
        <v>4785</v>
      </c>
      <c r="U1492" t="s">
        <v>405</v>
      </c>
      <c r="V1492" t="s">
        <v>405</v>
      </c>
      <c r="W1492" t="s">
        <v>405</v>
      </c>
      <c r="X1492" t="s">
        <v>405</v>
      </c>
      <c r="Y1492" t="s">
        <v>405</v>
      </c>
      <c r="Z1492" s="1"/>
    </row>
    <row r="1493" spans="1:26" x14ac:dyDescent="0.25">
      <c r="A1493" s="52" t="s">
        <v>2711</v>
      </c>
      <c r="B1493" s="86" t="s">
        <v>910</v>
      </c>
      <c r="C1493" t="s">
        <v>3570</v>
      </c>
      <c r="D1493" t="s">
        <v>2089</v>
      </c>
      <c r="E1493" s="52" t="s">
        <v>4493</v>
      </c>
      <c r="F1493" s="52" t="s">
        <v>2711</v>
      </c>
      <c r="G1493" t="s">
        <v>1854</v>
      </c>
      <c r="H1493" s="87">
        <v>249580</v>
      </c>
      <c r="I1493" s="87">
        <v>249580</v>
      </c>
      <c r="J1493" s="1"/>
      <c r="K1493" s="98"/>
      <c r="L1493" s="1"/>
      <c r="M1493" s="1"/>
      <c r="P1493" s="38"/>
      <c r="R1493" s="101" t="s">
        <v>2094</v>
      </c>
      <c r="S1493" s="101" t="s">
        <v>2094</v>
      </c>
      <c r="T1493" s="45" t="s">
        <v>3577</v>
      </c>
      <c r="U1493" t="s">
        <v>406</v>
      </c>
      <c r="V1493" t="s">
        <v>406</v>
      </c>
      <c r="W1493" t="s">
        <v>406</v>
      </c>
      <c r="X1493" t="s">
        <v>406</v>
      </c>
      <c r="Y1493" t="s">
        <v>406</v>
      </c>
      <c r="Z1493" s="1"/>
    </row>
    <row r="1494" spans="1:26" x14ac:dyDescent="0.25">
      <c r="A1494" s="52" t="s">
        <v>2712</v>
      </c>
      <c r="B1494" s="86" t="s">
        <v>910</v>
      </c>
      <c r="C1494" t="s">
        <v>3570</v>
      </c>
      <c r="D1494" t="s">
        <v>2089</v>
      </c>
      <c r="E1494" s="52" t="s">
        <v>4494</v>
      </c>
      <c r="F1494" s="52" t="s">
        <v>2712</v>
      </c>
      <c r="G1494" t="s">
        <v>1855</v>
      </c>
      <c r="H1494" s="87">
        <v>249574</v>
      </c>
      <c r="I1494" s="87">
        <v>249574</v>
      </c>
      <c r="J1494" s="1"/>
      <c r="K1494" s="98"/>
      <c r="L1494" s="1"/>
      <c r="M1494" s="1"/>
      <c r="P1494" s="38"/>
      <c r="R1494" s="101" t="s">
        <v>2094</v>
      </c>
      <c r="S1494" s="101" t="s">
        <v>2094</v>
      </c>
      <c r="T1494" s="45" t="s">
        <v>3577</v>
      </c>
      <c r="U1494" t="s">
        <v>405</v>
      </c>
      <c r="V1494" t="s">
        <v>405</v>
      </c>
      <c r="W1494" t="s">
        <v>405</v>
      </c>
      <c r="X1494" t="s">
        <v>405</v>
      </c>
      <c r="Y1494" t="s">
        <v>405</v>
      </c>
      <c r="Z1494" s="1"/>
    </row>
    <row r="1495" spans="1:26" x14ac:dyDescent="0.25">
      <c r="A1495" s="52" t="s">
        <v>2713</v>
      </c>
      <c r="B1495" s="86" t="s">
        <v>910</v>
      </c>
      <c r="C1495" t="s">
        <v>3570</v>
      </c>
      <c r="D1495" t="s">
        <v>2089</v>
      </c>
      <c r="E1495" s="52" t="s">
        <v>4495</v>
      </c>
      <c r="F1495" s="52" t="s">
        <v>2713</v>
      </c>
      <c r="G1495" t="s">
        <v>1856</v>
      </c>
      <c r="H1495" s="87">
        <v>249577</v>
      </c>
      <c r="I1495" s="87">
        <v>249577</v>
      </c>
      <c r="J1495" s="1"/>
      <c r="K1495" s="98"/>
      <c r="L1495" s="1"/>
      <c r="M1495" s="1"/>
      <c r="P1495" s="38"/>
      <c r="R1495" s="101" t="s">
        <v>2094</v>
      </c>
      <c r="S1495" s="101" t="s">
        <v>2094</v>
      </c>
      <c r="T1495" s="45" t="s">
        <v>3577</v>
      </c>
      <c r="U1495" t="s">
        <v>406</v>
      </c>
      <c r="V1495" t="s">
        <v>406</v>
      </c>
      <c r="W1495" t="s">
        <v>406</v>
      </c>
      <c r="X1495" t="s">
        <v>406</v>
      </c>
      <c r="Y1495" t="s">
        <v>406</v>
      </c>
      <c r="Z1495" s="1"/>
    </row>
    <row r="1496" spans="1:26" x14ac:dyDescent="0.25">
      <c r="A1496" s="52" t="s">
        <v>2714</v>
      </c>
      <c r="B1496" s="86" t="s">
        <v>910</v>
      </c>
      <c r="C1496" t="s">
        <v>3570</v>
      </c>
      <c r="D1496" t="s">
        <v>2089</v>
      </c>
      <c r="E1496" s="52" t="s">
        <v>4496</v>
      </c>
      <c r="F1496" s="52" t="s">
        <v>2714</v>
      </c>
      <c r="G1496" t="s">
        <v>1857</v>
      </c>
      <c r="H1496" s="87">
        <v>249578</v>
      </c>
      <c r="I1496" s="87">
        <v>249578</v>
      </c>
      <c r="J1496" s="1"/>
      <c r="K1496" s="98"/>
      <c r="L1496" s="1"/>
      <c r="M1496" s="1"/>
      <c r="P1496" s="38"/>
      <c r="R1496" s="101" t="s">
        <v>2093</v>
      </c>
      <c r="S1496" s="101" t="s">
        <v>2093</v>
      </c>
      <c r="T1496" s="45" t="s">
        <v>3577</v>
      </c>
      <c r="U1496" t="s">
        <v>403</v>
      </c>
      <c r="V1496" t="s">
        <v>403</v>
      </c>
      <c r="W1496" t="s">
        <v>403</v>
      </c>
      <c r="X1496" t="s">
        <v>403</v>
      </c>
      <c r="Y1496" t="s">
        <v>403</v>
      </c>
      <c r="Z1496" s="1"/>
    </row>
    <row r="1497" spans="1:26" x14ac:dyDescent="0.25">
      <c r="A1497" s="52" t="s">
        <v>2869</v>
      </c>
      <c r="B1497" s="86" t="s">
        <v>910</v>
      </c>
      <c r="C1497" t="s">
        <v>3571</v>
      </c>
      <c r="D1497" t="s">
        <v>2092</v>
      </c>
      <c r="E1497" s="52" t="s">
        <v>4497</v>
      </c>
      <c r="F1497" s="52" t="s">
        <v>2869</v>
      </c>
      <c r="G1497" t="s">
        <v>2020</v>
      </c>
      <c r="H1497" s="87">
        <v>779346</v>
      </c>
      <c r="I1497" s="87">
        <v>779353</v>
      </c>
      <c r="J1497" s="1"/>
      <c r="K1497" s="98"/>
      <c r="L1497" s="1"/>
      <c r="M1497" s="1"/>
      <c r="P1497" s="38"/>
      <c r="R1497" s="101" t="s">
        <v>4785</v>
      </c>
      <c r="S1497" s="101" t="s">
        <v>4785</v>
      </c>
      <c r="T1497" s="45" t="s">
        <v>4785</v>
      </c>
      <c r="U1497" t="s">
        <v>405</v>
      </c>
      <c r="V1497" t="s">
        <v>405</v>
      </c>
      <c r="W1497" t="s">
        <v>405</v>
      </c>
      <c r="X1497" t="s">
        <v>405</v>
      </c>
      <c r="Y1497" t="s">
        <v>405</v>
      </c>
      <c r="Z1497" s="1"/>
    </row>
    <row r="1498" spans="1:26" x14ac:dyDescent="0.25">
      <c r="A1498" s="52" t="s">
        <v>2474</v>
      </c>
      <c r="B1498" s="86" t="s">
        <v>910</v>
      </c>
      <c r="C1498" t="s">
        <v>3570</v>
      </c>
      <c r="D1498" t="s">
        <v>2088</v>
      </c>
      <c r="E1498" s="52" t="s">
        <v>4498</v>
      </c>
      <c r="F1498" s="52" t="s">
        <v>2474</v>
      </c>
      <c r="G1498" t="s">
        <v>1467</v>
      </c>
      <c r="H1498" s="87">
        <v>249007</v>
      </c>
      <c r="I1498" s="87">
        <v>249007</v>
      </c>
      <c r="J1498" s="1"/>
      <c r="K1498" s="98"/>
      <c r="L1498" s="1"/>
      <c r="M1498" s="1"/>
      <c r="P1498" s="38"/>
      <c r="R1498" s="101" t="s">
        <v>2094</v>
      </c>
      <c r="S1498" s="101" t="s">
        <v>2094</v>
      </c>
      <c r="T1498" s="45" t="s">
        <v>3577</v>
      </c>
      <c r="U1498" t="s">
        <v>406</v>
      </c>
      <c r="V1498" t="s">
        <v>406</v>
      </c>
      <c r="W1498" t="s">
        <v>406</v>
      </c>
      <c r="X1498" t="s">
        <v>406</v>
      </c>
      <c r="Y1498" t="s">
        <v>406</v>
      </c>
      <c r="Z1498" s="1"/>
    </row>
    <row r="1499" spans="1:26" x14ac:dyDescent="0.25">
      <c r="A1499" s="52" t="s">
        <v>2715</v>
      </c>
      <c r="B1499" s="86" t="s">
        <v>910</v>
      </c>
      <c r="C1499" t="s">
        <v>3570</v>
      </c>
      <c r="D1499" t="s">
        <v>2089</v>
      </c>
      <c r="E1499" s="52" t="s">
        <v>4499</v>
      </c>
      <c r="F1499" s="52" t="s">
        <v>2715</v>
      </c>
      <c r="G1499" t="s">
        <v>1858</v>
      </c>
      <c r="H1499" s="87">
        <v>249453</v>
      </c>
      <c r="I1499" s="87">
        <v>249453</v>
      </c>
      <c r="J1499" s="1"/>
      <c r="K1499" s="98"/>
      <c r="L1499" s="1"/>
      <c r="M1499" s="1"/>
      <c r="P1499" s="38"/>
      <c r="R1499" s="101" t="s">
        <v>3565</v>
      </c>
      <c r="S1499" s="101" t="s">
        <v>3565</v>
      </c>
      <c r="T1499" s="45" t="s">
        <v>4788</v>
      </c>
      <c r="U1499" t="s">
        <v>403</v>
      </c>
      <c r="V1499" t="s">
        <v>403</v>
      </c>
      <c r="W1499" t="s">
        <v>403</v>
      </c>
      <c r="X1499" t="s">
        <v>403</v>
      </c>
      <c r="Y1499" t="s">
        <v>403</v>
      </c>
      <c r="Z1499" s="1"/>
    </row>
    <row r="1500" spans="1:26" x14ac:dyDescent="0.25">
      <c r="A1500" s="52" t="s">
        <v>2475</v>
      </c>
      <c r="B1500" s="86" t="s">
        <v>910</v>
      </c>
      <c r="C1500" t="s">
        <v>3570</v>
      </c>
      <c r="D1500" t="s">
        <v>2088</v>
      </c>
      <c r="E1500" s="52" t="s">
        <v>4500</v>
      </c>
      <c r="F1500" s="52" t="s">
        <v>2475</v>
      </c>
      <c r="G1500" t="s">
        <v>1468</v>
      </c>
      <c r="H1500" s="87">
        <v>248973</v>
      </c>
      <c r="I1500" s="87">
        <v>248973</v>
      </c>
      <c r="J1500" s="1"/>
      <c r="K1500" s="98"/>
      <c r="L1500" s="1"/>
      <c r="M1500" s="1"/>
      <c r="P1500" s="38"/>
      <c r="R1500" s="101" t="s">
        <v>4787</v>
      </c>
      <c r="S1500" s="101" t="s">
        <v>4787</v>
      </c>
      <c r="T1500" s="45" t="s">
        <v>4787</v>
      </c>
      <c r="U1500" t="s">
        <v>406</v>
      </c>
      <c r="V1500" t="s">
        <v>406</v>
      </c>
      <c r="W1500" t="s">
        <v>406</v>
      </c>
      <c r="X1500" t="s">
        <v>406</v>
      </c>
      <c r="Y1500" t="s">
        <v>406</v>
      </c>
      <c r="Z1500" s="1"/>
    </row>
    <row r="1501" spans="1:26" x14ac:dyDescent="0.25">
      <c r="A1501" s="52" t="s">
        <v>965</v>
      </c>
      <c r="B1501" s="86" t="s">
        <v>910</v>
      </c>
      <c r="C1501" t="s">
        <v>3570</v>
      </c>
      <c r="D1501" t="s">
        <v>2078</v>
      </c>
      <c r="E1501" s="52" t="s">
        <v>4501</v>
      </c>
      <c r="F1501" s="52" t="s">
        <v>965</v>
      </c>
      <c r="G1501" t="s">
        <v>1132</v>
      </c>
      <c r="H1501" s="87">
        <v>249112</v>
      </c>
      <c r="I1501" s="87">
        <v>249112</v>
      </c>
      <c r="J1501" s="1"/>
      <c r="K1501" s="98"/>
      <c r="L1501" s="1"/>
      <c r="M1501" s="1"/>
      <c r="P1501" s="38" t="s">
        <v>456</v>
      </c>
      <c r="R1501" s="101" t="s">
        <v>3566</v>
      </c>
      <c r="S1501" s="101" t="s">
        <v>3566</v>
      </c>
      <c r="T1501" s="45" t="s">
        <v>4788</v>
      </c>
      <c r="U1501" t="s">
        <v>403</v>
      </c>
      <c r="V1501" t="s">
        <v>403</v>
      </c>
      <c r="W1501" t="s">
        <v>403</v>
      </c>
      <c r="X1501" t="s">
        <v>403</v>
      </c>
      <c r="Y1501" t="s">
        <v>403</v>
      </c>
      <c r="Z1501" s="1"/>
    </row>
    <row r="1502" spans="1:26" x14ac:dyDescent="0.25">
      <c r="A1502" s="52" t="s">
        <v>2921</v>
      </c>
      <c r="B1502" s="86" t="s">
        <v>910</v>
      </c>
      <c r="C1502" t="s">
        <v>3571</v>
      </c>
      <c r="D1502" t="s">
        <v>2092</v>
      </c>
      <c r="E1502" s="52" t="s">
        <v>4502</v>
      </c>
      <c r="F1502" s="52" t="s">
        <v>2921</v>
      </c>
      <c r="G1502" t="s">
        <v>1904</v>
      </c>
      <c r="H1502" s="87" t="e">
        <v>#N/A</v>
      </c>
      <c r="I1502" s="87">
        <v>248104</v>
      </c>
      <c r="J1502" s="1"/>
      <c r="K1502" s="98"/>
      <c r="L1502" s="1"/>
      <c r="M1502" s="1"/>
      <c r="P1502" s="38" t="s">
        <v>456</v>
      </c>
      <c r="R1502" s="101" t="s">
        <v>4784</v>
      </c>
      <c r="S1502" s="101" t="s">
        <v>4784</v>
      </c>
      <c r="T1502" s="45" t="s">
        <v>4784</v>
      </c>
      <c r="U1502" t="s">
        <v>406</v>
      </c>
      <c r="V1502" t="s">
        <v>406</v>
      </c>
      <c r="W1502" t="s">
        <v>406</v>
      </c>
      <c r="X1502" t="s">
        <v>406</v>
      </c>
      <c r="Y1502" t="s">
        <v>406</v>
      </c>
      <c r="Z1502" s="1"/>
    </row>
    <row r="1503" spans="1:26" x14ac:dyDescent="0.25">
      <c r="A1503" s="52" t="s">
        <v>2228</v>
      </c>
      <c r="B1503" s="86" t="s">
        <v>910</v>
      </c>
      <c r="C1503" t="s">
        <v>3570</v>
      </c>
      <c r="D1503" t="s">
        <v>2089</v>
      </c>
      <c r="E1503" s="52" t="s">
        <v>4503</v>
      </c>
      <c r="F1503" s="52" t="s">
        <v>2228</v>
      </c>
      <c r="G1503" t="s">
        <v>1675</v>
      </c>
      <c r="H1503" s="87">
        <v>249327</v>
      </c>
      <c r="I1503" s="87">
        <v>249327</v>
      </c>
      <c r="J1503" s="1"/>
      <c r="K1503" s="98"/>
      <c r="L1503" s="1"/>
      <c r="M1503" s="1"/>
      <c r="P1503" s="38"/>
      <c r="R1503" s="101" t="s">
        <v>4786</v>
      </c>
      <c r="S1503" s="101" t="s">
        <v>4786</v>
      </c>
      <c r="T1503" s="45" t="s">
        <v>4786</v>
      </c>
      <c r="U1503" t="s">
        <v>406</v>
      </c>
      <c r="V1503" t="s">
        <v>406</v>
      </c>
      <c r="W1503" t="s">
        <v>406</v>
      </c>
      <c r="X1503" t="s">
        <v>406</v>
      </c>
      <c r="Y1503" t="s">
        <v>406</v>
      </c>
      <c r="Z1503" s="1"/>
    </row>
    <row r="1504" spans="1:26" x14ac:dyDescent="0.25">
      <c r="A1504" s="52" t="s">
        <v>2716</v>
      </c>
      <c r="B1504" s="86" t="s">
        <v>910</v>
      </c>
      <c r="C1504" t="s">
        <v>3570</v>
      </c>
      <c r="D1504" t="s">
        <v>2089</v>
      </c>
      <c r="E1504" s="52" t="s">
        <v>4504</v>
      </c>
      <c r="F1504" s="52" t="s">
        <v>2716</v>
      </c>
      <c r="G1504" t="s">
        <v>1859</v>
      </c>
      <c r="H1504" s="87">
        <v>249573</v>
      </c>
      <c r="I1504" s="87">
        <v>249573</v>
      </c>
      <c r="J1504" s="1"/>
      <c r="K1504" s="98"/>
      <c r="L1504" s="1"/>
      <c r="M1504" s="1"/>
      <c r="P1504" s="38"/>
      <c r="R1504" s="101" t="s">
        <v>2094</v>
      </c>
      <c r="S1504" s="101" t="s">
        <v>2094</v>
      </c>
      <c r="T1504" s="45" t="s">
        <v>3577</v>
      </c>
      <c r="U1504" t="s">
        <v>406</v>
      </c>
      <c r="V1504" t="s">
        <v>406</v>
      </c>
      <c r="W1504" t="s">
        <v>406</v>
      </c>
      <c r="X1504" t="s">
        <v>406</v>
      </c>
      <c r="Y1504" t="s">
        <v>406</v>
      </c>
      <c r="Z1504" s="1"/>
    </row>
    <row r="1505" spans="1:26" x14ac:dyDescent="0.25">
      <c r="A1505" s="52" t="s">
        <v>2229</v>
      </c>
      <c r="B1505" s="86" t="s">
        <v>910</v>
      </c>
      <c r="C1505" t="s">
        <v>3570</v>
      </c>
      <c r="D1505" t="s">
        <v>2078</v>
      </c>
      <c r="E1505" s="52" t="s">
        <v>4505</v>
      </c>
      <c r="F1505" s="52" t="s">
        <v>2229</v>
      </c>
      <c r="G1505" t="s">
        <v>1676</v>
      </c>
      <c r="H1505" s="87">
        <v>249307</v>
      </c>
      <c r="I1505" s="87">
        <v>249307</v>
      </c>
      <c r="J1505" s="1"/>
      <c r="K1505" s="98"/>
      <c r="L1505" s="1"/>
      <c r="M1505" s="1"/>
      <c r="P1505" s="38" t="s">
        <v>456</v>
      </c>
      <c r="R1505" s="101" t="s">
        <v>2094</v>
      </c>
      <c r="S1505" s="101" t="s">
        <v>2094</v>
      </c>
      <c r="T1505" s="45" t="s">
        <v>3577</v>
      </c>
      <c r="U1505" t="s">
        <v>406</v>
      </c>
      <c r="V1505" t="s">
        <v>406</v>
      </c>
      <c r="W1505" t="s">
        <v>406</v>
      </c>
      <c r="X1505" t="s">
        <v>406</v>
      </c>
      <c r="Y1505" t="s">
        <v>406</v>
      </c>
      <c r="Z1505" s="1"/>
    </row>
    <row r="1506" spans="1:26" x14ac:dyDescent="0.25">
      <c r="A1506" s="52" t="s">
        <v>2870</v>
      </c>
      <c r="B1506" s="86" t="s">
        <v>910</v>
      </c>
      <c r="C1506" t="s">
        <v>3571</v>
      </c>
      <c r="D1506" t="s">
        <v>2092</v>
      </c>
      <c r="E1506" s="52" t="s">
        <v>4506</v>
      </c>
      <c r="F1506" s="52" t="s">
        <v>2870</v>
      </c>
      <c r="G1506" t="s">
        <v>2021</v>
      </c>
      <c r="H1506" s="87">
        <v>248171</v>
      </c>
      <c r="I1506" s="87">
        <v>248171</v>
      </c>
      <c r="J1506" s="1"/>
      <c r="K1506" s="98"/>
      <c r="L1506" s="1"/>
      <c r="M1506" s="1"/>
      <c r="P1506" s="38"/>
      <c r="R1506" s="101" t="s">
        <v>3565</v>
      </c>
      <c r="S1506" s="101" t="s">
        <v>3565</v>
      </c>
      <c r="T1506" s="45" t="s">
        <v>4788</v>
      </c>
      <c r="U1506" t="s">
        <v>407</v>
      </c>
      <c r="V1506" t="s">
        <v>407</v>
      </c>
      <c r="W1506" t="s">
        <v>407</v>
      </c>
      <c r="X1506" t="s">
        <v>407</v>
      </c>
      <c r="Y1506" t="s">
        <v>407</v>
      </c>
      <c r="Z1506" s="1"/>
    </row>
    <row r="1507" spans="1:26" x14ac:dyDescent="0.25">
      <c r="A1507" s="52" t="s">
        <v>2476</v>
      </c>
      <c r="B1507" s="86" t="s">
        <v>910</v>
      </c>
      <c r="C1507" t="s">
        <v>3570</v>
      </c>
      <c r="D1507" t="s">
        <v>2088</v>
      </c>
      <c r="E1507" s="52" t="s">
        <v>4507</v>
      </c>
      <c r="F1507" s="52" t="s">
        <v>2476</v>
      </c>
      <c r="G1507" t="s">
        <v>1469</v>
      </c>
      <c r="H1507" s="87">
        <v>248870</v>
      </c>
      <c r="I1507" s="87">
        <v>248870</v>
      </c>
      <c r="J1507" s="1"/>
      <c r="K1507" s="98"/>
      <c r="L1507" s="1"/>
      <c r="M1507" s="1"/>
      <c r="P1507" s="38"/>
      <c r="R1507" s="101" t="s">
        <v>2093</v>
      </c>
      <c r="S1507" s="101" t="s">
        <v>2093</v>
      </c>
      <c r="T1507" s="45" t="s">
        <v>3577</v>
      </c>
      <c r="U1507" t="s">
        <v>403</v>
      </c>
      <c r="V1507" t="s">
        <v>403</v>
      </c>
      <c r="W1507" t="s">
        <v>403</v>
      </c>
      <c r="X1507" t="s">
        <v>403</v>
      </c>
      <c r="Y1507" t="s">
        <v>403</v>
      </c>
      <c r="Z1507" s="1"/>
    </row>
    <row r="1508" spans="1:26" x14ac:dyDescent="0.25">
      <c r="A1508" s="52" t="s">
        <v>2107</v>
      </c>
      <c r="B1508" s="86" t="s">
        <v>910</v>
      </c>
      <c r="C1508" t="s">
        <v>3570</v>
      </c>
      <c r="D1508" t="s">
        <v>2088</v>
      </c>
      <c r="E1508" s="52" t="s">
        <v>4508</v>
      </c>
      <c r="F1508" s="52" t="s">
        <v>2107</v>
      </c>
      <c r="G1508" t="s">
        <v>1470</v>
      </c>
      <c r="H1508" s="87" t="e">
        <v>#N/A</v>
      </c>
      <c r="I1508" s="87">
        <v>248752</v>
      </c>
      <c r="J1508" s="1"/>
      <c r="K1508" s="98"/>
      <c r="L1508" s="1"/>
      <c r="M1508" s="1"/>
      <c r="P1508" s="38" t="s">
        <v>456</v>
      </c>
      <c r="R1508" s="101" t="s">
        <v>2095</v>
      </c>
      <c r="S1508" s="101" t="s">
        <v>2095</v>
      </c>
      <c r="T1508" s="45" t="s">
        <v>4788</v>
      </c>
      <c r="U1508" t="s">
        <v>407</v>
      </c>
      <c r="V1508" t="s">
        <v>407</v>
      </c>
      <c r="W1508" t="s">
        <v>407</v>
      </c>
      <c r="X1508" t="s">
        <v>407</v>
      </c>
      <c r="Y1508" t="s">
        <v>407</v>
      </c>
      <c r="Z1508" s="1"/>
    </row>
    <row r="1509" spans="1:26" x14ac:dyDescent="0.25">
      <c r="A1509" s="52" t="s">
        <v>1042</v>
      </c>
      <c r="B1509" s="86" t="s">
        <v>910</v>
      </c>
      <c r="C1509" t="s">
        <v>3570</v>
      </c>
      <c r="D1509" t="s">
        <v>2085</v>
      </c>
      <c r="E1509" s="52" t="s">
        <v>4509</v>
      </c>
      <c r="F1509" s="52" t="s">
        <v>1042</v>
      </c>
      <c r="G1509" t="s">
        <v>1209</v>
      </c>
      <c r="H1509" s="87">
        <v>247082</v>
      </c>
      <c r="I1509" s="87">
        <v>247082</v>
      </c>
      <c r="J1509" s="1"/>
      <c r="K1509" s="98"/>
      <c r="L1509" s="1"/>
      <c r="M1509" s="1"/>
      <c r="P1509" s="38"/>
      <c r="R1509" s="101" t="s">
        <v>2094</v>
      </c>
      <c r="S1509" s="101" t="s">
        <v>2094</v>
      </c>
      <c r="T1509" s="45" t="s">
        <v>3577</v>
      </c>
      <c r="U1509" t="s">
        <v>403</v>
      </c>
      <c r="V1509" t="s">
        <v>403</v>
      </c>
      <c r="W1509" t="s">
        <v>403</v>
      </c>
      <c r="X1509" t="s">
        <v>403</v>
      </c>
      <c r="Y1509" t="s">
        <v>403</v>
      </c>
      <c r="Z1509" s="1"/>
    </row>
    <row r="1510" spans="1:26" x14ac:dyDescent="0.25">
      <c r="A1510" s="52" t="s">
        <v>2871</v>
      </c>
      <c r="B1510" s="86" t="s">
        <v>910</v>
      </c>
      <c r="C1510" t="s">
        <v>3571</v>
      </c>
      <c r="D1510" t="s">
        <v>2092</v>
      </c>
      <c r="E1510" s="52" t="s">
        <v>4510</v>
      </c>
      <c r="F1510" s="52" t="s">
        <v>2871</v>
      </c>
      <c r="G1510" t="s">
        <v>2022</v>
      </c>
      <c r="H1510" s="87">
        <v>248232</v>
      </c>
      <c r="I1510" s="87">
        <v>248232</v>
      </c>
      <c r="J1510" s="1"/>
      <c r="K1510" s="98"/>
      <c r="L1510" s="1"/>
      <c r="M1510" s="1"/>
      <c r="P1510" s="38"/>
      <c r="R1510" s="101" t="s">
        <v>4786</v>
      </c>
      <c r="S1510" s="101" t="s">
        <v>4786</v>
      </c>
      <c r="T1510" s="45" t="s">
        <v>4786</v>
      </c>
      <c r="U1510" t="s">
        <v>406</v>
      </c>
      <c r="V1510" t="s">
        <v>406</v>
      </c>
      <c r="W1510" t="s">
        <v>406</v>
      </c>
      <c r="X1510" t="s">
        <v>406</v>
      </c>
      <c r="Y1510" t="s">
        <v>406</v>
      </c>
      <c r="Z1510" s="1"/>
    </row>
    <row r="1511" spans="1:26" x14ac:dyDescent="0.25">
      <c r="A1511" s="52" t="s">
        <v>2230</v>
      </c>
      <c r="B1511" s="86" t="s">
        <v>910</v>
      </c>
      <c r="C1511" t="s">
        <v>3570</v>
      </c>
      <c r="D1511" t="s">
        <v>2078</v>
      </c>
      <c r="E1511" s="52" t="s">
        <v>4511</v>
      </c>
      <c r="F1511" s="52" t="s">
        <v>2230</v>
      </c>
      <c r="G1511" t="s">
        <v>1677</v>
      </c>
      <c r="H1511" s="87">
        <v>249123</v>
      </c>
      <c r="I1511" s="87">
        <v>249123</v>
      </c>
      <c r="J1511" s="1"/>
      <c r="K1511" s="98"/>
      <c r="L1511" s="1"/>
      <c r="M1511" s="1"/>
      <c r="P1511" s="38"/>
      <c r="R1511" s="101" t="s">
        <v>2094</v>
      </c>
      <c r="S1511" s="101" t="s">
        <v>2094</v>
      </c>
      <c r="T1511" s="45" t="s">
        <v>3577</v>
      </c>
      <c r="U1511" t="s">
        <v>403</v>
      </c>
      <c r="V1511" t="s">
        <v>403</v>
      </c>
      <c r="W1511" t="s">
        <v>403</v>
      </c>
      <c r="X1511" t="s">
        <v>403</v>
      </c>
      <c r="Y1511" t="s">
        <v>403</v>
      </c>
      <c r="Z1511" s="1"/>
    </row>
    <row r="1512" spans="1:26" x14ac:dyDescent="0.25">
      <c r="A1512" s="52" t="s">
        <v>2717</v>
      </c>
      <c r="B1512" s="86" t="s">
        <v>910</v>
      </c>
      <c r="C1512" t="s">
        <v>3570</v>
      </c>
      <c r="D1512" t="s">
        <v>2089</v>
      </c>
      <c r="E1512" s="52" t="s">
        <v>4512</v>
      </c>
      <c r="F1512" s="52" t="s">
        <v>2717</v>
      </c>
      <c r="G1512" t="s">
        <v>1860</v>
      </c>
      <c r="H1512" s="87">
        <v>249515</v>
      </c>
      <c r="I1512" s="87">
        <v>249515</v>
      </c>
      <c r="J1512" s="1"/>
      <c r="K1512" s="98"/>
      <c r="L1512" s="1"/>
      <c r="M1512" s="1"/>
      <c r="P1512" s="38"/>
      <c r="R1512" s="101" t="s">
        <v>2093</v>
      </c>
      <c r="S1512" s="101" t="s">
        <v>2093</v>
      </c>
      <c r="T1512" s="45" t="s">
        <v>3577</v>
      </c>
      <c r="U1512" t="s">
        <v>407</v>
      </c>
      <c r="V1512" t="s">
        <v>407</v>
      </c>
      <c r="W1512" t="s">
        <v>407</v>
      </c>
      <c r="X1512" t="s">
        <v>407</v>
      </c>
      <c r="Y1512" t="s">
        <v>407</v>
      </c>
      <c r="Z1512" s="1"/>
    </row>
    <row r="1513" spans="1:26" x14ac:dyDescent="0.25">
      <c r="A1513" s="52" t="s">
        <v>2872</v>
      </c>
      <c r="B1513" s="86" t="s">
        <v>910</v>
      </c>
      <c r="C1513" t="s">
        <v>3571</v>
      </c>
      <c r="D1513" t="s">
        <v>2092</v>
      </c>
      <c r="E1513" s="52" t="s">
        <v>4513</v>
      </c>
      <c r="F1513" s="52" t="s">
        <v>2872</v>
      </c>
      <c r="G1513" t="s">
        <v>2023</v>
      </c>
      <c r="H1513" s="87">
        <v>248121</v>
      </c>
      <c r="I1513" s="87">
        <v>248121</v>
      </c>
      <c r="J1513" s="1"/>
      <c r="K1513" s="98"/>
      <c r="L1513" s="1"/>
      <c r="M1513" s="1"/>
      <c r="P1513" s="38"/>
      <c r="R1513" s="101" t="s">
        <v>3565</v>
      </c>
      <c r="S1513" s="101" t="s">
        <v>3565</v>
      </c>
      <c r="T1513" s="45" t="s">
        <v>4788</v>
      </c>
      <c r="U1513" t="s">
        <v>407</v>
      </c>
      <c r="V1513" t="s">
        <v>407</v>
      </c>
      <c r="W1513" t="s">
        <v>407</v>
      </c>
      <c r="X1513" t="s">
        <v>407</v>
      </c>
      <c r="Y1513" t="s">
        <v>407</v>
      </c>
      <c r="Z1513" s="1"/>
    </row>
    <row r="1514" spans="1:26" x14ac:dyDescent="0.25">
      <c r="A1514" s="52" t="s">
        <v>2873</v>
      </c>
      <c r="B1514" s="86" t="s">
        <v>910</v>
      </c>
      <c r="C1514" t="s">
        <v>3571</v>
      </c>
      <c r="D1514" t="s">
        <v>2092</v>
      </c>
      <c r="E1514" s="52" t="s">
        <v>4514</v>
      </c>
      <c r="F1514" s="52" t="s">
        <v>2873</v>
      </c>
      <c r="G1514" t="s">
        <v>2024</v>
      </c>
      <c r="H1514" s="87">
        <v>248120</v>
      </c>
      <c r="I1514" s="87">
        <v>248120</v>
      </c>
      <c r="J1514" s="1"/>
      <c r="K1514" s="98"/>
      <c r="L1514" s="1"/>
      <c r="M1514" s="1"/>
      <c r="P1514" s="38"/>
      <c r="R1514" s="101" t="s">
        <v>3565</v>
      </c>
      <c r="S1514" s="101" t="s">
        <v>3565</v>
      </c>
      <c r="T1514" s="45" t="s">
        <v>4788</v>
      </c>
      <c r="U1514" t="s">
        <v>402</v>
      </c>
      <c r="V1514" t="s">
        <v>402</v>
      </c>
      <c r="W1514" t="s">
        <v>402</v>
      </c>
      <c r="X1514" t="s">
        <v>402</v>
      </c>
      <c r="Y1514" t="s">
        <v>402</v>
      </c>
      <c r="Z1514" s="1"/>
    </row>
    <row r="1515" spans="1:26" x14ac:dyDescent="0.25">
      <c r="A1515" s="52" t="s">
        <v>2477</v>
      </c>
      <c r="B1515" s="86" t="s">
        <v>910</v>
      </c>
      <c r="C1515" t="s">
        <v>3570</v>
      </c>
      <c r="D1515" t="s">
        <v>2088</v>
      </c>
      <c r="E1515" s="52" t="s">
        <v>4515</v>
      </c>
      <c r="F1515" s="52" t="s">
        <v>2477</v>
      </c>
      <c r="G1515" t="s">
        <v>1471</v>
      </c>
      <c r="H1515" s="87">
        <v>248869</v>
      </c>
      <c r="I1515" s="87">
        <v>248869</v>
      </c>
      <c r="J1515" s="1"/>
      <c r="K1515" s="98"/>
      <c r="L1515" s="1"/>
      <c r="M1515" s="1"/>
      <c r="P1515" s="38"/>
      <c r="R1515" s="101" t="s">
        <v>2093</v>
      </c>
      <c r="S1515" s="101" t="s">
        <v>2093</v>
      </c>
      <c r="T1515" s="45" t="s">
        <v>3577</v>
      </c>
      <c r="U1515" t="s">
        <v>403</v>
      </c>
      <c r="V1515" t="s">
        <v>403</v>
      </c>
      <c r="W1515" t="s">
        <v>403</v>
      </c>
      <c r="X1515" t="s">
        <v>403</v>
      </c>
      <c r="Y1515" t="s">
        <v>403</v>
      </c>
      <c r="Z1515" s="1"/>
    </row>
    <row r="1516" spans="1:26" x14ac:dyDescent="0.25">
      <c r="A1516" s="52" t="s">
        <v>2478</v>
      </c>
      <c r="B1516" s="86" t="s">
        <v>910</v>
      </c>
      <c r="C1516" t="s">
        <v>3570</v>
      </c>
      <c r="D1516" t="s">
        <v>2088</v>
      </c>
      <c r="E1516" s="52" t="s">
        <v>4516</v>
      </c>
      <c r="F1516" s="52" t="s">
        <v>2478</v>
      </c>
      <c r="G1516" t="s">
        <v>1472</v>
      </c>
      <c r="H1516" s="87">
        <v>248590</v>
      </c>
      <c r="I1516" s="87">
        <v>248590</v>
      </c>
      <c r="J1516" s="1"/>
      <c r="K1516" s="98"/>
      <c r="L1516" s="1"/>
      <c r="M1516" s="1"/>
      <c r="P1516" s="38"/>
      <c r="R1516" s="101" t="s">
        <v>2094</v>
      </c>
      <c r="S1516" s="101" t="s">
        <v>2094</v>
      </c>
      <c r="T1516" s="45" t="s">
        <v>3577</v>
      </c>
      <c r="U1516" t="s">
        <v>403</v>
      </c>
      <c r="V1516" t="s">
        <v>403</v>
      </c>
      <c r="W1516" t="s">
        <v>403</v>
      </c>
      <c r="X1516" t="s">
        <v>403</v>
      </c>
      <c r="Y1516" t="s">
        <v>403</v>
      </c>
      <c r="Z1516" s="1"/>
    </row>
    <row r="1517" spans="1:26" x14ac:dyDescent="0.25">
      <c r="A1517" s="52" t="s">
        <v>2479</v>
      </c>
      <c r="B1517" s="86" t="s">
        <v>910</v>
      </c>
      <c r="C1517" t="s">
        <v>3570</v>
      </c>
      <c r="D1517" t="s">
        <v>2088</v>
      </c>
      <c r="E1517" s="52" t="s">
        <v>4517</v>
      </c>
      <c r="F1517" s="52" t="s">
        <v>2479</v>
      </c>
      <c r="G1517" t="s">
        <v>1473</v>
      </c>
      <c r="H1517" s="87">
        <v>248592</v>
      </c>
      <c r="I1517" s="87">
        <v>248592</v>
      </c>
      <c r="J1517" s="1"/>
      <c r="K1517" s="98"/>
      <c r="L1517" s="1"/>
      <c r="M1517" s="1"/>
      <c r="P1517" s="38"/>
      <c r="R1517" s="101" t="s">
        <v>2093</v>
      </c>
      <c r="S1517" s="101" t="s">
        <v>2093</v>
      </c>
      <c r="T1517" s="45" t="s">
        <v>3577</v>
      </c>
      <c r="U1517" t="s">
        <v>402</v>
      </c>
      <c r="V1517" t="s">
        <v>402</v>
      </c>
      <c r="W1517" t="s">
        <v>402</v>
      </c>
      <c r="X1517" t="s">
        <v>402</v>
      </c>
      <c r="Y1517" t="s">
        <v>402</v>
      </c>
      <c r="Z1517" s="1"/>
    </row>
    <row r="1518" spans="1:26" x14ac:dyDescent="0.25">
      <c r="A1518" s="52" t="s">
        <v>2480</v>
      </c>
      <c r="B1518" s="86" t="s">
        <v>910</v>
      </c>
      <c r="C1518" t="s">
        <v>3570</v>
      </c>
      <c r="D1518" t="s">
        <v>2088</v>
      </c>
      <c r="E1518" s="52" t="s">
        <v>4518</v>
      </c>
      <c r="F1518" s="52" t="s">
        <v>2480</v>
      </c>
      <c r="G1518" t="s">
        <v>1474</v>
      </c>
      <c r="H1518" s="87">
        <v>248591</v>
      </c>
      <c r="I1518" s="87">
        <v>248591</v>
      </c>
      <c r="J1518" s="1"/>
      <c r="K1518" s="98"/>
      <c r="L1518" s="1"/>
      <c r="M1518" s="1"/>
      <c r="P1518" s="38"/>
      <c r="R1518" s="101" t="s">
        <v>2094</v>
      </c>
      <c r="S1518" s="101" t="s">
        <v>2094</v>
      </c>
      <c r="T1518" s="45" t="s">
        <v>3577</v>
      </c>
      <c r="U1518" t="s">
        <v>406</v>
      </c>
      <c r="V1518" t="s">
        <v>406</v>
      </c>
      <c r="W1518" t="s">
        <v>406</v>
      </c>
      <c r="X1518" t="s">
        <v>406</v>
      </c>
      <c r="Y1518" t="s">
        <v>406</v>
      </c>
      <c r="Z1518" s="1"/>
    </row>
    <row r="1519" spans="1:26" x14ac:dyDescent="0.25">
      <c r="A1519" s="52" t="s">
        <v>2874</v>
      </c>
      <c r="B1519" s="86" t="s">
        <v>910</v>
      </c>
      <c r="C1519" t="s">
        <v>3571</v>
      </c>
      <c r="D1519" t="s">
        <v>2092</v>
      </c>
      <c r="E1519" s="52" t="s">
        <v>4519</v>
      </c>
      <c r="F1519" s="52" t="s">
        <v>2874</v>
      </c>
      <c r="G1519" t="s">
        <v>2025</v>
      </c>
      <c r="H1519" s="87" t="e">
        <v>#N/A</v>
      </c>
      <c r="I1519" s="87">
        <v>918133</v>
      </c>
      <c r="J1519" s="1"/>
      <c r="K1519" s="98"/>
      <c r="L1519" s="1"/>
      <c r="M1519" s="1"/>
      <c r="P1519" s="38"/>
      <c r="R1519" s="101" t="s">
        <v>4785</v>
      </c>
      <c r="S1519" s="101" t="s">
        <v>4785</v>
      </c>
      <c r="T1519" s="45" t="s">
        <v>4785</v>
      </c>
      <c r="U1519" t="s">
        <v>405</v>
      </c>
      <c r="V1519" t="s">
        <v>405</v>
      </c>
      <c r="W1519" t="s">
        <v>405</v>
      </c>
      <c r="X1519" t="s">
        <v>405</v>
      </c>
      <c r="Y1519" t="s">
        <v>405</v>
      </c>
      <c r="Z1519" s="1"/>
    </row>
    <row r="1520" spans="1:26" x14ac:dyDescent="0.25">
      <c r="A1520" s="52" t="s">
        <v>2231</v>
      </c>
      <c r="B1520" s="86" t="s">
        <v>910</v>
      </c>
      <c r="C1520" t="s">
        <v>3570</v>
      </c>
      <c r="D1520" t="s">
        <v>2078</v>
      </c>
      <c r="E1520" s="52" t="s">
        <v>4520</v>
      </c>
      <c r="F1520" s="52" t="s">
        <v>2231</v>
      </c>
      <c r="G1520" t="s">
        <v>1678</v>
      </c>
      <c r="H1520" s="87">
        <v>781846</v>
      </c>
      <c r="I1520" s="87">
        <v>781846</v>
      </c>
      <c r="J1520" s="1"/>
      <c r="K1520" s="98"/>
      <c r="L1520" s="1"/>
      <c r="M1520" s="1"/>
      <c r="P1520" s="38"/>
      <c r="R1520" s="101" t="s">
        <v>2094</v>
      </c>
      <c r="S1520" s="101" t="s">
        <v>2094</v>
      </c>
      <c r="T1520" s="45" t="s">
        <v>3577</v>
      </c>
      <c r="U1520" t="s">
        <v>403</v>
      </c>
      <c r="V1520" t="s">
        <v>403</v>
      </c>
      <c r="W1520" t="s">
        <v>403</v>
      </c>
      <c r="X1520" t="s">
        <v>403</v>
      </c>
      <c r="Y1520" t="s">
        <v>403</v>
      </c>
      <c r="Z1520" s="1"/>
    </row>
    <row r="1521" spans="1:26" x14ac:dyDescent="0.25">
      <c r="A1521" s="52" t="s">
        <v>2875</v>
      </c>
      <c r="B1521" s="86" t="s">
        <v>910</v>
      </c>
      <c r="C1521" t="s">
        <v>3571</v>
      </c>
      <c r="D1521" t="s">
        <v>2092</v>
      </c>
      <c r="E1521" s="52" t="s">
        <v>4521</v>
      </c>
      <c r="F1521" s="52" t="s">
        <v>2875</v>
      </c>
      <c r="G1521" t="s">
        <v>2026</v>
      </c>
      <c r="H1521" s="87">
        <v>248255</v>
      </c>
      <c r="I1521" s="87">
        <v>248255</v>
      </c>
      <c r="J1521" s="1"/>
      <c r="K1521" s="98"/>
      <c r="L1521" s="1"/>
      <c r="M1521" s="1"/>
      <c r="P1521" s="38"/>
      <c r="R1521" s="101" t="s">
        <v>3566</v>
      </c>
      <c r="S1521" s="101" t="s">
        <v>3566</v>
      </c>
      <c r="T1521" s="45" t="s">
        <v>4788</v>
      </c>
      <c r="U1521" t="s">
        <v>408</v>
      </c>
      <c r="V1521" t="s">
        <v>408</v>
      </c>
      <c r="W1521" t="s">
        <v>408</v>
      </c>
      <c r="X1521" t="s">
        <v>408</v>
      </c>
      <c r="Y1521" t="s">
        <v>408</v>
      </c>
      <c r="Z1521" s="1"/>
    </row>
    <row r="1522" spans="1:26" x14ac:dyDescent="0.25">
      <c r="A1522" s="52" t="s">
        <v>2876</v>
      </c>
      <c r="B1522" s="86" t="s">
        <v>910</v>
      </c>
      <c r="C1522" t="s">
        <v>3571</v>
      </c>
      <c r="D1522" t="s">
        <v>2092</v>
      </c>
      <c r="E1522" s="52" t="s">
        <v>4522</v>
      </c>
      <c r="F1522" s="52" t="s">
        <v>2876</v>
      </c>
      <c r="G1522" t="s">
        <v>2027</v>
      </c>
      <c r="H1522" s="87">
        <v>248254</v>
      </c>
      <c r="I1522" s="87">
        <v>248254</v>
      </c>
      <c r="J1522" s="1"/>
      <c r="K1522" s="98"/>
      <c r="L1522" s="1"/>
      <c r="M1522" s="1"/>
      <c r="P1522" s="38"/>
      <c r="R1522" s="101" t="s">
        <v>3565</v>
      </c>
      <c r="S1522" s="101" t="s">
        <v>3565</v>
      </c>
      <c r="T1522" s="45" t="s">
        <v>4788</v>
      </c>
      <c r="U1522" t="s">
        <v>403</v>
      </c>
      <c r="V1522" t="s">
        <v>403</v>
      </c>
      <c r="W1522" t="s">
        <v>403</v>
      </c>
      <c r="X1522" t="s">
        <v>403</v>
      </c>
      <c r="Y1522" t="s">
        <v>403</v>
      </c>
      <c r="Z1522" s="1"/>
    </row>
    <row r="1523" spans="1:26" x14ac:dyDescent="0.25">
      <c r="A1523" s="52" t="s">
        <v>2877</v>
      </c>
      <c r="B1523" s="86" t="s">
        <v>910</v>
      </c>
      <c r="C1523" t="s">
        <v>3571</v>
      </c>
      <c r="D1523" t="s">
        <v>2092</v>
      </c>
      <c r="E1523" s="52" t="s">
        <v>4523</v>
      </c>
      <c r="F1523" s="52" t="s">
        <v>2877</v>
      </c>
      <c r="G1523" t="s">
        <v>2028</v>
      </c>
      <c r="H1523" s="87">
        <v>248250</v>
      </c>
      <c r="I1523" s="87">
        <v>248250</v>
      </c>
      <c r="J1523" s="1"/>
      <c r="K1523" s="98"/>
      <c r="L1523" s="1"/>
      <c r="M1523" s="1"/>
      <c r="P1523" s="38"/>
      <c r="R1523" s="101" t="s">
        <v>3566</v>
      </c>
      <c r="S1523" s="101" t="s">
        <v>3566</v>
      </c>
      <c r="T1523" s="45" t="s">
        <v>4788</v>
      </c>
      <c r="U1523" t="s">
        <v>408</v>
      </c>
      <c r="V1523" t="s">
        <v>408</v>
      </c>
      <c r="W1523" t="s">
        <v>408</v>
      </c>
      <c r="X1523" t="s">
        <v>408</v>
      </c>
      <c r="Y1523" t="s">
        <v>408</v>
      </c>
      <c r="Z1523" s="1"/>
    </row>
    <row r="1524" spans="1:26" x14ac:dyDescent="0.25">
      <c r="A1524" s="52" t="s">
        <v>2259</v>
      </c>
      <c r="B1524" s="86" t="s">
        <v>910</v>
      </c>
      <c r="C1524" t="s">
        <v>3571</v>
      </c>
      <c r="D1524" t="s">
        <v>2092</v>
      </c>
      <c r="E1524" s="52" t="s">
        <v>4524</v>
      </c>
      <c r="F1524" s="52" t="s">
        <v>2259</v>
      </c>
      <c r="G1524" t="s">
        <v>2029</v>
      </c>
      <c r="H1524" s="87">
        <v>248252</v>
      </c>
      <c r="I1524" s="87">
        <v>248252</v>
      </c>
      <c r="J1524" s="1"/>
      <c r="K1524" s="98"/>
      <c r="L1524" s="1"/>
      <c r="M1524" s="1"/>
      <c r="P1524" s="38"/>
      <c r="R1524" s="101" t="s">
        <v>4783</v>
      </c>
      <c r="S1524" s="101" t="s">
        <v>4783</v>
      </c>
      <c r="T1524" s="45" t="s">
        <v>4783</v>
      </c>
      <c r="U1524" t="s">
        <v>407</v>
      </c>
      <c r="V1524" t="s">
        <v>407</v>
      </c>
      <c r="W1524" t="s">
        <v>407</v>
      </c>
      <c r="X1524" t="s">
        <v>407</v>
      </c>
      <c r="Y1524" t="s">
        <v>407</v>
      </c>
      <c r="Z1524" s="1"/>
    </row>
    <row r="1525" spans="1:26" x14ac:dyDescent="0.25">
      <c r="A1525" s="52" t="s">
        <v>966</v>
      </c>
      <c r="B1525" s="86" t="s">
        <v>910</v>
      </c>
      <c r="C1525" t="s">
        <v>3570</v>
      </c>
      <c r="D1525" t="s">
        <v>2078</v>
      </c>
      <c r="E1525" s="52" t="s">
        <v>4525</v>
      </c>
      <c r="F1525" s="52" t="s">
        <v>966</v>
      </c>
      <c r="G1525" t="s">
        <v>1133</v>
      </c>
      <c r="H1525" s="87">
        <v>249106</v>
      </c>
      <c r="I1525" s="87">
        <v>249106</v>
      </c>
      <c r="J1525" s="1"/>
      <c r="K1525" s="98"/>
      <c r="L1525" s="1"/>
      <c r="M1525" s="1"/>
      <c r="P1525" s="38"/>
      <c r="R1525" s="101" t="s">
        <v>2093</v>
      </c>
      <c r="S1525" s="101" t="s">
        <v>2093</v>
      </c>
      <c r="T1525" s="45" t="s">
        <v>3577</v>
      </c>
      <c r="U1525" t="s">
        <v>406</v>
      </c>
      <c r="V1525" t="s">
        <v>406</v>
      </c>
      <c r="W1525" t="s">
        <v>406</v>
      </c>
      <c r="X1525" t="s">
        <v>406</v>
      </c>
      <c r="Y1525" t="s">
        <v>406</v>
      </c>
      <c r="Z1525" s="1"/>
    </row>
    <row r="1526" spans="1:26" x14ac:dyDescent="0.25">
      <c r="A1526" s="52" t="s">
        <v>967</v>
      </c>
      <c r="B1526" s="86" t="s">
        <v>910</v>
      </c>
      <c r="C1526" t="s">
        <v>3570</v>
      </c>
      <c r="D1526" t="s">
        <v>2078</v>
      </c>
      <c r="E1526" s="52" t="s">
        <v>4526</v>
      </c>
      <c r="F1526" s="52" t="s">
        <v>967</v>
      </c>
      <c r="G1526" t="s">
        <v>1134</v>
      </c>
      <c r="H1526" s="87">
        <v>249107</v>
      </c>
      <c r="I1526" s="87">
        <v>249107</v>
      </c>
      <c r="J1526" s="1"/>
      <c r="K1526" s="98"/>
      <c r="L1526" s="1"/>
      <c r="M1526" s="1"/>
      <c r="P1526" s="38"/>
      <c r="R1526" s="101" t="s">
        <v>4786</v>
      </c>
      <c r="S1526" s="101" t="s">
        <v>4786</v>
      </c>
      <c r="T1526" s="45" t="s">
        <v>4786</v>
      </c>
      <c r="U1526" t="s">
        <v>402</v>
      </c>
      <c r="V1526" t="s">
        <v>402</v>
      </c>
      <c r="W1526" t="s">
        <v>402</v>
      </c>
      <c r="X1526" t="s">
        <v>402</v>
      </c>
      <c r="Y1526" t="s">
        <v>402</v>
      </c>
      <c r="Z1526" s="1"/>
    </row>
    <row r="1527" spans="1:26" x14ac:dyDescent="0.25">
      <c r="A1527" s="52" t="s">
        <v>2481</v>
      </c>
      <c r="B1527" s="86" t="s">
        <v>910</v>
      </c>
      <c r="C1527" t="s">
        <v>3570</v>
      </c>
      <c r="D1527" t="s">
        <v>2088</v>
      </c>
      <c r="E1527" s="52" t="s">
        <v>4527</v>
      </c>
      <c r="F1527" s="52" t="s">
        <v>2481</v>
      </c>
      <c r="G1527" t="s">
        <v>1475</v>
      </c>
      <c r="H1527" s="87">
        <v>248692</v>
      </c>
      <c r="I1527" s="87">
        <v>248692</v>
      </c>
      <c r="J1527" s="1"/>
      <c r="K1527" s="98"/>
      <c r="L1527" s="1"/>
      <c r="M1527" s="1"/>
      <c r="P1527" s="38" t="s">
        <v>456</v>
      </c>
      <c r="R1527" s="101" t="s">
        <v>3566</v>
      </c>
      <c r="S1527" s="101" t="s">
        <v>3566</v>
      </c>
      <c r="T1527" s="45" t="s">
        <v>4788</v>
      </c>
      <c r="U1527" t="s">
        <v>407</v>
      </c>
      <c r="V1527" t="s">
        <v>407</v>
      </c>
      <c r="W1527" t="s">
        <v>407</v>
      </c>
      <c r="X1527" t="s">
        <v>407</v>
      </c>
      <c r="Y1527" t="s">
        <v>407</v>
      </c>
      <c r="Z1527" s="1"/>
    </row>
    <row r="1528" spans="1:26" x14ac:dyDescent="0.25">
      <c r="A1528" s="52" t="s">
        <v>2257</v>
      </c>
      <c r="B1528" s="86" t="s">
        <v>910</v>
      </c>
      <c r="C1528" t="s">
        <v>3571</v>
      </c>
      <c r="D1528" t="s">
        <v>2091</v>
      </c>
      <c r="E1528" s="52" t="s">
        <v>4528</v>
      </c>
      <c r="F1528" s="52" t="s">
        <v>2257</v>
      </c>
      <c r="G1528" t="s">
        <v>2030</v>
      </c>
      <c r="H1528" s="87" t="e">
        <v>#N/A</v>
      </c>
      <c r="I1528" s="87">
        <v>248003</v>
      </c>
      <c r="J1528" s="1"/>
      <c r="K1528" s="98"/>
      <c r="L1528" s="1"/>
      <c r="M1528" s="1"/>
      <c r="P1528" s="38"/>
      <c r="R1528" s="101" t="s">
        <v>3565</v>
      </c>
      <c r="S1528" s="101" t="s">
        <v>3565</v>
      </c>
      <c r="T1528" s="45" t="s">
        <v>4788</v>
      </c>
      <c r="U1528" t="s">
        <v>402</v>
      </c>
      <c r="V1528" t="s">
        <v>402</v>
      </c>
      <c r="W1528" t="s">
        <v>402</v>
      </c>
      <c r="X1528" t="s">
        <v>402</v>
      </c>
      <c r="Y1528" t="s">
        <v>402</v>
      </c>
      <c r="Z1528" s="1"/>
    </row>
    <row r="1529" spans="1:26" x14ac:dyDescent="0.25">
      <c r="A1529" s="52" t="s">
        <v>2878</v>
      </c>
      <c r="B1529" s="86" t="s">
        <v>910</v>
      </c>
      <c r="C1529" t="s">
        <v>3571</v>
      </c>
      <c r="D1529" t="s">
        <v>2091</v>
      </c>
      <c r="E1529" s="52" t="s">
        <v>4529</v>
      </c>
      <c r="F1529" s="52" t="s">
        <v>2878</v>
      </c>
      <c r="G1529" t="s">
        <v>2031</v>
      </c>
      <c r="H1529" s="87">
        <v>248003</v>
      </c>
      <c r="I1529" s="87">
        <v>248003</v>
      </c>
      <c r="J1529" s="1"/>
      <c r="K1529" s="98"/>
      <c r="L1529" s="1"/>
      <c r="M1529" s="1"/>
      <c r="P1529" s="38"/>
      <c r="R1529" s="101" t="s">
        <v>4787</v>
      </c>
      <c r="S1529" s="101" t="s">
        <v>4787</v>
      </c>
      <c r="T1529" s="45" t="s">
        <v>4787</v>
      </c>
      <c r="U1529" t="s">
        <v>407</v>
      </c>
      <c r="V1529" t="s">
        <v>407</v>
      </c>
      <c r="W1529" t="s">
        <v>407</v>
      </c>
      <c r="X1529" t="s">
        <v>407</v>
      </c>
      <c r="Y1529" t="s">
        <v>407</v>
      </c>
      <c r="Z1529" s="1"/>
    </row>
    <row r="1530" spans="1:26" x14ac:dyDescent="0.25">
      <c r="A1530" s="52" t="s">
        <v>2879</v>
      </c>
      <c r="B1530" s="86" t="s">
        <v>910</v>
      </c>
      <c r="C1530" t="s">
        <v>3571</v>
      </c>
      <c r="D1530" t="s">
        <v>2091</v>
      </c>
      <c r="E1530" s="52" t="s">
        <v>4530</v>
      </c>
      <c r="F1530" s="52" t="s">
        <v>2879</v>
      </c>
      <c r="G1530" t="s">
        <v>2032</v>
      </c>
      <c r="H1530" s="87">
        <v>248007</v>
      </c>
      <c r="I1530" s="87">
        <v>248007</v>
      </c>
      <c r="J1530" s="1"/>
      <c r="K1530" s="98"/>
      <c r="L1530" s="1"/>
      <c r="M1530" s="1"/>
      <c r="P1530" s="38"/>
      <c r="R1530" s="101" t="s">
        <v>3565</v>
      </c>
      <c r="S1530" s="101" t="s">
        <v>3565</v>
      </c>
      <c r="T1530" s="45" t="s">
        <v>4788</v>
      </c>
      <c r="U1530" t="s">
        <v>406</v>
      </c>
      <c r="V1530" t="s">
        <v>406</v>
      </c>
      <c r="W1530" t="s">
        <v>406</v>
      </c>
      <c r="X1530" t="s">
        <v>406</v>
      </c>
      <c r="Y1530" t="s">
        <v>406</v>
      </c>
      <c r="Z1530" s="1"/>
    </row>
    <row r="1531" spans="1:26" x14ac:dyDescent="0.25">
      <c r="A1531" s="52" t="s">
        <v>2880</v>
      </c>
      <c r="B1531" s="86" t="s">
        <v>910</v>
      </c>
      <c r="C1531" t="s">
        <v>3571</v>
      </c>
      <c r="D1531" t="s">
        <v>2091</v>
      </c>
      <c r="E1531" s="52" t="s">
        <v>4531</v>
      </c>
      <c r="F1531" s="52" t="s">
        <v>2880</v>
      </c>
      <c r="G1531" t="s">
        <v>2033</v>
      </c>
      <c r="H1531" s="87">
        <v>248032</v>
      </c>
      <c r="I1531" s="87">
        <v>248032</v>
      </c>
      <c r="J1531" s="1"/>
      <c r="K1531" s="98"/>
      <c r="L1531" s="1"/>
      <c r="M1531" s="1"/>
      <c r="P1531" s="38"/>
      <c r="R1531" s="101" t="s">
        <v>3565</v>
      </c>
      <c r="S1531" s="101" t="s">
        <v>3565</v>
      </c>
      <c r="T1531" s="45" t="s">
        <v>4788</v>
      </c>
      <c r="U1531" t="s">
        <v>403</v>
      </c>
      <c r="V1531" t="s">
        <v>403</v>
      </c>
      <c r="W1531" t="s">
        <v>403</v>
      </c>
      <c r="X1531" t="s">
        <v>403</v>
      </c>
      <c r="Y1531" t="s">
        <v>403</v>
      </c>
      <c r="Z1531" s="1"/>
    </row>
    <row r="1532" spans="1:26" x14ac:dyDescent="0.25">
      <c r="A1532" s="52" t="s">
        <v>2933</v>
      </c>
      <c r="B1532" s="86" t="s">
        <v>910</v>
      </c>
      <c r="C1532" t="s">
        <v>3570</v>
      </c>
      <c r="D1532" t="s">
        <v>2085</v>
      </c>
      <c r="E1532" s="52" t="s">
        <v>4532</v>
      </c>
      <c r="F1532" s="52" t="s">
        <v>1043</v>
      </c>
      <c r="G1532" t="s">
        <v>1210</v>
      </c>
      <c r="H1532" s="87" t="e">
        <v>#N/A</v>
      </c>
      <c r="I1532" s="87">
        <v>247134</v>
      </c>
      <c r="J1532" s="1"/>
      <c r="K1532" s="98"/>
      <c r="L1532" s="1"/>
      <c r="M1532" s="1"/>
      <c r="P1532" s="38"/>
      <c r="R1532" s="101" t="s">
        <v>4785</v>
      </c>
      <c r="S1532" s="101" t="s">
        <v>4785</v>
      </c>
      <c r="T1532" s="45" t="s">
        <v>4785</v>
      </c>
      <c r="U1532" t="s">
        <v>407</v>
      </c>
      <c r="V1532" t="s">
        <v>407</v>
      </c>
      <c r="W1532" t="s">
        <v>407</v>
      </c>
      <c r="X1532" t="s">
        <v>407</v>
      </c>
      <c r="Y1532" t="s">
        <v>407</v>
      </c>
      <c r="Z1532" s="1"/>
    </row>
    <row r="1533" spans="1:26" x14ac:dyDescent="0.25">
      <c r="A1533" s="52" t="s">
        <v>2482</v>
      </c>
      <c r="B1533" s="86" t="s">
        <v>910</v>
      </c>
      <c r="C1533" t="s">
        <v>3570</v>
      </c>
      <c r="D1533" t="s">
        <v>2088</v>
      </c>
      <c r="E1533" s="52" t="s">
        <v>4533</v>
      </c>
      <c r="F1533" s="52" t="s">
        <v>2482</v>
      </c>
      <c r="G1533" t="s">
        <v>1476</v>
      </c>
      <c r="H1533" s="87">
        <v>721727</v>
      </c>
      <c r="I1533" s="87">
        <v>721727</v>
      </c>
      <c r="J1533" s="1"/>
      <c r="K1533" s="98"/>
      <c r="L1533" s="1"/>
      <c r="M1533" s="1"/>
      <c r="P1533" s="38"/>
      <c r="R1533" s="101" t="s">
        <v>2094</v>
      </c>
      <c r="S1533" s="101" t="s">
        <v>2094</v>
      </c>
      <c r="T1533" s="45" t="s">
        <v>3577</v>
      </c>
      <c r="U1533" t="s">
        <v>403</v>
      </c>
      <c r="V1533" t="s">
        <v>403</v>
      </c>
      <c r="W1533" t="s">
        <v>403</v>
      </c>
      <c r="X1533" t="s">
        <v>403</v>
      </c>
      <c r="Y1533" t="s">
        <v>403</v>
      </c>
      <c r="Z1533" s="1"/>
    </row>
    <row r="1534" spans="1:26" x14ac:dyDescent="0.25">
      <c r="A1534" s="52" t="s">
        <v>2483</v>
      </c>
      <c r="B1534" s="86" t="s">
        <v>910</v>
      </c>
      <c r="C1534" t="s">
        <v>3570</v>
      </c>
      <c r="D1534" t="s">
        <v>2088</v>
      </c>
      <c r="E1534" s="52" t="s">
        <v>4534</v>
      </c>
      <c r="F1534" s="52" t="s">
        <v>2483</v>
      </c>
      <c r="G1534" t="s">
        <v>1477</v>
      </c>
      <c r="H1534" s="87">
        <v>248834</v>
      </c>
      <c r="I1534" s="87">
        <v>248834</v>
      </c>
      <c r="J1534" s="1"/>
      <c r="K1534" s="98"/>
      <c r="L1534" s="1"/>
      <c r="M1534" s="1"/>
      <c r="P1534" s="38"/>
      <c r="R1534" s="101" t="s">
        <v>4787</v>
      </c>
      <c r="S1534" s="101" t="s">
        <v>4787</v>
      </c>
      <c r="T1534" s="45" t="s">
        <v>4787</v>
      </c>
      <c r="U1534" t="s">
        <v>406</v>
      </c>
      <c r="V1534" t="s">
        <v>406</v>
      </c>
      <c r="W1534" t="s">
        <v>406</v>
      </c>
      <c r="X1534" t="s">
        <v>406</v>
      </c>
      <c r="Y1534" t="s">
        <v>406</v>
      </c>
      <c r="Z1534" s="1"/>
    </row>
    <row r="1535" spans="1:26" x14ac:dyDescent="0.25">
      <c r="A1535" s="52" t="s">
        <v>2484</v>
      </c>
      <c r="B1535" s="86" t="s">
        <v>910</v>
      </c>
      <c r="C1535" t="s">
        <v>3570</v>
      </c>
      <c r="D1535" t="s">
        <v>2088</v>
      </c>
      <c r="E1535" s="52" t="s">
        <v>4535</v>
      </c>
      <c r="F1535" s="52" t="s">
        <v>2484</v>
      </c>
      <c r="G1535" t="s">
        <v>1478</v>
      </c>
      <c r="H1535" s="87">
        <v>248894</v>
      </c>
      <c r="I1535" s="87">
        <v>248894</v>
      </c>
      <c r="J1535" s="1"/>
      <c r="K1535" s="98"/>
      <c r="L1535" s="1"/>
      <c r="M1535" s="1"/>
      <c r="P1535" s="38" t="s">
        <v>456</v>
      </c>
      <c r="R1535" s="101" t="s">
        <v>2095</v>
      </c>
      <c r="S1535" s="101" t="s">
        <v>2095</v>
      </c>
      <c r="T1535" s="45" t="s">
        <v>4788</v>
      </c>
      <c r="U1535" t="s">
        <v>406</v>
      </c>
      <c r="V1535" t="s">
        <v>406</v>
      </c>
      <c r="W1535" t="s">
        <v>406</v>
      </c>
      <c r="X1535" t="s">
        <v>406</v>
      </c>
      <c r="Y1535" t="s">
        <v>406</v>
      </c>
      <c r="Z1535" s="1"/>
    </row>
    <row r="1536" spans="1:26" x14ac:dyDescent="0.25">
      <c r="A1536" s="52" t="s">
        <v>2485</v>
      </c>
      <c r="B1536" s="86" t="s">
        <v>910</v>
      </c>
      <c r="C1536" t="s">
        <v>3570</v>
      </c>
      <c r="D1536" t="s">
        <v>2088</v>
      </c>
      <c r="E1536" s="52" t="s">
        <v>4536</v>
      </c>
      <c r="F1536" s="52" t="s">
        <v>2485</v>
      </c>
      <c r="G1536" t="s">
        <v>1479</v>
      </c>
      <c r="H1536" s="87">
        <v>248887</v>
      </c>
      <c r="I1536" s="87">
        <v>248887</v>
      </c>
      <c r="J1536" s="1"/>
      <c r="K1536" s="98"/>
      <c r="L1536" s="1"/>
      <c r="M1536" s="1"/>
      <c r="P1536" s="38"/>
      <c r="R1536" s="101" t="s">
        <v>4785</v>
      </c>
      <c r="S1536" s="101" t="s">
        <v>4785</v>
      </c>
      <c r="T1536" s="45" t="s">
        <v>4785</v>
      </c>
      <c r="U1536" t="s">
        <v>404</v>
      </c>
      <c r="V1536" t="s">
        <v>404</v>
      </c>
      <c r="W1536" t="s">
        <v>404</v>
      </c>
      <c r="X1536" t="s">
        <v>404</v>
      </c>
      <c r="Y1536" t="s">
        <v>404</v>
      </c>
      <c r="Z1536" s="1"/>
    </row>
    <row r="1537" spans="1:26" x14ac:dyDescent="0.25">
      <c r="A1537" s="52" t="s">
        <v>2486</v>
      </c>
      <c r="B1537" s="86" t="s">
        <v>910</v>
      </c>
      <c r="C1537" t="s">
        <v>3570</v>
      </c>
      <c r="D1537" t="s">
        <v>2088</v>
      </c>
      <c r="E1537" s="52" t="s">
        <v>4537</v>
      </c>
      <c r="F1537" s="52" t="s">
        <v>2486</v>
      </c>
      <c r="G1537" t="s">
        <v>1480</v>
      </c>
      <c r="H1537" s="87">
        <v>248893</v>
      </c>
      <c r="I1537" s="87">
        <v>248893</v>
      </c>
      <c r="J1537" s="1"/>
      <c r="K1537" s="98"/>
      <c r="L1537" s="1"/>
      <c r="M1537" s="1"/>
      <c r="P1537" s="38"/>
      <c r="R1537" s="101" t="s">
        <v>2094</v>
      </c>
      <c r="S1537" s="101" t="s">
        <v>2094</v>
      </c>
      <c r="T1537" s="45" t="s">
        <v>3577</v>
      </c>
      <c r="U1537" t="s">
        <v>403</v>
      </c>
      <c r="V1537" t="s">
        <v>403</v>
      </c>
      <c r="W1537" t="s">
        <v>403</v>
      </c>
      <c r="X1537" t="s">
        <v>403</v>
      </c>
      <c r="Y1537" t="s">
        <v>403</v>
      </c>
      <c r="Z1537" s="1"/>
    </row>
    <row r="1538" spans="1:26" x14ac:dyDescent="0.25">
      <c r="A1538" s="52" t="s">
        <v>1021</v>
      </c>
      <c r="B1538" s="86" t="s">
        <v>910</v>
      </c>
      <c r="C1538" t="s">
        <v>3570</v>
      </c>
      <c r="D1538" t="s">
        <v>2083</v>
      </c>
      <c r="E1538" s="52" t="s">
        <v>4538</v>
      </c>
      <c r="F1538" s="52" t="s">
        <v>1021</v>
      </c>
      <c r="G1538" t="s">
        <v>1188</v>
      </c>
      <c r="H1538" s="87">
        <v>54573</v>
      </c>
      <c r="I1538" s="87">
        <v>54573</v>
      </c>
      <c r="J1538" s="1"/>
      <c r="K1538" s="98"/>
      <c r="L1538" s="1"/>
      <c r="M1538" s="1"/>
      <c r="P1538" s="38"/>
      <c r="R1538" s="101" t="s">
        <v>2094</v>
      </c>
      <c r="S1538" s="101" t="s">
        <v>2094</v>
      </c>
      <c r="T1538" s="45" t="s">
        <v>3577</v>
      </c>
      <c r="U1538" t="s">
        <v>405</v>
      </c>
      <c r="V1538" t="s">
        <v>405</v>
      </c>
      <c r="W1538" t="s">
        <v>405</v>
      </c>
      <c r="X1538" t="s">
        <v>405</v>
      </c>
      <c r="Y1538" t="s">
        <v>405</v>
      </c>
      <c r="Z1538" s="1"/>
    </row>
    <row r="1539" spans="1:26" x14ac:dyDescent="0.25">
      <c r="A1539" s="52" t="s">
        <v>2718</v>
      </c>
      <c r="B1539" s="86" t="s">
        <v>910</v>
      </c>
      <c r="C1539" t="s">
        <v>3570</v>
      </c>
      <c r="D1539" t="s">
        <v>2089</v>
      </c>
      <c r="E1539" s="52" t="s">
        <v>4539</v>
      </c>
      <c r="F1539" s="52" t="s">
        <v>2718</v>
      </c>
      <c r="G1539" t="s">
        <v>1861</v>
      </c>
      <c r="H1539" s="87">
        <v>249162</v>
      </c>
      <c r="I1539" s="87">
        <v>249162</v>
      </c>
      <c r="J1539" s="1"/>
      <c r="K1539" s="98"/>
      <c r="L1539" s="1"/>
      <c r="M1539" s="1"/>
      <c r="P1539" s="38"/>
      <c r="R1539" s="101" t="s">
        <v>4784</v>
      </c>
      <c r="S1539" s="101" t="s">
        <v>4784</v>
      </c>
      <c r="T1539" s="45" t="s">
        <v>4784</v>
      </c>
      <c r="U1539" t="s">
        <v>406</v>
      </c>
      <c r="V1539" t="s">
        <v>406</v>
      </c>
      <c r="W1539" t="s">
        <v>406</v>
      </c>
      <c r="X1539" t="s">
        <v>406</v>
      </c>
      <c r="Y1539" t="s">
        <v>406</v>
      </c>
      <c r="Z1539" s="1"/>
    </row>
    <row r="1540" spans="1:26" x14ac:dyDescent="0.25">
      <c r="A1540" s="52" t="s">
        <v>2232</v>
      </c>
      <c r="B1540" s="86" t="s">
        <v>910</v>
      </c>
      <c r="C1540" t="s">
        <v>3570</v>
      </c>
      <c r="D1540" t="s">
        <v>2089</v>
      </c>
      <c r="E1540" s="52" t="s">
        <v>4540</v>
      </c>
      <c r="F1540" s="52" t="s">
        <v>2232</v>
      </c>
      <c r="G1540" t="s">
        <v>1679</v>
      </c>
      <c r="H1540" s="87">
        <v>249319</v>
      </c>
      <c r="I1540" s="87">
        <v>249319</v>
      </c>
      <c r="J1540" s="1"/>
      <c r="K1540" s="98"/>
      <c r="L1540" s="1"/>
      <c r="M1540" s="1"/>
      <c r="P1540" s="38" t="s">
        <v>456</v>
      </c>
      <c r="R1540" s="101" t="s">
        <v>3565</v>
      </c>
      <c r="S1540" s="101" t="s">
        <v>3565</v>
      </c>
      <c r="T1540" s="45" t="s">
        <v>4788</v>
      </c>
      <c r="U1540" t="s">
        <v>408</v>
      </c>
      <c r="V1540" t="s">
        <v>408</v>
      </c>
      <c r="W1540" t="s">
        <v>408</v>
      </c>
      <c r="X1540" t="s">
        <v>408</v>
      </c>
      <c r="Y1540" t="s">
        <v>408</v>
      </c>
      <c r="Z1540" s="1"/>
    </row>
    <row r="1541" spans="1:26" x14ac:dyDescent="0.25">
      <c r="A1541" s="52" t="s">
        <v>2487</v>
      </c>
      <c r="B1541" s="86" t="s">
        <v>910</v>
      </c>
      <c r="C1541" t="s">
        <v>3570</v>
      </c>
      <c r="D1541" t="s">
        <v>2088</v>
      </c>
      <c r="E1541" s="52" t="s">
        <v>4541</v>
      </c>
      <c r="F1541" s="52" t="s">
        <v>2487</v>
      </c>
      <c r="G1541" t="s">
        <v>1481</v>
      </c>
      <c r="H1541" s="87">
        <v>248731</v>
      </c>
      <c r="I1541" s="87">
        <v>248731</v>
      </c>
      <c r="J1541" s="1"/>
      <c r="K1541" s="98"/>
      <c r="L1541" s="1"/>
      <c r="M1541" s="1"/>
      <c r="P1541" s="38"/>
      <c r="R1541" s="101" t="s">
        <v>3565</v>
      </c>
      <c r="S1541" s="101" t="s">
        <v>3565</v>
      </c>
      <c r="T1541" s="45" t="s">
        <v>4788</v>
      </c>
      <c r="U1541" t="s">
        <v>403</v>
      </c>
      <c r="V1541" t="s">
        <v>403</v>
      </c>
      <c r="W1541" t="s">
        <v>403</v>
      </c>
      <c r="X1541" t="s">
        <v>403</v>
      </c>
      <c r="Y1541" t="s">
        <v>403</v>
      </c>
      <c r="Z1541" s="1"/>
    </row>
    <row r="1542" spans="1:26" x14ac:dyDescent="0.25">
      <c r="A1542" s="52" t="s">
        <v>1482</v>
      </c>
      <c r="B1542" s="86" t="s">
        <v>910</v>
      </c>
      <c r="C1542" t="s">
        <v>3570</v>
      </c>
      <c r="D1542" t="s">
        <v>2088</v>
      </c>
      <c r="E1542" s="52" t="s">
        <v>4542</v>
      </c>
      <c r="F1542" s="52" t="s">
        <v>1482</v>
      </c>
      <c r="G1542" t="s">
        <v>1482</v>
      </c>
      <c r="H1542" s="87">
        <v>248738</v>
      </c>
      <c r="I1542" s="87">
        <v>248738</v>
      </c>
      <c r="J1542" s="1"/>
      <c r="K1542" s="98"/>
      <c r="L1542" s="1"/>
      <c r="M1542" s="1"/>
      <c r="P1542" s="38"/>
      <c r="R1542" s="101" t="s">
        <v>3565</v>
      </c>
      <c r="S1542" s="101" t="s">
        <v>3565</v>
      </c>
      <c r="T1542" s="45" t="s">
        <v>4788</v>
      </c>
      <c r="U1542" t="s">
        <v>403</v>
      </c>
      <c r="V1542" t="s">
        <v>403</v>
      </c>
      <c r="W1542" t="s">
        <v>403</v>
      </c>
      <c r="X1542" t="s">
        <v>403</v>
      </c>
      <c r="Y1542" t="s">
        <v>403</v>
      </c>
      <c r="Z1542" s="1"/>
    </row>
    <row r="1543" spans="1:26" x14ac:dyDescent="0.25">
      <c r="A1543" s="52" t="s">
        <v>2488</v>
      </c>
      <c r="B1543" s="86" t="s">
        <v>910</v>
      </c>
      <c r="C1543" t="s">
        <v>3570</v>
      </c>
      <c r="D1543" t="s">
        <v>2088</v>
      </c>
      <c r="E1543" s="52" t="s">
        <v>4543</v>
      </c>
      <c r="F1543" s="52" t="s">
        <v>2488</v>
      </c>
      <c r="G1543" t="s">
        <v>1483</v>
      </c>
      <c r="H1543" s="87">
        <v>248732</v>
      </c>
      <c r="I1543" s="87">
        <v>248732</v>
      </c>
      <c r="J1543" s="1"/>
      <c r="K1543" s="98"/>
      <c r="L1543" s="1"/>
      <c r="M1543" s="1"/>
      <c r="P1543" s="38"/>
      <c r="R1543" s="101" t="s">
        <v>2094</v>
      </c>
      <c r="S1543" s="101" t="s">
        <v>2094</v>
      </c>
      <c r="T1543" s="45" t="s">
        <v>3577</v>
      </c>
      <c r="U1543" t="s">
        <v>406</v>
      </c>
      <c r="V1543" t="s">
        <v>406</v>
      </c>
      <c r="W1543" t="s">
        <v>406</v>
      </c>
      <c r="X1543" t="s">
        <v>406</v>
      </c>
      <c r="Y1543" t="s">
        <v>406</v>
      </c>
      <c r="Z1543" s="1"/>
    </row>
    <row r="1544" spans="1:26" x14ac:dyDescent="0.25">
      <c r="A1544" s="52" t="s">
        <v>2489</v>
      </c>
      <c r="B1544" s="86" t="s">
        <v>910</v>
      </c>
      <c r="C1544" t="s">
        <v>3570</v>
      </c>
      <c r="D1544" t="s">
        <v>2088</v>
      </c>
      <c r="E1544" s="52" t="s">
        <v>4544</v>
      </c>
      <c r="F1544" s="52" t="s">
        <v>2489</v>
      </c>
      <c r="G1544" t="s">
        <v>1484</v>
      </c>
      <c r="H1544" s="87">
        <v>248735</v>
      </c>
      <c r="I1544" s="87">
        <v>248735</v>
      </c>
      <c r="J1544" s="1"/>
      <c r="K1544" s="98"/>
      <c r="L1544" s="1"/>
      <c r="M1544" s="1"/>
      <c r="P1544" s="38"/>
      <c r="R1544" s="101" t="s">
        <v>3565</v>
      </c>
      <c r="S1544" s="101" t="s">
        <v>3565</v>
      </c>
      <c r="T1544" s="45" t="s">
        <v>4788</v>
      </c>
      <c r="U1544" t="s">
        <v>403</v>
      </c>
      <c r="V1544" t="s">
        <v>403</v>
      </c>
      <c r="W1544" t="s">
        <v>403</v>
      </c>
      <c r="X1544" t="s">
        <v>403</v>
      </c>
      <c r="Y1544" t="s">
        <v>403</v>
      </c>
      <c r="Z1544" s="1"/>
    </row>
    <row r="1545" spans="1:26" x14ac:dyDescent="0.25">
      <c r="A1545" s="52" t="s">
        <v>2490</v>
      </c>
      <c r="B1545" s="86" t="s">
        <v>910</v>
      </c>
      <c r="C1545" t="s">
        <v>3570</v>
      </c>
      <c r="D1545" t="s">
        <v>2088</v>
      </c>
      <c r="E1545" s="52" t="s">
        <v>4545</v>
      </c>
      <c r="F1545" s="52" t="s">
        <v>2490</v>
      </c>
      <c r="G1545" t="s">
        <v>1485</v>
      </c>
      <c r="H1545" s="87">
        <v>248739</v>
      </c>
      <c r="I1545" s="87">
        <v>248739</v>
      </c>
      <c r="J1545" s="1"/>
      <c r="K1545" s="98"/>
      <c r="L1545" s="1"/>
      <c r="M1545" s="1"/>
      <c r="P1545" s="38" t="s">
        <v>456</v>
      </c>
      <c r="R1545" s="101" t="s">
        <v>3565</v>
      </c>
      <c r="S1545" s="101" t="s">
        <v>3565</v>
      </c>
      <c r="T1545" s="45" t="s">
        <v>4788</v>
      </c>
      <c r="U1545" t="s">
        <v>406</v>
      </c>
      <c r="V1545" t="s">
        <v>406</v>
      </c>
      <c r="W1545" t="s">
        <v>406</v>
      </c>
      <c r="X1545" t="s">
        <v>406</v>
      </c>
      <c r="Y1545" t="s">
        <v>406</v>
      </c>
      <c r="Z1545" s="1"/>
    </row>
    <row r="1546" spans="1:26" x14ac:dyDescent="0.25">
      <c r="A1546" s="52" t="s">
        <v>2491</v>
      </c>
      <c r="B1546" s="86" t="s">
        <v>910</v>
      </c>
      <c r="C1546" t="s">
        <v>3570</v>
      </c>
      <c r="D1546" t="s">
        <v>2088</v>
      </c>
      <c r="E1546" s="52" t="s">
        <v>4546</v>
      </c>
      <c r="F1546" s="52" t="s">
        <v>2491</v>
      </c>
      <c r="G1546" t="s">
        <v>1486</v>
      </c>
      <c r="H1546" s="87">
        <v>248979</v>
      </c>
      <c r="I1546" s="87">
        <v>248979</v>
      </c>
      <c r="J1546" s="1"/>
      <c r="K1546" s="98"/>
      <c r="L1546" s="1"/>
      <c r="M1546" s="1"/>
      <c r="P1546" s="38"/>
      <c r="R1546" s="101" t="s">
        <v>2094</v>
      </c>
      <c r="S1546" s="101" t="s">
        <v>2094</v>
      </c>
      <c r="T1546" s="45" t="s">
        <v>3577</v>
      </c>
      <c r="U1546" t="s">
        <v>405</v>
      </c>
      <c r="V1546" t="s">
        <v>405</v>
      </c>
      <c r="W1546" t="s">
        <v>405</v>
      </c>
      <c r="X1546" t="s">
        <v>405</v>
      </c>
      <c r="Y1546" t="s">
        <v>405</v>
      </c>
      <c r="Z1546" s="1"/>
    </row>
    <row r="1547" spans="1:26" x14ac:dyDescent="0.25">
      <c r="A1547" s="52" t="s">
        <v>1022</v>
      </c>
      <c r="B1547" s="86" t="s">
        <v>910</v>
      </c>
      <c r="C1547" t="s">
        <v>3570</v>
      </c>
      <c r="D1547" t="s">
        <v>2083</v>
      </c>
      <c r="E1547" s="52" t="s">
        <v>4547</v>
      </c>
      <c r="F1547" s="52" t="s">
        <v>1022</v>
      </c>
      <c r="G1547" t="s">
        <v>1189</v>
      </c>
      <c r="H1547" s="87">
        <v>54548</v>
      </c>
      <c r="I1547" s="87">
        <v>54548</v>
      </c>
      <c r="J1547" s="1"/>
      <c r="K1547" s="98"/>
      <c r="L1547" s="1"/>
      <c r="M1547" s="1"/>
      <c r="P1547" s="38"/>
      <c r="R1547" s="101" t="s">
        <v>2094</v>
      </c>
      <c r="S1547" s="101" t="s">
        <v>2094</v>
      </c>
      <c r="T1547" s="45" t="s">
        <v>3577</v>
      </c>
      <c r="U1547" t="s">
        <v>405</v>
      </c>
      <c r="V1547" t="s">
        <v>405</v>
      </c>
      <c r="W1547" t="s">
        <v>405</v>
      </c>
      <c r="X1547" t="s">
        <v>405</v>
      </c>
      <c r="Y1547" t="s">
        <v>405</v>
      </c>
      <c r="Z1547" s="1"/>
    </row>
    <row r="1548" spans="1:26" x14ac:dyDescent="0.25">
      <c r="A1548" s="52" t="s">
        <v>1023</v>
      </c>
      <c r="B1548" s="86" t="s">
        <v>910</v>
      </c>
      <c r="C1548" t="s">
        <v>3570</v>
      </c>
      <c r="D1548" t="s">
        <v>2083</v>
      </c>
      <c r="E1548" s="52" t="s">
        <v>4548</v>
      </c>
      <c r="F1548" s="52" t="s">
        <v>1023</v>
      </c>
      <c r="G1548" t="s">
        <v>1190</v>
      </c>
      <c r="H1548" s="87">
        <v>54617</v>
      </c>
      <c r="I1548" s="87">
        <v>54617</v>
      </c>
      <c r="J1548" s="1"/>
      <c r="K1548" s="98"/>
      <c r="L1548" s="1"/>
      <c r="M1548" s="1"/>
      <c r="P1548" s="38"/>
      <c r="R1548" s="101" t="s">
        <v>2093</v>
      </c>
      <c r="S1548" s="101" t="s">
        <v>2093</v>
      </c>
      <c r="T1548" s="45" t="s">
        <v>3577</v>
      </c>
      <c r="U1548" t="s">
        <v>406</v>
      </c>
      <c r="V1548" t="s">
        <v>406</v>
      </c>
      <c r="W1548" t="s">
        <v>406</v>
      </c>
      <c r="X1548" t="s">
        <v>406</v>
      </c>
      <c r="Y1548" t="s">
        <v>406</v>
      </c>
      <c r="Z1548" s="1"/>
    </row>
    <row r="1549" spans="1:26" x14ac:dyDescent="0.25">
      <c r="A1549" s="52" t="s">
        <v>1024</v>
      </c>
      <c r="B1549" s="86" t="s">
        <v>910</v>
      </c>
      <c r="C1549" t="s">
        <v>3570</v>
      </c>
      <c r="D1549" t="s">
        <v>2083</v>
      </c>
      <c r="E1549" s="52" t="s">
        <v>4549</v>
      </c>
      <c r="F1549" s="52" t="s">
        <v>1024</v>
      </c>
      <c r="G1549" t="s">
        <v>1191</v>
      </c>
      <c r="H1549" s="87">
        <v>54614</v>
      </c>
      <c r="I1549" s="87">
        <v>54614</v>
      </c>
      <c r="J1549" s="1"/>
      <c r="K1549" s="98"/>
      <c r="L1549" s="1"/>
      <c r="M1549" s="1"/>
      <c r="P1549" s="38"/>
      <c r="R1549" s="101" t="s">
        <v>2093</v>
      </c>
      <c r="S1549" s="101" t="s">
        <v>2093</v>
      </c>
      <c r="T1549" s="45" t="s">
        <v>3577</v>
      </c>
      <c r="U1549" t="s">
        <v>405</v>
      </c>
      <c r="V1549" t="s">
        <v>405</v>
      </c>
      <c r="W1549" t="s">
        <v>405</v>
      </c>
      <c r="X1549" t="s">
        <v>405</v>
      </c>
      <c r="Y1549" t="s">
        <v>405</v>
      </c>
      <c r="Z1549" s="1"/>
    </row>
    <row r="1550" spans="1:26" x14ac:dyDescent="0.25">
      <c r="A1550" s="52" t="s">
        <v>2492</v>
      </c>
      <c r="B1550" s="86" t="s">
        <v>910</v>
      </c>
      <c r="C1550" t="s">
        <v>3570</v>
      </c>
      <c r="D1550" t="s">
        <v>2088</v>
      </c>
      <c r="E1550" s="52" t="s">
        <v>4550</v>
      </c>
      <c r="F1550" s="52" t="s">
        <v>2492</v>
      </c>
      <c r="G1550" t="s">
        <v>1487</v>
      </c>
      <c r="H1550" s="87">
        <v>248525</v>
      </c>
      <c r="I1550" s="87">
        <v>248525</v>
      </c>
      <c r="J1550" s="1"/>
      <c r="K1550" s="98"/>
      <c r="L1550" s="1"/>
      <c r="M1550" s="1"/>
      <c r="P1550" s="38" t="s">
        <v>456</v>
      </c>
      <c r="R1550" s="101" t="s">
        <v>3566</v>
      </c>
      <c r="S1550" s="101" t="s">
        <v>3566</v>
      </c>
      <c r="T1550" s="45" t="s">
        <v>4788</v>
      </c>
      <c r="U1550" t="s">
        <v>402</v>
      </c>
      <c r="V1550" t="s">
        <v>402</v>
      </c>
      <c r="W1550" t="s">
        <v>402</v>
      </c>
      <c r="X1550" t="s">
        <v>402</v>
      </c>
      <c r="Y1550" t="s">
        <v>402</v>
      </c>
      <c r="Z1550" s="1"/>
    </row>
    <row r="1551" spans="1:26" x14ac:dyDescent="0.25">
      <c r="A1551" s="52" t="s">
        <v>2493</v>
      </c>
      <c r="B1551" s="86" t="s">
        <v>910</v>
      </c>
      <c r="C1551" t="s">
        <v>3570</v>
      </c>
      <c r="D1551" t="s">
        <v>2088</v>
      </c>
      <c r="E1551" s="52" t="s">
        <v>4551</v>
      </c>
      <c r="F1551" s="52" t="s">
        <v>2493</v>
      </c>
      <c r="G1551" t="s">
        <v>1488</v>
      </c>
      <c r="H1551" s="87">
        <v>248859</v>
      </c>
      <c r="I1551" s="87">
        <v>248859</v>
      </c>
      <c r="J1551" s="1"/>
      <c r="K1551" s="98"/>
      <c r="L1551" s="1"/>
      <c r="M1551" s="1"/>
      <c r="P1551" s="38"/>
      <c r="R1551" s="101" t="s">
        <v>4785</v>
      </c>
      <c r="S1551" s="101" t="s">
        <v>4785</v>
      </c>
      <c r="T1551" s="45" t="s">
        <v>4785</v>
      </c>
      <c r="U1551" t="s">
        <v>406</v>
      </c>
      <c r="V1551" t="s">
        <v>406</v>
      </c>
      <c r="W1551" t="s">
        <v>406</v>
      </c>
      <c r="X1551" t="s">
        <v>406</v>
      </c>
      <c r="Y1551" t="s">
        <v>406</v>
      </c>
      <c r="Z1551" s="1"/>
    </row>
    <row r="1552" spans="1:26" x14ac:dyDescent="0.25">
      <c r="A1552" s="52" t="s">
        <v>2494</v>
      </c>
      <c r="B1552" s="86" t="s">
        <v>910</v>
      </c>
      <c r="C1552" t="s">
        <v>3570</v>
      </c>
      <c r="D1552" t="s">
        <v>2088</v>
      </c>
      <c r="E1552" s="52" t="s">
        <v>4552</v>
      </c>
      <c r="F1552" s="52" t="s">
        <v>2494</v>
      </c>
      <c r="G1552" t="s">
        <v>1489</v>
      </c>
      <c r="H1552" s="87">
        <v>781852</v>
      </c>
      <c r="I1552" s="87">
        <v>781852</v>
      </c>
      <c r="J1552" s="1"/>
      <c r="K1552" s="98"/>
      <c r="L1552" s="1"/>
      <c r="M1552" s="1"/>
      <c r="P1552" s="38"/>
      <c r="R1552" s="101" t="s">
        <v>2094</v>
      </c>
      <c r="S1552" s="101" t="s">
        <v>2094</v>
      </c>
      <c r="T1552" s="45" t="s">
        <v>3577</v>
      </c>
      <c r="U1552" t="s">
        <v>403</v>
      </c>
      <c r="V1552" t="s">
        <v>403</v>
      </c>
      <c r="W1552" t="s">
        <v>403</v>
      </c>
      <c r="X1552" t="s">
        <v>403</v>
      </c>
      <c r="Y1552" t="s">
        <v>403</v>
      </c>
      <c r="Z1552" s="1"/>
    </row>
    <row r="1553" spans="1:26" x14ac:dyDescent="0.25">
      <c r="A1553" s="52" t="s">
        <v>2495</v>
      </c>
      <c r="B1553" s="86" t="s">
        <v>910</v>
      </c>
      <c r="C1553" t="s">
        <v>3570</v>
      </c>
      <c r="D1553" t="s">
        <v>2088</v>
      </c>
      <c r="E1553" s="52" t="s">
        <v>4553</v>
      </c>
      <c r="F1553" s="52" t="s">
        <v>2495</v>
      </c>
      <c r="G1553" t="s">
        <v>1490</v>
      </c>
      <c r="H1553" s="87">
        <v>781849</v>
      </c>
      <c r="I1553" s="87">
        <v>781849</v>
      </c>
      <c r="J1553" s="1"/>
      <c r="K1553" s="98"/>
      <c r="L1553" s="1"/>
      <c r="M1553" s="1"/>
      <c r="P1553" s="38"/>
      <c r="R1553" s="101" t="s">
        <v>2094</v>
      </c>
      <c r="S1553" s="101" t="s">
        <v>2094</v>
      </c>
      <c r="T1553" s="45" t="s">
        <v>3577</v>
      </c>
      <c r="U1553" t="s">
        <v>406</v>
      </c>
      <c r="V1553" t="s">
        <v>406</v>
      </c>
      <c r="W1553" t="s">
        <v>406</v>
      </c>
      <c r="X1553" t="s">
        <v>406</v>
      </c>
      <c r="Y1553" t="s">
        <v>406</v>
      </c>
      <c r="Z1553" s="1"/>
    </row>
    <row r="1554" spans="1:26" x14ac:dyDescent="0.25">
      <c r="A1554" s="52" t="s">
        <v>2496</v>
      </c>
      <c r="B1554" s="86" t="s">
        <v>910</v>
      </c>
      <c r="C1554" t="s">
        <v>3570</v>
      </c>
      <c r="D1554" t="s">
        <v>2088</v>
      </c>
      <c r="E1554" s="52" t="s">
        <v>4554</v>
      </c>
      <c r="F1554" s="52" t="s">
        <v>2496</v>
      </c>
      <c r="G1554" t="s">
        <v>1491</v>
      </c>
      <c r="H1554" s="87">
        <v>248743</v>
      </c>
      <c r="I1554" s="87">
        <v>248743</v>
      </c>
      <c r="J1554" s="1"/>
      <c r="K1554" s="98"/>
      <c r="L1554" s="1"/>
      <c r="M1554" s="1"/>
      <c r="P1554" s="38"/>
      <c r="R1554" s="101" t="s">
        <v>2094</v>
      </c>
      <c r="S1554" s="101" t="s">
        <v>2094</v>
      </c>
      <c r="T1554" s="45" t="s">
        <v>3577</v>
      </c>
      <c r="U1554" t="s">
        <v>406</v>
      </c>
      <c r="V1554" t="s">
        <v>406</v>
      </c>
      <c r="W1554" t="s">
        <v>406</v>
      </c>
      <c r="X1554" t="s">
        <v>406</v>
      </c>
      <c r="Y1554" t="s">
        <v>406</v>
      </c>
      <c r="Z1554" s="1"/>
    </row>
    <row r="1555" spans="1:26" x14ac:dyDescent="0.25">
      <c r="A1555" s="52" t="s">
        <v>2497</v>
      </c>
      <c r="B1555" s="86" t="s">
        <v>910</v>
      </c>
      <c r="C1555" t="s">
        <v>3570</v>
      </c>
      <c r="D1555" t="s">
        <v>2088</v>
      </c>
      <c r="E1555" s="52" t="s">
        <v>4555</v>
      </c>
      <c r="F1555" s="52" t="s">
        <v>2497</v>
      </c>
      <c r="G1555" t="s">
        <v>1492</v>
      </c>
      <c r="H1555" s="87">
        <v>248742</v>
      </c>
      <c r="I1555" s="87">
        <v>248742</v>
      </c>
      <c r="J1555" s="1"/>
      <c r="K1555" s="98"/>
      <c r="L1555" s="1"/>
      <c r="M1555" s="1"/>
      <c r="P1555" s="38"/>
      <c r="R1555" s="101" t="s">
        <v>2094</v>
      </c>
      <c r="S1555" s="101" t="s">
        <v>2094</v>
      </c>
      <c r="T1555" s="45" t="s">
        <v>3577</v>
      </c>
      <c r="U1555" t="s">
        <v>403</v>
      </c>
      <c r="V1555" t="s">
        <v>403</v>
      </c>
      <c r="W1555" t="s">
        <v>403</v>
      </c>
      <c r="X1555" t="s">
        <v>403</v>
      </c>
      <c r="Y1555" t="s">
        <v>403</v>
      </c>
      <c r="Z1555" s="1"/>
    </row>
    <row r="1556" spans="1:26" x14ac:dyDescent="0.25">
      <c r="A1556" s="52" t="s">
        <v>2719</v>
      </c>
      <c r="B1556" s="86" t="s">
        <v>910</v>
      </c>
      <c r="C1556" t="s">
        <v>3570</v>
      </c>
      <c r="D1556" t="s">
        <v>2089</v>
      </c>
      <c r="E1556" s="52" t="s">
        <v>4556</v>
      </c>
      <c r="F1556" s="52" t="s">
        <v>2719</v>
      </c>
      <c r="G1556" t="s">
        <v>1862</v>
      </c>
      <c r="H1556" s="87">
        <v>249513</v>
      </c>
      <c r="I1556" s="87">
        <v>249513</v>
      </c>
      <c r="J1556" s="1"/>
      <c r="K1556" s="98"/>
      <c r="L1556" s="1"/>
      <c r="M1556" s="1"/>
      <c r="P1556" s="38"/>
      <c r="R1556" s="101" t="s">
        <v>4785</v>
      </c>
      <c r="S1556" s="101" t="s">
        <v>4785</v>
      </c>
      <c r="T1556" s="45" t="s">
        <v>4785</v>
      </c>
      <c r="U1556" t="s">
        <v>405</v>
      </c>
      <c r="V1556" t="s">
        <v>405</v>
      </c>
      <c r="W1556" t="s">
        <v>405</v>
      </c>
      <c r="X1556" t="s">
        <v>405</v>
      </c>
      <c r="Y1556" t="s">
        <v>405</v>
      </c>
      <c r="Z1556" s="1"/>
    </row>
    <row r="1557" spans="1:26" x14ac:dyDescent="0.25">
      <c r="A1557" s="52" t="s">
        <v>2720</v>
      </c>
      <c r="B1557" s="86" t="s">
        <v>910</v>
      </c>
      <c r="C1557" t="s">
        <v>3570</v>
      </c>
      <c r="D1557" t="s">
        <v>2089</v>
      </c>
      <c r="E1557" s="52" t="s">
        <v>4557</v>
      </c>
      <c r="F1557" s="52" t="s">
        <v>2720</v>
      </c>
      <c r="G1557" t="s">
        <v>1863</v>
      </c>
      <c r="H1557" s="87">
        <v>520904</v>
      </c>
      <c r="I1557" s="87">
        <v>520904</v>
      </c>
      <c r="J1557" s="1"/>
      <c r="K1557" s="98"/>
      <c r="L1557" s="1"/>
      <c r="M1557" s="1"/>
      <c r="P1557" s="38" t="s">
        <v>456</v>
      </c>
      <c r="R1557" s="101" t="s">
        <v>4786</v>
      </c>
      <c r="S1557" s="101" t="s">
        <v>4786</v>
      </c>
      <c r="T1557" s="45" t="s">
        <v>4786</v>
      </c>
      <c r="U1557" t="s">
        <v>402</v>
      </c>
      <c r="V1557" t="s">
        <v>402</v>
      </c>
      <c r="W1557" t="s">
        <v>402</v>
      </c>
      <c r="X1557" t="s">
        <v>402</v>
      </c>
      <c r="Y1557" t="s">
        <v>402</v>
      </c>
      <c r="Z1557" s="1"/>
    </row>
    <row r="1558" spans="1:26" x14ac:dyDescent="0.25">
      <c r="A1558" s="52" t="s">
        <v>2721</v>
      </c>
      <c r="B1558" s="86" t="s">
        <v>910</v>
      </c>
      <c r="C1558" t="s">
        <v>3570</v>
      </c>
      <c r="D1558" t="s">
        <v>2089</v>
      </c>
      <c r="E1558" s="52" t="s">
        <v>4558</v>
      </c>
      <c r="F1558" s="52" t="s">
        <v>2721</v>
      </c>
      <c r="G1558" t="s">
        <v>1864</v>
      </c>
      <c r="H1558" s="87">
        <v>249334</v>
      </c>
      <c r="I1558" s="87">
        <v>249334</v>
      </c>
      <c r="J1558" s="1"/>
      <c r="K1558" s="98"/>
      <c r="L1558" s="1"/>
      <c r="M1558" s="1"/>
      <c r="P1558" s="38" t="s">
        <v>456</v>
      </c>
      <c r="R1558" s="101" t="s">
        <v>4786</v>
      </c>
      <c r="S1558" s="101" t="s">
        <v>4786</v>
      </c>
      <c r="T1558" s="45" t="s">
        <v>4786</v>
      </c>
      <c r="U1558" t="s">
        <v>407</v>
      </c>
      <c r="V1558" t="s">
        <v>407</v>
      </c>
      <c r="W1558" t="s">
        <v>407</v>
      </c>
      <c r="X1558" t="s">
        <v>407</v>
      </c>
      <c r="Y1558" t="s">
        <v>407</v>
      </c>
      <c r="Z1558" s="1"/>
    </row>
    <row r="1559" spans="1:26" x14ac:dyDescent="0.25">
      <c r="A1559" s="52" t="s">
        <v>2722</v>
      </c>
      <c r="B1559" s="86" t="s">
        <v>910</v>
      </c>
      <c r="C1559" t="s">
        <v>3570</v>
      </c>
      <c r="D1559" t="s">
        <v>2089</v>
      </c>
      <c r="E1559" s="52" t="s">
        <v>4559</v>
      </c>
      <c r="F1559" s="52" t="s">
        <v>2722</v>
      </c>
      <c r="G1559" t="s">
        <v>1865</v>
      </c>
      <c r="H1559" s="87">
        <v>781909</v>
      </c>
      <c r="I1559" s="87">
        <v>781909</v>
      </c>
      <c r="J1559" s="1"/>
      <c r="K1559" s="98"/>
      <c r="L1559" s="1"/>
      <c r="M1559" s="1"/>
      <c r="P1559" s="38" t="s">
        <v>456</v>
      </c>
      <c r="R1559" s="101" t="s">
        <v>3565</v>
      </c>
      <c r="S1559" s="101" t="s">
        <v>3565</v>
      </c>
      <c r="T1559" s="45" t="s">
        <v>4788</v>
      </c>
      <c r="U1559" t="s">
        <v>409</v>
      </c>
      <c r="V1559" t="s">
        <v>409</v>
      </c>
      <c r="W1559" t="s">
        <v>409</v>
      </c>
      <c r="X1559" t="s">
        <v>409</v>
      </c>
      <c r="Y1559" t="s">
        <v>409</v>
      </c>
      <c r="Z1559" s="1"/>
    </row>
    <row r="1560" spans="1:26" x14ac:dyDescent="0.25">
      <c r="A1560" s="52" t="s">
        <v>915</v>
      </c>
      <c r="B1560" s="86" t="s">
        <v>910</v>
      </c>
      <c r="C1560" t="s">
        <v>3570</v>
      </c>
      <c r="D1560" t="s">
        <v>2075</v>
      </c>
      <c r="E1560" s="52" t="s">
        <v>4560</v>
      </c>
      <c r="F1560" s="52" t="s">
        <v>915</v>
      </c>
      <c r="G1560" t="s">
        <v>1081</v>
      </c>
      <c r="H1560" s="91">
        <v>247135</v>
      </c>
      <c r="I1560" s="91">
        <v>247135</v>
      </c>
      <c r="L1560" s="38"/>
      <c r="P1560" s="38"/>
      <c r="R1560" s="101" t="s">
        <v>4786</v>
      </c>
      <c r="S1560" s="101" t="s">
        <v>4786</v>
      </c>
      <c r="T1560" s="45" t="s">
        <v>4786</v>
      </c>
      <c r="U1560" t="s">
        <v>408</v>
      </c>
      <c r="V1560" t="s">
        <v>408</v>
      </c>
      <c r="W1560" t="s">
        <v>408</v>
      </c>
      <c r="X1560" t="s">
        <v>408</v>
      </c>
      <c r="Y1560" t="s">
        <v>408</v>
      </c>
      <c r="Z1560" s="1"/>
    </row>
    <row r="1561" spans="1:26" x14ac:dyDescent="0.25">
      <c r="A1561" s="52" t="s">
        <v>968</v>
      </c>
      <c r="B1561" s="86" t="s">
        <v>910</v>
      </c>
      <c r="C1561" t="s">
        <v>3570</v>
      </c>
      <c r="D1561" t="s">
        <v>2078</v>
      </c>
      <c r="E1561" s="52" t="s">
        <v>4561</v>
      </c>
      <c r="F1561" s="52" t="s">
        <v>968</v>
      </c>
      <c r="G1561" t="s">
        <v>1135</v>
      </c>
      <c r="H1561" s="87">
        <v>249074</v>
      </c>
      <c r="I1561" s="87">
        <v>249074</v>
      </c>
      <c r="J1561" s="1"/>
      <c r="K1561" s="98"/>
      <c r="L1561" s="1"/>
      <c r="M1561" s="1"/>
      <c r="P1561" s="38"/>
      <c r="R1561" s="101" t="s">
        <v>4785</v>
      </c>
      <c r="S1561" s="101" t="s">
        <v>4785</v>
      </c>
      <c r="T1561" s="45" t="s">
        <v>4785</v>
      </c>
      <c r="U1561" t="s">
        <v>404</v>
      </c>
      <c r="V1561" t="s">
        <v>404</v>
      </c>
      <c r="W1561" t="s">
        <v>404</v>
      </c>
      <c r="X1561" t="s">
        <v>404</v>
      </c>
      <c r="Y1561" t="s">
        <v>404</v>
      </c>
      <c r="Z1561" s="1"/>
    </row>
    <row r="1562" spans="1:26" x14ac:dyDescent="0.25">
      <c r="A1562" s="52" t="s">
        <v>2881</v>
      </c>
      <c r="B1562" s="86" t="s">
        <v>910</v>
      </c>
      <c r="C1562" t="s">
        <v>3571</v>
      </c>
      <c r="D1562" t="s">
        <v>2091</v>
      </c>
      <c r="E1562" s="52" t="s">
        <v>4562</v>
      </c>
      <c r="F1562" s="52" t="s">
        <v>2881</v>
      </c>
      <c r="G1562" t="s">
        <v>2034</v>
      </c>
      <c r="H1562" s="87">
        <v>247991</v>
      </c>
      <c r="I1562" s="87">
        <v>247991</v>
      </c>
      <c r="J1562" s="1"/>
      <c r="K1562" s="98"/>
      <c r="L1562" s="1"/>
      <c r="M1562" s="1"/>
      <c r="P1562" s="38"/>
      <c r="R1562" s="101" t="s">
        <v>2094</v>
      </c>
      <c r="S1562" s="101" t="s">
        <v>2094</v>
      </c>
      <c r="T1562" s="45" t="s">
        <v>3577</v>
      </c>
      <c r="U1562" t="s">
        <v>406</v>
      </c>
      <c r="V1562" t="s">
        <v>406</v>
      </c>
      <c r="W1562" t="s">
        <v>406</v>
      </c>
      <c r="X1562" t="s">
        <v>406</v>
      </c>
      <c r="Y1562" t="s">
        <v>406</v>
      </c>
      <c r="Z1562" s="1"/>
    </row>
    <row r="1563" spans="1:26" x14ac:dyDescent="0.25">
      <c r="A1563" s="52" t="s">
        <v>2882</v>
      </c>
      <c r="B1563" s="86" t="s">
        <v>910</v>
      </c>
      <c r="C1563" t="s">
        <v>3571</v>
      </c>
      <c r="D1563" t="s">
        <v>2091</v>
      </c>
      <c r="E1563" s="52" t="s">
        <v>4563</v>
      </c>
      <c r="F1563" s="52" t="s">
        <v>2882</v>
      </c>
      <c r="G1563" t="s">
        <v>2035</v>
      </c>
      <c r="H1563" s="87">
        <v>247895</v>
      </c>
      <c r="I1563" s="87">
        <v>247895</v>
      </c>
      <c r="J1563" s="1"/>
      <c r="K1563" s="98"/>
      <c r="L1563" s="1"/>
      <c r="M1563" s="1"/>
      <c r="P1563" s="38"/>
      <c r="R1563" s="101" t="s">
        <v>3565</v>
      </c>
      <c r="S1563" s="101" t="s">
        <v>3565</v>
      </c>
      <c r="T1563" s="45" t="s">
        <v>4788</v>
      </c>
      <c r="U1563" t="s">
        <v>407</v>
      </c>
      <c r="V1563" t="s">
        <v>407</v>
      </c>
      <c r="W1563" t="s">
        <v>407</v>
      </c>
      <c r="X1563" t="s">
        <v>407</v>
      </c>
      <c r="Y1563" t="s">
        <v>407</v>
      </c>
      <c r="Z1563" s="1"/>
    </row>
    <row r="1564" spans="1:26" x14ac:dyDescent="0.25">
      <c r="A1564" s="52" t="s">
        <v>2883</v>
      </c>
      <c r="B1564" s="86" t="s">
        <v>910</v>
      </c>
      <c r="C1564" t="s">
        <v>3571</v>
      </c>
      <c r="D1564" t="s">
        <v>2091</v>
      </c>
      <c r="E1564" s="52" t="s">
        <v>4564</v>
      </c>
      <c r="F1564" s="52" t="s">
        <v>2883</v>
      </c>
      <c r="G1564" t="s">
        <v>2036</v>
      </c>
      <c r="H1564" s="87">
        <v>247893</v>
      </c>
      <c r="I1564" s="87">
        <v>247893</v>
      </c>
      <c r="J1564" s="1"/>
      <c r="K1564" s="98"/>
      <c r="L1564" s="1"/>
      <c r="M1564" s="1"/>
      <c r="P1564" s="38"/>
      <c r="R1564" s="101" t="s">
        <v>3565</v>
      </c>
      <c r="S1564" s="101" t="s">
        <v>3565</v>
      </c>
      <c r="T1564" s="45" t="s">
        <v>4788</v>
      </c>
      <c r="U1564" t="s">
        <v>408</v>
      </c>
      <c r="V1564" t="s">
        <v>408</v>
      </c>
      <c r="W1564" t="s">
        <v>408</v>
      </c>
      <c r="X1564" t="s">
        <v>408</v>
      </c>
      <c r="Y1564" t="s">
        <v>408</v>
      </c>
      <c r="Z1564" s="1"/>
    </row>
    <row r="1565" spans="1:26" x14ac:dyDescent="0.25">
      <c r="A1565" s="52" t="s">
        <v>2884</v>
      </c>
      <c r="B1565" s="86" t="s">
        <v>910</v>
      </c>
      <c r="C1565" t="s">
        <v>3571</v>
      </c>
      <c r="D1565" t="s">
        <v>2091</v>
      </c>
      <c r="E1565" s="52" t="s">
        <v>4565</v>
      </c>
      <c r="F1565" s="52" t="s">
        <v>2884</v>
      </c>
      <c r="G1565" t="s">
        <v>2037</v>
      </c>
      <c r="H1565" s="87">
        <v>247899</v>
      </c>
      <c r="I1565" s="87">
        <v>247899</v>
      </c>
      <c r="J1565" s="1"/>
      <c r="K1565" s="98"/>
      <c r="L1565" s="1"/>
      <c r="M1565" s="1"/>
      <c r="P1565" s="38"/>
      <c r="R1565" s="101" t="s">
        <v>3566</v>
      </c>
      <c r="S1565" s="101" t="s">
        <v>3566</v>
      </c>
      <c r="T1565" s="45" t="s">
        <v>4788</v>
      </c>
      <c r="U1565" t="s">
        <v>402</v>
      </c>
      <c r="V1565" t="s">
        <v>402</v>
      </c>
      <c r="W1565" t="s">
        <v>402</v>
      </c>
      <c r="X1565" t="s">
        <v>402</v>
      </c>
      <c r="Y1565" t="s">
        <v>402</v>
      </c>
      <c r="Z1565" s="1"/>
    </row>
    <row r="1566" spans="1:26" x14ac:dyDescent="0.25">
      <c r="A1566" s="52" t="s">
        <v>994</v>
      </c>
      <c r="B1566" s="86" t="s">
        <v>910</v>
      </c>
      <c r="C1566" t="s">
        <v>3570</v>
      </c>
      <c r="D1566" t="s">
        <v>2080</v>
      </c>
      <c r="E1566" s="52" t="s">
        <v>4566</v>
      </c>
      <c r="F1566" s="52" t="s">
        <v>994</v>
      </c>
      <c r="G1566" t="s">
        <v>1161</v>
      </c>
      <c r="H1566" s="87">
        <v>248365</v>
      </c>
      <c r="I1566" s="87">
        <v>54737</v>
      </c>
      <c r="J1566" s="1"/>
      <c r="K1566" s="98"/>
      <c r="L1566" s="1"/>
      <c r="M1566" s="1"/>
      <c r="P1566" s="38" t="s">
        <v>456</v>
      </c>
      <c r="R1566" s="101" t="s">
        <v>2093</v>
      </c>
      <c r="S1566" s="101" t="s">
        <v>2093</v>
      </c>
      <c r="T1566" s="45" t="s">
        <v>3577</v>
      </c>
      <c r="U1566" t="s">
        <v>402</v>
      </c>
      <c r="V1566" t="s">
        <v>402</v>
      </c>
      <c r="W1566" t="s">
        <v>402</v>
      </c>
      <c r="X1566" t="s">
        <v>402</v>
      </c>
      <c r="Y1566" t="s">
        <v>402</v>
      </c>
      <c r="Z1566" s="1"/>
    </row>
    <row r="1567" spans="1:26" x14ac:dyDescent="0.25">
      <c r="A1567" s="52" t="s">
        <v>995</v>
      </c>
      <c r="B1567" s="86" t="s">
        <v>910</v>
      </c>
      <c r="C1567" t="s">
        <v>3570</v>
      </c>
      <c r="D1567" t="s">
        <v>2080</v>
      </c>
      <c r="E1567" s="52" t="s">
        <v>4567</v>
      </c>
      <c r="F1567" s="52" t="s">
        <v>995</v>
      </c>
      <c r="G1567" t="s">
        <v>1162</v>
      </c>
      <c r="H1567" s="87">
        <v>248366</v>
      </c>
      <c r="I1567" s="87">
        <v>54739</v>
      </c>
      <c r="J1567" s="1"/>
      <c r="K1567" s="98"/>
      <c r="L1567" s="1"/>
      <c r="M1567" s="1"/>
      <c r="P1567" s="38"/>
      <c r="R1567" s="101" t="s">
        <v>2093</v>
      </c>
      <c r="S1567" s="101" t="s">
        <v>2093</v>
      </c>
      <c r="T1567" s="45" t="s">
        <v>3577</v>
      </c>
      <c r="U1567" t="s">
        <v>406</v>
      </c>
      <c r="V1567" t="s">
        <v>406</v>
      </c>
      <c r="W1567" t="s">
        <v>406</v>
      </c>
      <c r="X1567" t="s">
        <v>406</v>
      </c>
      <c r="Y1567" t="s">
        <v>406</v>
      </c>
      <c r="Z1567" s="1"/>
    </row>
    <row r="1568" spans="1:26" x14ac:dyDescent="0.25">
      <c r="A1568" s="52" t="s">
        <v>981</v>
      </c>
      <c r="B1568" s="86" t="s">
        <v>910</v>
      </c>
      <c r="C1568" t="s">
        <v>3570</v>
      </c>
      <c r="D1568" t="s">
        <v>2079</v>
      </c>
      <c r="E1568" s="52" t="s">
        <v>4568</v>
      </c>
      <c r="F1568" s="52" t="s">
        <v>981</v>
      </c>
      <c r="G1568" t="s">
        <v>1148</v>
      </c>
      <c r="H1568" s="87">
        <v>245166</v>
      </c>
      <c r="I1568" s="87">
        <v>245166</v>
      </c>
      <c r="J1568" s="1"/>
      <c r="K1568" s="98"/>
      <c r="L1568" s="1"/>
      <c r="M1568" s="1"/>
      <c r="P1568" s="38"/>
      <c r="R1568" s="101" t="s">
        <v>2093</v>
      </c>
      <c r="S1568" s="101" t="s">
        <v>2093</v>
      </c>
      <c r="T1568" s="45" t="s">
        <v>3577</v>
      </c>
      <c r="U1568" t="s">
        <v>407</v>
      </c>
      <c r="V1568" t="s">
        <v>407</v>
      </c>
      <c r="W1568" t="s">
        <v>407</v>
      </c>
      <c r="X1568" t="s">
        <v>407</v>
      </c>
      <c r="Y1568" t="s">
        <v>407</v>
      </c>
      <c r="Z1568" s="1"/>
    </row>
    <row r="1569" spans="1:26" x14ac:dyDescent="0.25">
      <c r="A1569" s="52" t="s">
        <v>2233</v>
      </c>
      <c r="B1569" s="86" t="s">
        <v>910</v>
      </c>
      <c r="C1569" t="s">
        <v>3570</v>
      </c>
      <c r="D1569" t="s">
        <v>2078</v>
      </c>
      <c r="E1569" s="52" t="s">
        <v>4569</v>
      </c>
      <c r="F1569" s="52" t="s">
        <v>2233</v>
      </c>
      <c r="G1569" t="s">
        <v>1680</v>
      </c>
      <c r="H1569" s="87">
        <v>249121</v>
      </c>
      <c r="I1569" s="87">
        <v>249121</v>
      </c>
      <c r="J1569" s="1"/>
      <c r="K1569" s="98"/>
      <c r="L1569" s="1"/>
      <c r="M1569" s="1"/>
      <c r="P1569" s="38"/>
      <c r="R1569" s="101" t="s">
        <v>3565</v>
      </c>
      <c r="S1569" s="101" t="s">
        <v>3565</v>
      </c>
      <c r="T1569" s="45" t="s">
        <v>4788</v>
      </c>
      <c r="U1569" t="s">
        <v>406</v>
      </c>
      <c r="V1569" t="s">
        <v>406</v>
      </c>
      <c r="W1569" t="s">
        <v>406</v>
      </c>
      <c r="X1569" t="s">
        <v>406</v>
      </c>
      <c r="Y1569" t="s">
        <v>406</v>
      </c>
      <c r="Z1569" s="1"/>
    </row>
    <row r="1570" spans="1:26" x14ac:dyDescent="0.25">
      <c r="A1570" s="52" t="s">
        <v>2498</v>
      </c>
      <c r="B1570" s="86" t="s">
        <v>910</v>
      </c>
      <c r="C1570" t="s">
        <v>3570</v>
      </c>
      <c r="D1570" t="s">
        <v>2088</v>
      </c>
      <c r="E1570" s="52" t="s">
        <v>4570</v>
      </c>
      <c r="F1570" s="52" t="s">
        <v>2498</v>
      </c>
      <c r="G1570" t="s">
        <v>1493</v>
      </c>
      <c r="H1570" s="87">
        <v>248977</v>
      </c>
      <c r="I1570" s="87">
        <v>248977</v>
      </c>
      <c r="J1570" s="1"/>
      <c r="K1570" s="98"/>
      <c r="L1570" s="1"/>
      <c r="M1570" s="1"/>
      <c r="P1570" s="38"/>
      <c r="R1570" s="101" t="s">
        <v>2094</v>
      </c>
      <c r="S1570" s="101" t="s">
        <v>2094</v>
      </c>
      <c r="T1570" s="45" t="s">
        <v>3577</v>
      </c>
      <c r="U1570" t="s">
        <v>405</v>
      </c>
      <c r="V1570" t="s">
        <v>405</v>
      </c>
      <c r="W1570" t="s">
        <v>405</v>
      </c>
      <c r="X1570" t="s">
        <v>405</v>
      </c>
      <c r="Y1570" t="s">
        <v>405</v>
      </c>
      <c r="Z1570" s="1"/>
    </row>
    <row r="1571" spans="1:26" x14ac:dyDescent="0.25">
      <c r="A1571" s="52" t="s">
        <v>2499</v>
      </c>
      <c r="B1571" s="86" t="s">
        <v>910</v>
      </c>
      <c r="C1571" t="s">
        <v>3570</v>
      </c>
      <c r="D1571" t="s">
        <v>2088</v>
      </c>
      <c r="E1571" s="52" t="s">
        <v>4571</v>
      </c>
      <c r="F1571" s="52" t="s">
        <v>2499</v>
      </c>
      <c r="G1571" t="s">
        <v>1494</v>
      </c>
      <c r="H1571" s="87">
        <v>248976</v>
      </c>
      <c r="I1571" s="87">
        <v>248976</v>
      </c>
      <c r="J1571" s="1"/>
      <c r="K1571" s="98"/>
      <c r="L1571" s="1"/>
      <c r="M1571" s="1"/>
      <c r="P1571" s="38"/>
      <c r="R1571" s="101" t="s">
        <v>2094</v>
      </c>
      <c r="S1571" s="101" t="s">
        <v>2094</v>
      </c>
      <c r="T1571" s="45" t="s">
        <v>3577</v>
      </c>
      <c r="U1571" t="s">
        <v>406</v>
      </c>
      <c r="V1571" t="s">
        <v>406</v>
      </c>
      <c r="W1571" t="s">
        <v>406</v>
      </c>
      <c r="X1571" t="s">
        <v>406</v>
      </c>
      <c r="Y1571" t="s">
        <v>406</v>
      </c>
      <c r="Z1571" s="1"/>
    </row>
    <row r="1572" spans="1:26" x14ac:dyDescent="0.25">
      <c r="A1572" s="52" t="s">
        <v>2885</v>
      </c>
      <c r="B1572" s="86" t="s">
        <v>910</v>
      </c>
      <c r="C1572" t="s">
        <v>3571</v>
      </c>
      <c r="D1572" t="s">
        <v>2092</v>
      </c>
      <c r="E1572" s="52" t="s">
        <v>4572</v>
      </c>
      <c r="F1572" s="52" t="s">
        <v>2885</v>
      </c>
      <c r="G1572" t="s">
        <v>2038</v>
      </c>
      <c r="H1572" s="87">
        <v>248249</v>
      </c>
      <c r="I1572" s="87">
        <v>248249</v>
      </c>
      <c r="J1572" s="1"/>
      <c r="K1572" s="98"/>
      <c r="L1572" s="1"/>
      <c r="M1572" s="1"/>
      <c r="P1572" s="38"/>
      <c r="R1572" s="101" t="s">
        <v>3566</v>
      </c>
      <c r="S1572" s="101" t="s">
        <v>3566</v>
      </c>
      <c r="T1572" s="45" t="s">
        <v>4788</v>
      </c>
      <c r="U1572" t="s">
        <v>407</v>
      </c>
      <c r="V1572" t="s">
        <v>407</v>
      </c>
      <c r="W1572" t="s">
        <v>407</v>
      </c>
      <c r="X1572" t="s">
        <v>407</v>
      </c>
      <c r="Y1572" t="s">
        <v>407</v>
      </c>
      <c r="Z1572" s="1"/>
    </row>
    <row r="1573" spans="1:26" x14ac:dyDescent="0.25">
      <c r="A1573" s="52" t="s">
        <v>2886</v>
      </c>
      <c r="B1573" s="86" t="s">
        <v>910</v>
      </c>
      <c r="C1573" t="s">
        <v>3571</v>
      </c>
      <c r="D1573" t="s">
        <v>2092</v>
      </c>
      <c r="E1573" s="52" t="s">
        <v>4573</v>
      </c>
      <c r="F1573" s="52" t="s">
        <v>2886</v>
      </c>
      <c r="G1573" t="s">
        <v>2039</v>
      </c>
      <c r="H1573" s="87">
        <v>248248</v>
      </c>
      <c r="I1573" s="87">
        <v>248248</v>
      </c>
      <c r="J1573" s="1"/>
      <c r="K1573" s="98"/>
      <c r="L1573" s="1"/>
      <c r="M1573" s="1"/>
      <c r="P1573" s="38"/>
      <c r="R1573" s="101" t="s">
        <v>3565</v>
      </c>
      <c r="S1573" s="101" t="s">
        <v>3565</v>
      </c>
      <c r="T1573" s="45" t="s">
        <v>4788</v>
      </c>
      <c r="U1573" t="s">
        <v>407</v>
      </c>
      <c r="V1573" t="s">
        <v>407</v>
      </c>
      <c r="W1573" t="s">
        <v>407</v>
      </c>
      <c r="X1573" t="s">
        <v>407</v>
      </c>
      <c r="Y1573" t="s">
        <v>407</v>
      </c>
      <c r="Z1573" s="1"/>
    </row>
    <row r="1574" spans="1:26" x14ac:dyDescent="0.25">
      <c r="A1574" s="52" t="s">
        <v>2500</v>
      </c>
      <c r="B1574" s="86" t="s">
        <v>910</v>
      </c>
      <c r="C1574" t="s">
        <v>3570</v>
      </c>
      <c r="D1574" t="s">
        <v>2088</v>
      </c>
      <c r="E1574" s="52" t="s">
        <v>4574</v>
      </c>
      <c r="F1574" s="52" t="s">
        <v>2500</v>
      </c>
      <c r="G1574" t="s">
        <v>1495</v>
      </c>
      <c r="H1574" s="87">
        <v>248565</v>
      </c>
      <c r="I1574" s="87">
        <v>248565</v>
      </c>
      <c r="J1574" s="1"/>
      <c r="K1574" s="98"/>
      <c r="L1574" s="1"/>
      <c r="M1574" s="1"/>
      <c r="P1574" s="38"/>
      <c r="R1574" s="101" t="s">
        <v>2093</v>
      </c>
      <c r="S1574" s="101" t="s">
        <v>2093</v>
      </c>
      <c r="T1574" s="45" t="s">
        <v>3577</v>
      </c>
      <c r="U1574" t="s">
        <v>403</v>
      </c>
      <c r="V1574" t="s">
        <v>403</v>
      </c>
      <c r="W1574" t="s">
        <v>403</v>
      </c>
      <c r="X1574" t="s">
        <v>403</v>
      </c>
      <c r="Y1574" t="s">
        <v>403</v>
      </c>
      <c r="Z1574" s="1"/>
    </row>
    <row r="1575" spans="1:26" x14ac:dyDescent="0.25">
      <c r="A1575" s="52" t="s">
        <v>2887</v>
      </c>
      <c r="B1575" s="86" t="s">
        <v>910</v>
      </c>
      <c r="C1575" t="s">
        <v>3571</v>
      </c>
      <c r="D1575" t="s">
        <v>2091</v>
      </c>
      <c r="E1575" s="52" t="s">
        <v>4575</v>
      </c>
      <c r="F1575" s="52" t="s">
        <v>2887</v>
      </c>
      <c r="G1575" t="s">
        <v>2040</v>
      </c>
      <c r="H1575" s="87">
        <v>247891</v>
      </c>
      <c r="I1575" s="87">
        <v>247891</v>
      </c>
      <c r="J1575" s="1"/>
      <c r="K1575" s="98"/>
      <c r="L1575" s="1"/>
      <c r="M1575" s="1"/>
      <c r="P1575" s="38"/>
      <c r="R1575" s="101" t="s">
        <v>4785</v>
      </c>
      <c r="S1575" s="101" t="s">
        <v>4785</v>
      </c>
      <c r="T1575" s="45" t="s">
        <v>4785</v>
      </c>
      <c r="U1575" t="s">
        <v>403</v>
      </c>
      <c r="V1575" t="s">
        <v>403</v>
      </c>
      <c r="W1575" t="s">
        <v>403</v>
      </c>
      <c r="X1575" t="s">
        <v>403</v>
      </c>
      <c r="Y1575" t="s">
        <v>403</v>
      </c>
      <c r="Z1575" s="1"/>
    </row>
    <row r="1576" spans="1:26" x14ac:dyDescent="0.25">
      <c r="A1576" s="52" t="s">
        <v>2234</v>
      </c>
      <c r="B1576" s="86" t="s">
        <v>910</v>
      </c>
      <c r="C1576" t="s">
        <v>3570</v>
      </c>
      <c r="D1576" t="s">
        <v>2089</v>
      </c>
      <c r="E1576" s="52" t="s">
        <v>4576</v>
      </c>
      <c r="F1576" s="52" t="s">
        <v>2234</v>
      </c>
      <c r="G1576" t="s">
        <v>1681</v>
      </c>
      <c r="H1576" s="87">
        <v>249135</v>
      </c>
      <c r="I1576" s="87">
        <v>249135</v>
      </c>
      <c r="J1576" s="1"/>
      <c r="K1576" s="98"/>
      <c r="L1576" s="1"/>
      <c r="M1576" s="1"/>
      <c r="P1576" s="38"/>
      <c r="R1576" s="101" t="s">
        <v>4786</v>
      </c>
      <c r="S1576" s="101" t="s">
        <v>4786</v>
      </c>
      <c r="T1576" s="45" t="s">
        <v>4786</v>
      </c>
      <c r="U1576" t="s">
        <v>403</v>
      </c>
      <c r="V1576" t="s">
        <v>403</v>
      </c>
      <c r="W1576" t="s">
        <v>403</v>
      </c>
      <c r="X1576" t="s">
        <v>403</v>
      </c>
      <c r="Y1576" t="s">
        <v>403</v>
      </c>
      <c r="Z1576" s="1"/>
    </row>
    <row r="1577" spans="1:26" x14ac:dyDescent="0.25">
      <c r="A1577" s="52" t="s">
        <v>2097</v>
      </c>
      <c r="B1577" s="86" t="s">
        <v>910</v>
      </c>
      <c r="C1577" t="s">
        <v>3570</v>
      </c>
      <c r="D1577" t="s">
        <v>2081</v>
      </c>
      <c r="E1577" s="52" t="s">
        <v>4577</v>
      </c>
      <c r="F1577" s="52" t="s">
        <v>2097</v>
      </c>
      <c r="G1577" t="s">
        <v>1163</v>
      </c>
      <c r="H1577" s="87">
        <v>54757</v>
      </c>
      <c r="I1577" s="87">
        <v>54757</v>
      </c>
      <c r="J1577" s="1"/>
      <c r="K1577" s="98"/>
      <c r="L1577" s="1"/>
      <c r="M1577" s="1"/>
      <c r="P1577" s="38"/>
      <c r="R1577" s="101" t="s">
        <v>4785</v>
      </c>
      <c r="S1577" s="101" t="s">
        <v>4785</v>
      </c>
      <c r="T1577" s="45" t="s">
        <v>4785</v>
      </c>
      <c r="U1577" t="s">
        <v>406</v>
      </c>
      <c r="V1577" t="s">
        <v>406</v>
      </c>
      <c r="W1577" t="s">
        <v>406</v>
      </c>
      <c r="X1577" t="s">
        <v>406</v>
      </c>
      <c r="Y1577" t="s">
        <v>406</v>
      </c>
      <c r="Z1577" s="1"/>
    </row>
    <row r="1578" spans="1:26" x14ac:dyDescent="0.25">
      <c r="A1578" s="52" t="s">
        <v>2723</v>
      </c>
      <c r="B1578" s="86" t="s">
        <v>910</v>
      </c>
      <c r="C1578" t="s">
        <v>3570</v>
      </c>
      <c r="D1578" t="s">
        <v>2089</v>
      </c>
      <c r="E1578" s="52" t="s">
        <v>4578</v>
      </c>
      <c r="F1578" s="52" t="s">
        <v>2723</v>
      </c>
      <c r="G1578" t="s">
        <v>1866</v>
      </c>
      <c r="H1578" s="87">
        <v>249448</v>
      </c>
      <c r="I1578" s="87">
        <v>249448</v>
      </c>
      <c r="J1578" s="1"/>
      <c r="K1578" s="98"/>
      <c r="L1578" s="1"/>
      <c r="M1578" s="1"/>
      <c r="P1578" s="38" t="s">
        <v>456</v>
      </c>
      <c r="R1578" s="101" t="s">
        <v>2093</v>
      </c>
      <c r="S1578" s="101" t="s">
        <v>2093</v>
      </c>
      <c r="T1578" s="45" t="s">
        <v>3577</v>
      </c>
      <c r="U1578" t="s">
        <v>407</v>
      </c>
      <c r="V1578" t="s">
        <v>407</v>
      </c>
      <c r="W1578" t="s">
        <v>407</v>
      </c>
      <c r="X1578" t="s">
        <v>407</v>
      </c>
      <c r="Y1578" t="s">
        <v>407</v>
      </c>
      <c r="Z1578" s="1"/>
    </row>
    <row r="1579" spans="1:26" x14ac:dyDescent="0.25">
      <c r="A1579" s="52" t="s">
        <v>2724</v>
      </c>
      <c r="B1579" s="86" t="s">
        <v>910</v>
      </c>
      <c r="C1579" t="s">
        <v>3570</v>
      </c>
      <c r="D1579" t="s">
        <v>2089</v>
      </c>
      <c r="E1579" s="52" t="s">
        <v>4579</v>
      </c>
      <c r="F1579" s="52" t="s">
        <v>2724</v>
      </c>
      <c r="G1579" t="s">
        <v>1867</v>
      </c>
      <c r="H1579" s="87">
        <v>249450</v>
      </c>
      <c r="I1579" s="87">
        <v>249450</v>
      </c>
      <c r="J1579" s="1"/>
      <c r="K1579" s="98"/>
      <c r="L1579" s="1"/>
      <c r="M1579" s="1"/>
      <c r="P1579" s="38"/>
      <c r="R1579" s="101" t="s">
        <v>2094</v>
      </c>
      <c r="S1579" s="101" t="s">
        <v>2094</v>
      </c>
      <c r="T1579" s="45" t="s">
        <v>3577</v>
      </c>
      <c r="U1579" t="s">
        <v>406</v>
      </c>
      <c r="V1579" t="s">
        <v>406</v>
      </c>
      <c r="W1579" t="s">
        <v>406</v>
      </c>
      <c r="X1579" t="s">
        <v>406</v>
      </c>
      <c r="Y1579" t="s">
        <v>406</v>
      </c>
      <c r="Z1579" s="1"/>
    </row>
    <row r="1580" spans="1:26" x14ac:dyDescent="0.25">
      <c r="A1580" s="52" t="s">
        <v>2235</v>
      </c>
      <c r="B1580" s="86" t="s">
        <v>910</v>
      </c>
      <c r="C1580" t="s">
        <v>3570</v>
      </c>
      <c r="D1580" t="s">
        <v>2089</v>
      </c>
      <c r="E1580" s="52" t="s">
        <v>4580</v>
      </c>
      <c r="F1580" s="52" t="s">
        <v>2235</v>
      </c>
      <c r="G1580" t="s">
        <v>1682</v>
      </c>
      <c r="H1580" s="87">
        <v>249134</v>
      </c>
      <c r="I1580" s="87">
        <v>249134</v>
      </c>
      <c r="J1580" s="1"/>
      <c r="K1580" s="98"/>
      <c r="L1580" s="1"/>
      <c r="M1580" s="1"/>
      <c r="P1580" s="38"/>
      <c r="R1580" s="101" t="s">
        <v>4786</v>
      </c>
      <c r="S1580" s="101" t="s">
        <v>4786</v>
      </c>
      <c r="T1580" s="45" t="s">
        <v>4786</v>
      </c>
      <c r="U1580" t="s">
        <v>402</v>
      </c>
      <c r="V1580" t="s">
        <v>402</v>
      </c>
      <c r="W1580" t="s">
        <v>402</v>
      </c>
      <c r="X1580" t="s">
        <v>402</v>
      </c>
      <c r="Y1580" t="s">
        <v>402</v>
      </c>
      <c r="Z1580" s="1"/>
    </row>
    <row r="1581" spans="1:26" x14ac:dyDescent="0.25">
      <c r="A1581" s="52" t="s">
        <v>2725</v>
      </c>
      <c r="B1581" s="86" t="s">
        <v>910</v>
      </c>
      <c r="C1581" t="s">
        <v>3570</v>
      </c>
      <c r="D1581" t="s">
        <v>2089</v>
      </c>
      <c r="E1581" s="52" t="s">
        <v>4581</v>
      </c>
      <c r="F1581" s="52" t="s">
        <v>2725</v>
      </c>
      <c r="G1581" t="s">
        <v>1868</v>
      </c>
      <c r="H1581" s="87">
        <v>249375</v>
      </c>
      <c r="I1581" s="87">
        <v>249375</v>
      </c>
      <c r="J1581" s="1"/>
      <c r="K1581" s="98"/>
      <c r="L1581" s="1"/>
      <c r="M1581" s="1"/>
      <c r="P1581" s="38"/>
      <c r="R1581" s="101" t="s">
        <v>2094</v>
      </c>
      <c r="S1581" s="101" t="s">
        <v>2094</v>
      </c>
      <c r="T1581" s="45" t="s">
        <v>3577</v>
      </c>
      <c r="U1581" t="s">
        <v>403</v>
      </c>
      <c r="V1581" t="s">
        <v>403</v>
      </c>
      <c r="W1581" t="s">
        <v>403</v>
      </c>
      <c r="X1581" t="s">
        <v>403</v>
      </c>
      <c r="Y1581" t="s">
        <v>403</v>
      </c>
      <c r="Z1581" s="1"/>
    </row>
    <row r="1582" spans="1:26" x14ac:dyDescent="0.25">
      <c r="A1582" s="52" t="s">
        <v>2726</v>
      </c>
      <c r="B1582" s="86" t="s">
        <v>910</v>
      </c>
      <c r="C1582" t="s">
        <v>3570</v>
      </c>
      <c r="D1582" t="s">
        <v>2089</v>
      </c>
      <c r="E1582" s="52" t="s">
        <v>4582</v>
      </c>
      <c r="F1582" s="52" t="s">
        <v>2726</v>
      </c>
      <c r="G1582" t="s">
        <v>1869</v>
      </c>
      <c r="H1582" s="87">
        <v>249374</v>
      </c>
      <c r="I1582" s="87">
        <v>249374</v>
      </c>
      <c r="J1582" s="1"/>
      <c r="K1582" s="98"/>
      <c r="L1582" s="1"/>
      <c r="M1582" s="1"/>
      <c r="P1582" s="38"/>
      <c r="R1582" s="101" t="s">
        <v>2094</v>
      </c>
      <c r="S1582" s="101" t="s">
        <v>2094</v>
      </c>
      <c r="T1582" s="45" t="s">
        <v>3577</v>
      </c>
      <c r="U1582" t="s">
        <v>407</v>
      </c>
      <c r="V1582" t="s">
        <v>407</v>
      </c>
      <c r="W1582" t="s">
        <v>407</v>
      </c>
      <c r="X1582" t="s">
        <v>407</v>
      </c>
      <c r="Y1582" t="s">
        <v>407</v>
      </c>
      <c r="Z1582" s="1"/>
    </row>
    <row r="1583" spans="1:26" x14ac:dyDescent="0.25">
      <c r="A1583" s="52" t="s">
        <v>2727</v>
      </c>
      <c r="B1583" s="86" t="s">
        <v>910</v>
      </c>
      <c r="C1583" t="s">
        <v>3570</v>
      </c>
      <c r="D1583" t="s">
        <v>2089</v>
      </c>
      <c r="E1583" s="52" t="s">
        <v>4583</v>
      </c>
      <c r="F1583" s="52" t="s">
        <v>2727</v>
      </c>
      <c r="G1583" t="s">
        <v>1870</v>
      </c>
      <c r="H1583" s="87">
        <v>249511</v>
      </c>
      <c r="I1583" s="87">
        <v>249511</v>
      </c>
      <c r="J1583" s="1"/>
      <c r="K1583" s="98"/>
      <c r="L1583" s="1"/>
      <c r="M1583" s="1"/>
      <c r="P1583" s="38" t="s">
        <v>456</v>
      </c>
      <c r="R1583" s="101" t="s">
        <v>2094</v>
      </c>
      <c r="S1583" s="101" t="s">
        <v>2094</v>
      </c>
      <c r="T1583" s="45" t="s">
        <v>3577</v>
      </c>
      <c r="U1583" t="s">
        <v>406</v>
      </c>
      <c r="V1583" t="s">
        <v>406</v>
      </c>
      <c r="W1583" t="s">
        <v>406</v>
      </c>
      <c r="X1583" t="s">
        <v>406</v>
      </c>
      <c r="Y1583" t="s">
        <v>406</v>
      </c>
      <c r="Z1583" s="1"/>
    </row>
    <row r="1584" spans="1:26" x14ac:dyDescent="0.25">
      <c r="A1584" s="52" t="s">
        <v>924</v>
      </c>
      <c r="B1584" s="86" t="s">
        <v>910</v>
      </c>
      <c r="C1584" t="s">
        <v>3570</v>
      </c>
      <c r="D1584" t="s">
        <v>2076</v>
      </c>
      <c r="E1584" s="52" t="s">
        <v>4584</v>
      </c>
      <c r="F1584" s="52" t="s">
        <v>924</v>
      </c>
      <c r="G1584" t="s">
        <v>1090</v>
      </c>
      <c r="H1584" s="91">
        <v>248394</v>
      </c>
      <c r="I1584" s="91">
        <v>248394</v>
      </c>
      <c r="L1584" s="38"/>
      <c r="P1584" s="38"/>
      <c r="R1584" s="101" t="s">
        <v>2094</v>
      </c>
      <c r="S1584" s="101" t="s">
        <v>2094</v>
      </c>
      <c r="T1584" s="45" t="s">
        <v>3577</v>
      </c>
      <c r="U1584" t="s">
        <v>406</v>
      </c>
      <c r="V1584" t="s">
        <v>406</v>
      </c>
      <c r="W1584" t="s">
        <v>406</v>
      </c>
      <c r="X1584" t="s">
        <v>406</v>
      </c>
      <c r="Y1584" t="s">
        <v>406</v>
      </c>
      <c r="Z1584" s="1"/>
    </row>
    <row r="1585" spans="1:26" x14ac:dyDescent="0.25">
      <c r="A1585" s="52" t="s">
        <v>2236</v>
      </c>
      <c r="B1585" s="86" t="s">
        <v>910</v>
      </c>
      <c r="C1585" t="s">
        <v>3570</v>
      </c>
      <c r="D1585" t="s">
        <v>2078</v>
      </c>
      <c r="E1585" s="52" t="s">
        <v>4585</v>
      </c>
      <c r="F1585" s="52" t="s">
        <v>2236</v>
      </c>
      <c r="G1585" t="s">
        <v>1683</v>
      </c>
      <c r="H1585" s="87">
        <v>249305</v>
      </c>
      <c r="I1585" s="87">
        <v>249305</v>
      </c>
      <c r="J1585" s="1"/>
      <c r="K1585" s="98"/>
      <c r="L1585" s="1"/>
      <c r="M1585" s="1"/>
      <c r="P1585" s="38" t="s">
        <v>456</v>
      </c>
      <c r="R1585" s="101" t="s">
        <v>4784</v>
      </c>
      <c r="S1585" s="101" t="s">
        <v>4784</v>
      </c>
      <c r="T1585" s="45" t="s">
        <v>4784</v>
      </c>
      <c r="U1585" t="s">
        <v>403</v>
      </c>
      <c r="V1585" t="s">
        <v>403</v>
      </c>
      <c r="W1585" t="s">
        <v>403</v>
      </c>
      <c r="X1585" t="s">
        <v>403</v>
      </c>
      <c r="Y1585" t="s">
        <v>403</v>
      </c>
      <c r="Z1585" s="1"/>
    </row>
    <row r="1586" spans="1:26" x14ac:dyDescent="0.25">
      <c r="A1586" s="52" t="s">
        <v>1072</v>
      </c>
      <c r="B1586" s="86" t="s">
        <v>910</v>
      </c>
      <c r="C1586" t="s">
        <v>3570</v>
      </c>
      <c r="D1586" t="s">
        <v>2086</v>
      </c>
      <c r="E1586" s="52" t="s">
        <v>4586</v>
      </c>
      <c r="F1586" s="52" t="s">
        <v>1072</v>
      </c>
      <c r="G1586" t="s">
        <v>1239</v>
      </c>
      <c r="H1586" s="87">
        <v>54837</v>
      </c>
      <c r="I1586" s="87">
        <v>54837</v>
      </c>
      <c r="J1586" s="1"/>
      <c r="K1586" s="98"/>
      <c r="L1586" s="1"/>
      <c r="M1586" s="1"/>
      <c r="P1586" s="38"/>
      <c r="R1586" s="101" t="s">
        <v>4786</v>
      </c>
      <c r="S1586" s="101" t="s">
        <v>4786</v>
      </c>
      <c r="T1586" s="45" t="s">
        <v>4786</v>
      </c>
      <c r="U1586" t="s">
        <v>406</v>
      </c>
      <c r="V1586" t="s">
        <v>406</v>
      </c>
      <c r="W1586" t="s">
        <v>406</v>
      </c>
      <c r="X1586" t="s">
        <v>406</v>
      </c>
      <c r="Y1586" t="s">
        <v>406</v>
      </c>
      <c r="Z1586" s="1"/>
    </row>
    <row r="1587" spans="1:26" x14ac:dyDescent="0.25">
      <c r="A1587" s="52" t="s">
        <v>2728</v>
      </c>
      <c r="B1587" s="86" t="s">
        <v>910</v>
      </c>
      <c r="C1587" t="s">
        <v>3570</v>
      </c>
      <c r="D1587" t="s">
        <v>2089</v>
      </c>
      <c r="E1587" s="52" t="s">
        <v>4587</v>
      </c>
      <c r="F1587" s="52" t="s">
        <v>2728</v>
      </c>
      <c r="G1587" t="s">
        <v>1871</v>
      </c>
      <c r="H1587" s="87">
        <v>249509</v>
      </c>
      <c r="I1587" s="87">
        <v>249509</v>
      </c>
      <c r="J1587" s="1"/>
      <c r="K1587" s="98"/>
      <c r="L1587" s="1"/>
      <c r="M1587" s="1"/>
      <c r="P1587" s="38" t="s">
        <v>456</v>
      </c>
      <c r="R1587" s="101" t="s">
        <v>4784</v>
      </c>
      <c r="S1587" s="101" t="s">
        <v>4784</v>
      </c>
      <c r="T1587" s="45" t="s">
        <v>4784</v>
      </c>
      <c r="U1587" t="s">
        <v>406</v>
      </c>
      <c r="V1587" t="s">
        <v>406</v>
      </c>
      <c r="W1587" t="s">
        <v>406</v>
      </c>
      <c r="X1587" t="s">
        <v>406</v>
      </c>
      <c r="Y1587" t="s">
        <v>406</v>
      </c>
      <c r="Z1587" s="1"/>
    </row>
    <row r="1588" spans="1:26" x14ac:dyDescent="0.25">
      <c r="A1588" s="52" t="s">
        <v>2888</v>
      </c>
      <c r="B1588" s="86" t="s">
        <v>910</v>
      </c>
      <c r="C1588" t="s">
        <v>3571</v>
      </c>
      <c r="D1588" t="s">
        <v>2092</v>
      </c>
      <c r="E1588" s="52" t="s">
        <v>4588</v>
      </c>
      <c r="F1588" s="52" t="s">
        <v>2888</v>
      </c>
      <c r="G1588" t="s">
        <v>2041</v>
      </c>
      <c r="H1588" s="87">
        <v>248128</v>
      </c>
      <c r="I1588" s="87">
        <v>248128</v>
      </c>
      <c r="J1588" s="1"/>
      <c r="K1588" s="98"/>
      <c r="L1588" s="1"/>
      <c r="M1588" s="1"/>
      <c r="P1588" s="38"/>
      <c r="R1588" s="101" t="s">
        <v>4786</v>
      </c>
      <c r="S1588" s="101" t="s">
        <v>4786</v>
      </c>
      <c r="T1588" s="45" t="s">
        <v>4786</v>
      </c>
      <c r="U1588" t="s">
        <v>407</v>
      </c>
      <c r="V1588" t="s">
        <v>407</v>
      </c>
      <c r="W1588" t="s">
        <v>407</v>
      </c>
      <c r="X1588" t="s">
        <v>407</v>
      </c>
      <c r="Y1588" t="s">
        <v>407</v>
      </c>
      <c r="Z1588" s="1"/>
    </row>
    <row r="1589" spans="1:26" x14ac:dyDescent="0.25">
      <c r="A1589" s="52" t="s">
        <v>2932</v>
      </c>
      <c r="B1589" s="86" t="s">
        <v>910</v>
      </c>
      <c r="C1589" t="s">
        <v>3570</v>
      </c>
      <c r="D1589" t="s">
        <v>2089</v>
      </c>
      <c r="E1589" s="52" t="s">
        <v>4589</v>
      </c>
      <c r="F1589" s="52" t="s">
        <v>2237</v>
      </c>
      <c r="G1589" t="s">
        <v>1684</v>
      </c>
      <c r="H1589" s="87">
        <v>346092</v>
      </c>
      <c r="I1589" s="87">
        <v>346092</v>
      </c>
      <c r="J1589" s="1"/>
      <c r="K1589" s="98"/>
      <c r="L1589" s="1"/>
      <c r="M1589" s="1"/>
      <c r="P1589" s="38" t="s">
        <v>456</v>
      </c>
      <c r="R1589" s="101" t="s">
        <v>4786</v>
      </c>
      <c r="S1589" s="101" t="s">
        <v>4786</v>
      </c>
      <c r="T1589" s="45" t="s">
        <v>4786</v>
      </c>
      <c r="U1589" t="s">
        <v>406</v>
      </c>
      <c r="V1589" t="s">
        <v>406</v>
      </c>
      <c r="W1589" t="s">
        <v>406</v>
      </c>
      <c r="X1589" t="s">
        <v>406</v>
      </c>
      <c r="Y1589" t="s">
        <v>406</v>
      </c>
      <c r="Z1589" s="1"/>
    </row>
    <row r="1590" spans="1:26" x14ac:dyDescent="0.25">
      <c r="A1590" s="52" t="s">
        <v>2238</v>
      </c>
      <c r="B1590" s="86" t="s">
        <v>910</v>
      </c>
      <c r="C1590" t="s">
        <v>3570</v>
      </c>
      <c r="D1590" t="s">
        <v>2090</v>
      </c>
      <c r="E1590" s="52" t="s">
        <v>4590</v>
      </c>
      <c r="F1590" s="52" t="s">
        <v>2238</v>
      </c>
      <c r="G1590" t="s">
        <v>1685</v>
      </c>
      <c r="H1590" s="87">
        <v>249846</v>
      </c>
      <c r="I1590" s="87">
        <v>784165</v>
      </c>
      <c r="J1590" s="1"/>
      <c r="K1590" s="98"/>
      <c r="L1590" s="1"/>
      <c r="M1590" s="1"/>
      <c r="P1590" s="38"/>
      <c r="R1590" s="101" t="s">
        <v>2094</v>
      </c>
      <c r="S1590" s="101" t="s">
        <v>2094</v>
      </c>
      <c r="T1590" s="45" t="s">
        <v>3577</v>
      </c>
      <c r="U1590" t="s">
        <v>405</v>
      </c>
      <c r="V1590" t="s">
        <v>405</v>
      </c>
      <c r="W1590" t="s">
        <v>405</v>
      </c>
      <c r="X1590" t="s">
        <v>405</v>
      </c>
      <c r="Y1590" t="s">
        <v>405</v>
      </c>
      <c r="Z1590" s="1"/>
    </row>
    <row r="1591" spans="1:26" x14ac:dyDescent="0.25">
      <c r="A1591" s="52" t="s">
        <v>2501</v>
      </c>
      <c r="B1591" s="86" t="s">
        <v>910</v>
      </c>
      <c r="C1591" t="s">
        <v>3570</v>
      </c>
      <c r="D1591" t="s">
        <v>2088</v>
      </c>
      <c r="E1591" s="52" t="s">
        <v>4591</v>
      </c>
      <c r="F1591" s="52" t="s">
        <v>2501</v>
      </c>
      <c r="G1591" t="s">
        <v>1496</v>
      </c>
      <c r="H1591" s="87">
        <v>248935</v>
      </c>
      <c r="I1591" s="87">
        <v>248935</v>
      </c>
      <c r="J1591" s="1"/>
      <c r="K1591" s="98"/>
      <c r="L1591" s="1"/>
      <c r="M1591" s="1"/>
      <c r="P1591" s="38"/>
      <c r="R1591" s="101" t="s">
        <v>2094</v>
      </c>
      <c r="S1591" s="101" t="s">
        <v>2094</v>
      </c>
      <c r="T1591" s="45" t="s">
        <v>3577</v>
      </c>
      <c r="U1591" t="s">
        <v>405</v>
      </c>
      <c r="V1591" t="s">
        <v>405</v>
      </c>
      <c r="W1591" t="s">
        <v>405</v>
      </c>
      <c r="X1591" t="s">
        <v>405</v>
      </c>
      <c r="Y1591" t="s">
        <v>405</v>
      </c>
      <c r="Z1591" s="1"/>
    </row>
    <row r="1592" spans="1:26" x14ac:dyDescent="0.25">
      <c r="A1592" s="52" t="s">
        <v>2502</v>
      </c>
      <c r="B1592" s="86" t="s">
        <v>910</v>
      </c>
      <c r="C1592" t="s">
        <v>3570</v>
      </c>
      <c r="D1592" t="s">
        <v>2088</v>
      </c>
      <c r="E1592" s="52" t="s">
        <v>4592</v>
      </c>
      <c r="F1592" s="52" t="s">
        <v>2502</v>
      </c>
      <c r="G1592" t="s">
        <v>1497</v>
      </c>
      <c r="H1592" s="87">
        <v>248825</v>
      </c>
      <c r="I1592" s="87">
        <v>248825</v>
      </c>
      <c r="J1592" s="1"/>
      <c r="K1592" s="98"/>
      <c r="L1592" s="1"/>
      <c r="M1592" s="1"/>
      <c r="P1592" s="38" t="s">
        <v>456</v>
      </c>
      <c r="R1592" s="101" t="s">
        <v>4787</v>
      </c>
      <c r="S1592" s="101" t="s">
        <v>4787</v>
      </c>
      <c r="T1592" s="45" t="s">
        <v>4787</v>
      </c>
      <c r="U1592" t="s">
        <v>403</v>
      </c>
      <c r="V1592" t="s">
        <v>403</v>
      </c>
      <c r="W1592" t="s">
        <v>403</v>
      </c>
      <c r="X1592" t="s">
        <v>403</v>
      </c>
      <c r="Y1592" t="s">
        <v>403</v>
      </c>
      <c r="Z1592" s="1"/>
    </row>
    <row r="1593" spans="1:26" x14ac:dyDescent="0.25">
      <c r="A1593" s="52" t="s">
        <v>2503</v>
      </c>
      <c r="B1593" s="86" t="s">
        <v>910</v>
      </c>
      <c r="C1593" t="s">
        <v>3570</v>
      </c>
      <c r="D1593" t="s">
        <v>2088</v>
      </c>
      <c r="E1593" s="52" t="s">
        <v>4593</v>
      </c>
      <c r="F1593" s="52" t="s">
        <v>2503</v>
      </c>
      <c r="G1593" t="s">
        <v>1498</v>
      </c>
      <c r="H1593" s="87">
        <v>248824</v>
      </c>
      <c r="I1593" s="87">
        <v>248824</v>
      </c>
      <c r="J1593" s="1"/>
      <c r="K1593" s="98"/>
      <c r="L1593" s="1"/>
      <c r="M1593" s="1"/>
      <c r="P1593" s="38"/>
      <c r="R1593" s="101" t="s">
        <v>4787</v>
      </c>
      <c r="S1593" s="101" t="s">
        <v>4787</v>
      </c>
      <c r="T1593" s="45" t="s">
        <v>4787</v>
      </c>
      <c r="U1593" t="s">
        <v>406</v>
      </c>
      <c r="V1593" t="s">
        <v>406</v>
      </c>
      <c r="W1593" t="s">
        <v>406</v>
      </c>
      <c r="X1593" t="s">
        <v>406</v>
      </c>
      <c r="Y1593" t="s">
        <v>406</v>
      </c>
      <c r="Z1593" s="1"/>
    </row>
    <row r="1594" spans="1:26" x14ac:dyDescent="0.25">
      <c r="A1594" s="52" t="s">
        <v>2504</v>
      </c>
      <c r="B1594" s="86" t="s">
        <v>910</v>
      </c>
      <c r="C1594" t="s">
        <v>3570</v>
      </c>
      <c r="D1594" t="s">
        <v>2088</v>
      </c>
      <c r="E1594" s="52" t="s">
        <v>4594</v>
      </c>
      <c r="F1594" s="52" t="s">
        <v>2504</v>
      </c>
      <c r="G1594" t="s">
        <v>1499</v>
      </c>
      <c r="H1594" s="87">
        <v>248760</v>
      </c>
      <c r="I1594" s="87">
        <v>248760</v>
      </c>
      <c r="J1594" s="1"/>
      <c r="K1594" s="98"/>
      <c r="L1594" s="1"/>
      <c r="M1594" s="1"/>
      <c r="P1594" s="38"/>
      <c r="R1594" s="101" t="s">
        <v>2093</v>
      </c>
      <c r="S1594" s="101" t="s">
        <v>2093</v>
      </c>
      <c r="T1594" s="45" t="s">
        <v>3577</v>
      </c>
      <c r="U1594" t="s">
        <v>403</v>
      </c>
      <c r="V1594" t="s">
        <v>403</v>
      </c>
      <c r="W1594" t="s">
        <v>403</v>
      </c>
      <c r="X1594" t="s">
        <v>403</v>
      </c>
      <c r="Y1594" t="s">
        <v>403</v>
      </c>
      <c r="Z1594" s="1"/>
    </row>
    <row r="1595" spans="1:26" x14ac:dyDescent="0.25">
      <c r="A1595" s="52" t="s">
        <v>1025</v>
      </c>
      <c r="B1595" s="86" t="s">
        <v>910</v>
      </c>
      <c r="C1595" t="s">
        <v>3570</v>
      </c>
      <c r="D1595" t="s">
        <v>2083</v>
      </c>
      <c r="E1595" s="52" t="s">
        <v>4595</v>
      </c>
      <c r="F1595" s="52" t="s">
        <v>1025</v>
      </c>
      <c r="G1595" t="s">
        <v>1192</v>
      </c>
      <c r="H1595" s="87">
        <v>54625</v>
      </c>
      <c r="I1595" s="87">
        <v>54625</v>
      </c>
      <c r="J1595" s="1"/>
      <c r="K1595" s="98"/>
      <c r="L1595" s="1"/>
      <c r="M1595" s="1"/>
      <c r="P1595" s="38"/>
      <c r="R1595" s="101" t="s">
        <v>2093</v>
      </c>
      <c r="S1595" s="101" t="s">
        <v>2093</v>
      </c>
      <c r="T1595" s="45" t="s">
        <v>3577</v>
      </c>
      <c r="U1595" t="s">
        <v>405</v>
      </c>
      <c r="V1595" t="s">
        <v>405</v>
      </c>
      <c r="W1595" t="s">
        <v>405</v>
      </c>
      <c r="X1595" t="s">
        <v>405</v>
      </c>
      <c r="Y1595" t="s">
        <v>405</v>
      </c>
      <c r="Z1595" s="1"/>
    </row>
    <row r="1596" spans="1:26" x14ac:dyDescent="0.25">
      <c r="A1596" s="52" t="s">
        <v>1026</v>
      </c>
      <c r="B1596" s="86" t="s">
        <v>910</v>
      </c>
      <c r="C1596" t="s">
        <v>3570</v>
      </c>
      <c r="D1596" t="s">
        <v>2083</v>
      </c>
      <c r="E1596" s="52" t="s">
        <v>4596</v>
      </c>
      <c r="F1596" s="52" t="s">
        <v>1026</v>
      </c>
      <c r="G1596" t="s">
        <v>1193</v>
      </c>
      <c r="H1596" s="87">
        <v>54628</v>
      </c>
      <c r="I1596" s="87">
        <v>54628</v>
      </c>
      <c r="J1596" s="1"/>
      <c r="K1596" s="98"/>
      <c r="L1596" s="1"/>
      <c r="M1596" s="1"/>
      <c r="P1596" s="38"/>
      <c r="R1596" s="101" t="s">
        <v>4785</v>
      </c>
      <c r="S1596" s="101" t="s">
        <v>4785</v>
      </c>
      <c r="T1596" s="45" t="s">
        <v>4785</v>
      </c>
      <c r="U1596" t="s">
        <v>405</v>
      </c>
      <c r="V1596" t="s">
        <v>405</v>
      </c>
      <c r="W1596" t="s">
        <v>405</v>
      </c>
      <c r="X1596" t="s">
        <v>405</v>
      </c>
      <c r="Y1596" t="s">
        <v>405</v>
      </c>
      <c r="Z1596" s="1"/>
    </row>
    <row r="1597" spans="1:26" x14ac:dyDescent="0.25">
      <c r="A1597" s="52" t="s">
        <v>1027</v>
      </c>
      <c r="B1597" s="86" t="s">
        <v>910</v>
      </c>
      <c r="C1597" t="s">
        <v>3570</v>
      </c>
      <c r="D1597" t="s">
        <v>2083</v>
      </c>
      <c r="E1597" s="52" t="s">
        <v>4597</v>
      </c>
      <c r="F1597" s="52" t="s">
        <v>1027</v>
      </c>
      <c r="G1597" t="s">
        <v>1194</v>
      </c>
      <c r="H1597" s="87">
        <v>249022</v>
      </c>
      <c r="I1597" s="87">
        <v>249022</v>
      </c>
      <c r="J1597" s="1"/>
      <c r="K1597" s="98"/>
      <c r="L1597" s="1"/>
      <c r="M1597" s="1"/>
      <c r="P1597" s="38"/>
      <c r="R1597" s="101" t="s">
        <v>2094</v>
      </c>
      <c r="S1597" s="101" t="s">
        <v>2094</v>
      </c>
      <c r="T1597" s="45" t="s">
        <v>3577</v>
      </c>
      <c r="U1597" t="s">
        <v>406</v>
      </c>
      <c r="V1597" t="s">
        <v>406</v>
      </c>
      <c r="W1597" t="s">
        <v>406</v>
      </c>
      <c r="X1597" t="s">
        <v>406</v>
      </c>
      <c r="Y1597" t="s">
        <v>406</v>
      </c>
      <c r="Z1597" s="1"/>
    </row>
    <row r="1598" spans="1:26" x14ac:dyDescent="0.25">
      <c r="A1598" s="52" t="s">
        <v>1028</v>
      </c>
      <c r="B1598" s="86" t="s">
        <v>910</v>
      </c>
      <c r="C1598" t="s">
        <v>3570</v>
      </c>
      <c r="D1598" t="s">
        <v>2083</v>
      </c>
      <c r="E1598" s="52" t="s">
        <v>4598</v>
      </c>
      <c r="F1598" s="52" t="s">
        <v>1028</v>
      </c>
      <c r="G1598" t="s">
        <v>1195</v>
      </c>
      <c r="H1598" s="87">
        <v>54621</v>
      </c>
      <c r="I1598" s="87">
        <v>54621</v>
      </c>
      <c r="J1598" s="1"/>
      <c r="K1598" s="98"/>
      <c r="L1598" s="1"/>
      <c r="M1598" s="1"/>
      <c r="P1598" s="38"/>
      <c r="R1598" s="101" t="s">
        <v>2094</v>
      </c>
      <c r="S1598" s="101" t="s">
        <v>2094</v>
      </c>
      <c r="T1598" s="45" t="s">
        <v>3577</v>
      </c>
      <c r="U1598" t="s">
        <v>403</v>
      </c>
      <c r="V1598" t="s">
        <v>403</v>
      </c>
      <c r="W1598" t="s">
        <v>403</v>
      </c>
      <c r="X1598" t="s">
        <v>403</v>
      </c>
      <c r="Y1598" t="s">
        <v>403</v>
      </c>
      <c r="Z1598" s="1"/>
    </row>
    <row r="1599" spans="1:26" x14ac:dyDescent="0.25">
      <c r="A1599" s="52" t="s">
        <v>2505</v>
      </c>
      <c r="B1599" s="86" t="s">
        <v>910</v>
      </c>
      <c r="C1599" t="s">
        <v>3570</v>
      </c>
      <c r="D1599" t="s">
        <v>2088</v>
      </c>
      <c r="E1599" s="52" t="s">
        <v>4599</v>
      </c>
      <c r="F1599" s="52" t="s">
        <v>2505</v>
      </c>
      <c r="G1599" t="s">
        <v>1500</v>
      </c>
      <c r="H1599" s="87">
        <v>248914</v>
      </c>
      <c r="I1599" s="87">
        <v>248914</v>
      </c>
      <c r="J1599" s="1"/>
      <c r="K1599" s="98"/>
      <c r="L1599" s="1"/>
      <c r="M1599" s="1"/>
      <c r="P1599" s="38"/>
      <c r="R1599" s="101" t="s">
        <v>2094</v>
      </c>
      <c r="S1599" s="101" t="s">
        <v>2094</v>
      </c>
      <c r="T1599" s="45" t="s">
        <v>3577</v>
      </c>
      <c r="U1599" t="s">
        <v>403</v>
      </c>
      <c r="V1599" t="s">
        <v>403</v>
      </c>
      <c r="W1599" t="s">
        <v>403</v>
      </c>
      <c r="X1599" t="s">
        <v>403</v>
      </c>
      <c r="Y1599" t="s">
        <v>403</v>
      </c>
      <c r="Z1599" s="1"/>
    </row>
    <row r="1600" spans="1:26" x14ac:dyDescent="0.25">
      <c r="A1600" s="52" t="s">
        <v>2889</v>
      </c>
      <c r="B1600" s="86" t="s">
        <v>910</v>
      </c>
      <c r="C1600" t="s">
        <v>3571</v>
      </c>
      <c r="D1600" t="s">
        <v>2091</v>
      </c>
      <c r="E1600" s="52" t="s">
        <v>4600</v>
      </c>
      <c r="F1600" s="52" t="s">
        <v>2889</v>
      </c>
      <c r="G1600" t="s">
        <v>2042</v>
      </c>
      <c r="H1600" s="87">
        <v>521537</v>
      </c>
      <c r="I1600" s="87">
        <v>521537</v>
      </c>
      <c r="J1600" s="1"/>
      <c r="K1600" s="98"/>
      <c r="L1600" s="1"/>
      <c r="M1600" s="1"/>
      <c r="P1600" s="38"/>
      <c r="R1600" s="101" t="s">
        <v>4787</v>
      </c>
      <c r="S1600" s="101" t="s">
        <v>4787</v>
      </c>
      <c r="T1600" s="45" t="s">
        <v>4787</v>
      </c>
      <c r="U1600" t="s">
        <v>407</v>
      </c>
      <c r="V1600" t="s">
        <v>407</v>
      </c>
      <c r="W1600" t="s">
        <v>407</v>
      </c>
      <c r="X1600" t="s">
        <v>407</v>
      </c>
      <c r="Y1600" t="s">
        <v>407</v>
      </c>
      <c r="Z1600" s="1"/>
    </row>
    <row r="1601" spans="1:26" x14ac:dyDescent="0.25">
      <c r="A1601" s="52" t="s">
        <v>2890</v>
      </c>
      <c r="B1601" s="86" t="s">
        <v>910</v>
      </c>
      <c r="C1601" t="s">
        <v>3571</v>
      </c>
      <c r="D1601" t="s">
        <v>2091</v>
      </c>
      <c r="E1601" s="52" t="s">
        <v>4601</v>
      </c>
      <c r="F1601" s="52" t="s">
        <v>2890</v>
      </c>
      <c r="G1601" t="s">
        <v>2043</v>
      </c>
      <c r="H1601" s="87">
        <v>248073</v>
      </c>
      <c r="I1601" s="87">
        <v>248073</v>
      </c>
      <c r="J1601" s="1"/>
      <c r="K1601" s="98"/>
      <c r="L1601" s="1"/>
      <c r="M1601" s="1"/>
      <c r="P1601" s="38"/>
      <c r="R1601" s="101" t="s">
        <v>4785</v>
      </c>
      <c r="S1601" s="101" t="s">
        <v>4785</v>
      </c>
      <c r="T1601" s="45" t="s">
        <v>4785</v>
      </c>
      <c r="U1601" t="s">
        <v>406</v>
      </c>
      <c r="V1601" t="s">
        <v>406</v>
      </c>
      <c r="W1601" t="s">
        <v>406</v>
      </c>
      <c r="X1601" t="s">
        <v>406</v>
      </c>
      <c r="Y1601" t="s">
        <v>406</v>
      </c>
      <c r="Z1601" s="1"/>
    </row>
    <row r="1602" spans="1:26" x14ac:dyDescent="0.25">
      <c r="A1602" s="52" t="s">
        <v>2891</v>
      </c>
      <c r="B1602" s="86" t="s">
        <v>910</v>
      </c>
      <c r="C1602" t="s">
        <v>3571</v>
      </c>
      <c r="D1602" t="s">
        <v>2092</v>
      </c>
      <c r="E1602" s="52" t="s">
        <v>4602</v>
      </c>
      <c r="F1602" s="52" t="s">
        <v>2891</v>
      </c>
      <c r="G1602" t="s">
        <v>2044</v>
      </c>
      <c r="H1602" s="87">
        <v>248148</v>
      </c>
      <c r="I1602" s="87">
        <v>248148</v>
      </c>
      <c r="J1602" s="1"/>
      <c r="K1602" s="98"/>
      <c r="L1602" s="1"/>
      <c r="M1602" s="1"/>
      <c r="P1602" s="38"/>
      <c r="R1602" s="101" t="s">
        <v>4783</v>
      </c>
      <c r="S1602" s="101" t="s">
        <v>4783</v>
      </c>
      <c r="T1602" s="45" t="s">
        <v>4783</v>
      </c>
      <c r="U1602" t="s">
        <v>405</v>
      </c>
      <c r="V1602" t="s">
        <v>405</v>
      </c>
      <c r="W1602" t="s">
        <v>405</v>
      </c>
      <c r="X1602" t="s">
        <v>405</v>
      </c>
      <c r="Y1602" t="s">
        <v>405</v>
      </c>
      <c r="Z1602" s="1"/>
    </row>
    <row r="1603" spans="1:26" x14ac:dyDescent="0.25">
      <c r="A1603" s="52" t="s">
        <v>2892</v>
      </c>
      <c r="B1603" s="86" t="s">
        <v>910</v>
      </c>
      <c r="C1603" t="s">
        <v>3571</v>
      </c>
      <c r="D1603" t="s">
        <v>2092</v>
      </c>
      <c r="E1603" s="52" t="s">
        <v>4603</v>
      </c>
      <c r="F1603" s="52" t="s">
        <v>2892</v>
      </c>
      <c r="G1603" t="s">
        <v>2045</v>
      </c>
      <c r="H1603" s="87">
        <v>248141</v>
      </c>
      <c r="I1603" s="87">
        <v>248141</v>
      </c>
      <c r="J1603" s="1"/>
      <c r="K1603" s="98"/>
      <c r="L1603" s="1"/>
      <c r="M1603" s="1"/>
      <c r="P1603" s="38"/>
      <c r="R1603" s="101" t="s">
        <v>3566</v>
      </c>
      <c r="S1603" s="101" t="s">
        <v>3566</v>
      </c>
      <c r="T1603" s="45" t="s">
        <v>4788</v>
      </c>
      <c r="U1603" t="s">
        <v>407</v>
      </c>
      <c r="V1603" t="s">
        <v>407</v>
      </c>
      <c r="W1603" t="s">
        <v>407</v>
      </c>
      <c r="X1603" t="s">
        <v>407</v>
      </c>
      <c r="Y1603" t="s">
        <v>407</v>
      </c>
      <c r="Z1603" s="1"/>
    </row>
    <row r="1604" spans="1:26" x14ac:dyDescent="0.25">
      <c r="A1604" s="52" t="s">
        <v>2893</v>
      </c>
      <c r="B1604" s="86" t="s">
        <v>910</v>
      </c>
      <c r="C1604" t="s">
        <v>3571</v>
      </c>
      <c r="D1604" t="s">
        <v>2092</v>
      </c>
      <c r="E1604" s="52" t="s">
        <v>4604</v>
      </c>
      <c r="F1604" s="52" t="s">
        <v>2893</v>
      </c>
      <c r="G1604" t="s">
        <v>2046</v>
      </c>
      <c r="H1604" s="87">
        <v>248146</v>
      </c>
      <c r="I1604" s="87">
        <v>248146</v>
      </c>
      <c r="J1604" s="1"/>
      <c r="K1604" s="98"/>
      <c r="L1604" s="1"/>
      <c r="M1604" s="1"/>
      <c r="P1604" s="38"/>
      <c r="R1604" s="101" t="s">
        <v>3565</v>
      </c>
      <c r="S1604" s="101" t="s">
        <v>3565</v>
      </c>
      <c r="T1604" s="45" t="s">
        <v>4788</v>
      </c>
      <c r="U1604" t="s">
        <v>405</v>
      </c>
      <c r="V1604" t="s">
        <v>405</v>
      </c>
      <c r="W1604" t="s">
        <v>405</v>
      </c>
      <c r="X1604" t="s">
        <v>405</v>
      </c>
      <c r="Y1604" t="s">
        <v>405</v>
      </c>
      <c r="Z1604" s="1"/>
    </row>
    <row r="1605" spans="1:26" x14ac:dyDescent="0.25">
      <c r="A1605" s="52" t="s">
        <v>2894</v>
      </c>
      <c r="B1605" s="86" t="s">
        <v>910</v>
      </c>
      <c r="C1605" t="s">
        <v>3571</v>
      </c>
      <c r="D1605" t="s">
        <v>2092</v>
      </c>
      <c r="E1605" s="52" t="s">
        <v>4605</v>
      </c>
      <c r="F1605" s="52" t="s">
        <v>2894</v>
      </c>
      <c r="G1605" t="s">
        <v>2047</v>
      </c>
      <c r="H1605" s="87">
        <v>248154</v>
      </c>
      <c r="I1605" s="87">
        <v>248154</v>
      </c>
      <c r="J1605" s="1"/>
      <c r="K1605" s="98"/>
      <c r="L1605" s="1"/>
      <c r="M1605" s="1"/>
      <c r="P1605" s="38"/>
      <c r="R1605" s="101" t="s">
        <v>3566</v>
      </c>
      <c r="S1605" s="101" t="s">
        <v>3566</v>
      </c>
      <c r="T1605" s="45" t="s">
        <v>4788</v>
      </c>
      <c r="U1605" t="s">
        <v>403</v>
      </c>
      <c r="V1605" t="s">
        <v>403</v>
      </c>
      <c r="W1605" t="s">
        <v>403</v>
      </c>
      <c r="X1605" t="s">
        <v>403</v>
      </c>
      <c r="Y1605" t="s">
        <v>403</v>
      </c>
      <c r="Z1605" s="1"/>
    </row>
    <row r="1606" spans="1:26" x14ac:dyDescent="0.25">
      <c r="A1606" s="52" t="s">
        <v>2258</v>
      </c>
      <c r="B1606" s="86" t="s">
        <v>910</v>
      </c>
      <c r="C1606" t="s">
        <v>3571</v>
      </c>
      <c r="D1606" t="s">
        <v>2092</v>
      </c>
      <c r="E1606" s="52" t="s">
        <v>4606</v>
      </c>
      <c r="F1606" s="52" t="s">
        <v>2258</v>
      </c>
      <c r="G1606" t="s">
        <v>2048</v>
      </c>
      <c r="H1606" s="87">
        <v>248152</v>
      </c>
      <c r="I1606" s="87">
        <v>248152</v>
      </c>
      <c r="J1606" s="1"/>
      <c r="K1606" s="98"/>
      <c r="L1606" s="1"/>
      <c r="M1606" s="1"/>
      <c r="P1606" s="38"/>
      <c r="R1606" s="101" t="s">
        <v>3566</v>
      </c>
      <c r="S1606" s="101" t="s">
        <v>3566</v>
      </c>
      <c r="T1606" s="45" t="s">
        <v>4788</v>
      </c>
      <c r="U1606" t="s">
        <v>408</v>
      </c>
      <c r="V1606" t="s">
        <v>408</v>
      </c>
      <c r="W1606" t="s">
        <v>408</v>
      </c>
      <c r="X1606" t="s">
        <v>408</v>
      </c>
      <c r="Y1606" t="s">
        <v>408</v>
      </c>
      <c r="Z1606" s="1"/>
    </row>
    <row r="1607" spans="1:26" x14ac:dyDescent="0.25">
      <c r="A1607" s="52" t="s">
        <v>2895</v>
      </c>
      <c r="B1607" s="86" t="s">
        <v>910</v>
      </c>
      <c r="C1607" t="s">
        <v>3571</v>
      </c>
      <c r="D1607" t="s">
        <v>2092</v>
      </c>
      <c r="E1607" s="52" t="s">
        <v>4607</v>
      </c>
      <c r="F1607" s="52" t="s">
        <v>2895</v>
      </c>
      <c r="G1607" t="s">
        <v>2049</v>
      </c>
      <c r="H1607" s="87">
        <v>248150</v>
      </c>
      <c r="I1607" s="87">
        <v>248150</v>
      </c>
      <c r="J1607" s="1"/>
      <c r="K1607" s="98"/>
      <c r="L1607" s="1"/>
      <c r="M1607" s="1"/>
      <c r="P1607" s="38"/>
      <c r="R1607" s="101" t="s">
        <v>3565</v>
      </c>
      <c r="S1607" s="101" t="s">
        <v>3565</v>
      </c>
      <c r="T1607" s="45" t="s">
        <v>4788</v>
      </c>
      <c r="U1607" t="s">
        <v>407</v>
      </c>
      <c r="V1607" t="s">
        <v>407</v>
      </c>
      <c r="W1607" t="s">
        <v>407</v>
      </c>
      <c r="X1607" t="s">
        <v>407</v>
      </c>
      <c r="Y1607" t="s">
        <v>407</v>
      </c>
      <c r="Z1607" s="1"/>
    </row>
    <row r="1608" spans="1:26" x14ac:dyDescent="0.25">
      <c r="A1608" s="52" t="s">
        <v>2896</v>
      </c>
      <c r="B1608" s="86" t="s">
        <v>910</v>
      </c>
      <c r="C1608" t="s">
        <v>3571</v>
      </c>
      <c r="D1608" t="s">
        <v>2092</v>
      </c>
      <c r="E1608" s="52" t="s">
        <v>4608</v>
      </c>
      <c r="F1608" s="52" t="s">
        <v>2896</v>
      </c>
      <c r="G1608" t="s">
        <v>2050</v>
      </c>
      <c r="H1608" s="87">
        <v>248149</v>
      </c>
      <c r="I1608" s="87">
        <v>248149</v>
      </c>
      <c r="J1608" s="1"/>
      <c r="K1608" s="98"/>
      <c r="L1608" s="1"/>
      <c r="M1608" s="1"/>
      <c r="P1608" s="38"/>
      <c r="R1608" s="101" t="s">
        <v>3565</v>
      </c>
      <c r="S1608" s="101" t="s">
        <v>3565</v>
      </c>
      <c r="T1608" s="45" t="s">
        <v>4788</v>
      </c>
      <c r="U1608" t="s">
        <v>405</v>
      </c>
      <c r="V1608" t="s">
        <v>405</v>
      </c>
      <c r="W1608" t="s">
        <v>405</v>
      </c>
      <c r="X1608" t="s">
        <v>405</v>
      </c>
      <c r="Y1608" t="s">
        <v>405</v>
      </c>
      <c r="Z1608" s="1"/>
    </row>
    <row r="1609" spans="1:26" x14ac:dyDescent="0.25">
      <c r="A1609" s="52" t="s">
        <v>2897</v>
      </c>
      <c r="B1609" s="86" t="s">
        <v>910</v>
      </c>
      <c r="C1609" t="s">
        <v>3571</v>
      </c>
      <c r="D1609" t="s">
        <v>2092</v>
      </c>
      <c r="E1609" s="52" t="s">
        <v>4609</v>
      </c>
      <c r="F1609" s="52" t="s">
        <v>2897</v>
      </c>
      <c r="G1609" t="s">
        <v>2051</v>
      </c>
      <c r="H1609" s="87">
        <v>248144</v>
      </c>
      <c r="I1609" s="87">
        <v>248144</v>
      </c>
      <c r="J1609" s="1"/>
      <c r="K1609" s="98"/>
      <c r="L1609" s="1"/>
      <c r="M1609" s="1"/>
      <c r="P1609" s="38"/>
      <c r="R1609" s="101" t="s">
        <v>3565</v>
      </c>
      <c r="S1609" s="101" t="s">
        <v>3565</v>
      </c>
      <c r="T1609" s="45" t="s">
        <v>4788</v>
      </c>
      <c r="U1609" t="s">
        <v>403</v>
      </c>
      <c r="V1609" t="s">
        <v>403</v>
      </c>
      <c r="W1609" t="s">
        <v>403</v>
      </c>
      <c r="X1609" t="s">
        <v>403</v>
      </c>
      <c r="Y1609" t="s">
        <v>403</v>
      </c>
      <c r="Z1609" s="1"/>
    </row>
    <row r="1610" spans="1:26" x14ac:dyDescent="0.25">
      <c r="A1610" s="52" t="s">
        <v>1044</v>
      </c>
      <c r="B1610" s="86" t="s">
        <v>910</v>
      </c>
      <c r="C1610" t="s">
        <v>3570</v>
      </c>
      <c r="D1610" t="s">
        <v>2085</v>
      </c>
      <c r="E1610" s="52" t="s">
        <v>4610</v>
      </c>
      <c r="F1610" s="52" t="s">
        <v>1044</v>
      </c>
      <c r="G1610" t="s">
        <v>1211</v>
      </c>
      <c r="H1610" s="87">
        <v>247103</v>
      </c>
      <c r="I1610" s="87">
        <v>247103</v>
      </c>
      <c r="J1610" s="1"/>
      <c r="K1610" s="98"/>
      <c r="L1610" s="1"/>
      <c r="M1610" s="1"/>
      <c r="P1610" s="38" t="s">
        <v>456</v>
      </c>
      <c r="R1610" s="101" t="s">
        <v>3565</v>
      </c>
      <c r="S1610" s="101" t="s">
        <v>3565</v>
      </c>
      <c r="T1610" s="45" t="s">
        <v>4788</v>
      </c>
      <c r="U1610" t="s">
        <v>403</v>
      </c>
      <c r="V1610" t="s">
        <v>403</v>
      </c>
      <c r="W1610" t="s">
        <v>403</v>
      </c>
      <c r="X1610" t="s">
        <v>403</v>
      </c>
      <c r="Y1610" t="s">
        <v>403</v>
      </c>
      <c r="Z1610" s="1"/>
    </row>
    <row r="1611" spans="1:26" x14ac:dyDescent="0.25">
      <c r="A1611" s="52" t="s">
        <v>1045</v>
      </c>
      <c r="B1611" s="86" t="s">
        <v>910</v>
      </c>
      <c r="C1611" t="s">
        <v>3570</v>
      </c>
      <c r="D1611" t="s">
        <v>2085</v>
      </c>
      <c r="E1611" s="52" t="s">
        <v>4611</v>
      </c>
      <c r="F1611" s="52" t="s">
        <v>1045</v>
      </c>
      <c r="G1611" t="s">
        <v>1212</v>
      </c>
      <c r="H1611" s="87">
        <v>247097</v>
      </c>
      <c r="I1611" s="87">
        <v>247097</v>
      </c>
      <c r="J1611" s="1"/>
      <c r="K1611" s="98"/>
      <c r="L1611" s="1"/>
      <c r="M1611" s="1"/>
      <c r="P1611" s="38"/>
      <c r="R1611" s="101" t="s">
        <v>3565</v>
      </c>
      <c r="S1611" s="101" t="s">
        <v>3565</v>
      </c>
      <c r="T1611" s="45" t="s">
        <v>4788</v>
      </c>
      <c r="U1611" t="s">
        <v>405</v>
      </c>
      <c r="V1611" t="s">
        <v>405</v>
      </c>
      <c r="W1611" t="s">
        <v>405</v>
      </c>
      <c r="X1611" t="s">
        <v>405</v>
      </c>
      <c r="Y1611" t="s">
        <v>405</v>
      </c>
      <c r="Z1611" s="1"/>
    </row>
    <row r="1612" spans="1:26" x14ac:dyDescent="0.25">
      <c r="A1612" s="52" t="s">
        <v>1046</v>
      </c>
      <c r="B1612" s="86" t="s">
        <v>910</v>
      </c>
      <c r="C1612" t="s">
        <v>3570</v>
      </c>
      <c r="D1612" t="s">
        <v>2085</v>
      </c>
      <c r="E1612" s="52" t="s">
        <v>4612</v>
      </c>
      <c r="F1612" s="52" t="s">
        <v>1046</v>
      </c>
      <c r="G1612" t="s">
        <v>1213</v>
      </c>
      <c r="H1612" s="87">
        <v>247101</v>
      </c>
      <c r="I1612" s="87">
        <v>247101</v>
      </c>
      <c r="J1612" s="1"/>
      <c r="K1612" s="98"/>
      <c r="L1612" s="1"/>
      <c r="M1612" s="1"/>
      <c r="P1612" s="38" t="s">
        <v>456</v>
      </c>
      <c r="R1612" s="101" t="s">
        <v>3565</v>
      </c>
      <c r="S1612" s="101" t="s">
        <v>3565</v>
      </c>
      <c r="T1612" s="45" t="s">
        <v>4788</v>
      </c>
      <c r="U1612" t="s">
        <v>402</v>
      </c>
      <c r="V1612" t="s">
        <v>402</v>
      </c>
      <c r="W1612" t="s">
        <v>402</v>
      </c>
      <c r="X1612" t="s">
        <v>402</v>
      </c>
      <c r="Y1612" t="s">
        <v>402</v>
      </c>
      <c r="Z1612" s="1"/>
    </row>
    <row r="1613" spans="1:26" x14ac:dyDescent="0.25">
      <c r="A1613" s="52" t="s">
        <v>2239</v>
      </c>
      <c r="B1613" s="86" t="s">
        <v>910</v>
      </c>
      <c r="C1613" t="s">
        <v>3570</v>
      </c>
      <c r="D1613" t="s">
        <v>2089</v>
      </c>
      <c r="E1613" s="52" t="s">
        <v>4613</v>
      </c>
      <c r="F1613" s="52" t="s">
        <v>2239</v>
      </c>
      <c r="G1613" t="s">
        <v>1686</v>
      </c>
      <c r="H1613" s="87">
        <v>249317</v>
      </c>
      <c r="I1613" s="87">
        <v>249317</v>
      </c>
      <c r="J1613" s="1"/>
      <c r="K1613" s="98"/>
      <c r="L1613" s="1"/>
      <c r="M1613" s="1"/>
      <c r="P1613" s="38"/>
      <c r="R1613" s="101" t="s">
        <v>3565</v>
      </c>
      <c r="S1613" s="101" t="s">
        <v>3565</v>
      </c>
      <c r="T1613" s="45" t="s">
        <v>4788</v>
      </c>
      <c r="U1613" t="s">
        <v>403</v>
      </c>
      <c r="V1613" t="s">
        <v>403</v>
      </c>
      <c r="W1613" t="s">
        <v>403</v>
      </c>
      <c r="X1613" t="s">
        <v>403</v>
      </c>
      <c r="Y1613" t="s">
        <v>403</v>
      </c>
      <c r="Z1613" s="1"/>
    </row>
    <row r="1614" spans="1:26" x14ac:dyDescent="0.25">
      <c r="A1614" s="52" t="s">
        <v>2506</v>
      </c>
      <c r="B1614" s="86" t="s">
        <v>910</v>
      </c>
      <c r="C1614" t="s">
        <v>3570</v>
      </c>
      <c r="D1614" t="s">
        <v>2088</v>
      </c>
      <c r="E1614" s="52" t="s">
        <v>4614</v>
      </c>
      <c r="F1614" s="52" t="s">
        <v>2506</v>
      </c>
      <c r="G1614" t="s">
        <v>1501</v>
      </c>
      <c r="H1614" s="87">
        <v>782816</v>
      </c>
      <c r="I1614" s="87">
        <v>782816</v>
      </c>
      <c r="J1614" s="1"/>
      <c r="K1614" s="98"/>
      <c r="L1614" s="1"/>
      <c r="M1614" s="1"/>
      <c r="P1614" s="38"/>
      <c r="R1614" s="101" t="s">
        <v>2095</v>
      </c>
      <c r="S1614" s="101" t="s">
        <v>2095</v>
      </c>
      <c r="T1614" s="45" t="s">
        <v>4788</v>
      </c>
      <c r="U1614" t="s">
        <v>402</v>
      </c>
      <c r="V1614" t="s">
        <v>402</v>
      </c>
      <c r="W1614" t="s">
        <v>402</v>
      </c>
      <c r="X1614" t="s">
        <v>402</v>
      </c>
      <c r="Y1614" t="s">
        <v>402</v>
      </c>
      <c r="Z1614" s="1"/>
    </row>
    <row r="1615" spans="1:26" x14ac:dyDescent="0.25">
      <c r="A1615" s="52" t="s">
        <v>2507</v>
      </c>
      <c r="B1615" s="86" t="s">
        <v>910</v>
      </c>
      <c r="C1615" t="s">
        <v>3570</v>
      </c>
      <c r="D1615" t="s">
        <v>2088</v>
      </c>
      <c r="E1615" s="52" t="s">
        <v>4615</v>
      </c>
      <c r="F1615" s="52" t="s">
        <v>2507</v>
      </c>
      <c r="G1615" t="s">
        <v>1502</v>
      </c>
      <c r="H1615" s="87">
        <v>248750</v>
      </c>
      <c r="I1615" s="87">
        <v>248750</v>
      </c>
      <c r="J1615" s="1"/>
      <c r="K1615" s="98"/>
      <c r="L1615" s="1"/>
      <c r="M1615" s="1"/>
      <c r="P1615" s="38"/>
      <c r="R1615" s="101" t="s">
        <v>2093</v>
      </c>
      <c r="S1615" s="101" t="s">
        <v>2093</v>
      </c>
      <c r="T1615" s="45" t="s">
        <v>3577</v>
      </c>
      <c r="U1615" t="s">
        <v>402</v>
      </c>
      <c r="V1615" t="s">
        <v>402</v>
      </c>
      <c r="W1615" t="s">
        <v>402</v>
      </c>
      <c r="X1615" t="s">
        <v>402</v>
      </c>
      <c r="Y1615" t="s">
        <v>402</v>
      </c>
      <c r="Z1615" s="1"/>
    </row>
    <row r="1616" spans="1:26" x14ac:dyDescent="0.25">
      <c r="A1616" s="52" t="s">
        <v>2508</v>
      </c>
      <c r="B1616" s="86" t="s">
        <v>910</v>
      </c>
      <c r="C1616" t="s">
        <v>3570</v>
      </c>
      <c r="D1616" t="s">
        <v>2088</v>
      </c>
      <c r="E1616" s="52" t="s">
        <v>4616</v>
      </c>
      <c r="F1616" s="52" t="s">
        <v>2508</v>
      </c>
      <c r="G1616" t="s">
        <v>1503</v>
      </c>
      <c r="H1616" s="87">
        <v>782834</v>
      </c>
      <c r="I1616" s="87">
        <v>782834</v>
      </c>
      <c r="J1616" s="1"/>
      <c r="K1616" s="98"/>
      <c r="L1616" s="1"/>
      <c r="M1616" s="1"/>
      <c r="P1616" s="38"/>
      <c r="R1616" s="101" t="s">
        <v>2093</v>
      </c>
      <c r="S1616" s="101" t="s">
        <v>2093</v>
      </c>
      <c r="T1616" s="45" t="s">
        <v>3577</v>
      </c>
      <c r="U1616" t="s">
        <v>403</v>
      </c>
      <c r="V1616" t="s">
        <v>403</v>
      </c>
      <c r="W1616" t="s">
        <v>403</v>
      </c>
      <c r="X1616" t="s">
        <v>403</v>
      </c>
      <c r="Y1616" t="s">
        <v>403</v>
      </c>
      <c r="Z1616" s="1"/>
    </row>
    <row r="1617" spans="1:26" x14ac:dyDescent="0.25">
      <c r="A1617" s="52" t="s">
        <v>2729</v>
      </c>
      <c r="B1617" s="86" t="s">
        <v>910</v>
      </c>
      <c r="C1617" t="s">
        <v>3570</v>
      </c>
      <c r="D1617" t="s">
        <v>2089</v>
      </c>
      <c r="E1617" s="52" t="s">
        <v>4617</v>
      </c>
      <c r="F1617" s="52" t="s">
        <v>2729</v>
      </c>
      <c r="G1617" t="s">
        <v>1872</v>
      </c>
      <c r="H1617" s="87">
        <v>249331</v>
      </c>
      <c r="I1617" s="87">
        <v>249331</v>
      </c>
      <c r="J1617" s="1"/>
      <c r="K1617" s="98"/>
      <c r="L1617" s="1"/>
      <c r="M1617" s="1"/>
      <c r="P1617" s="38"/>
      <c r="R1617" s="101" t="s">
        <v>4786</v>
      </c>
      <c r="S1617" s="101" t="s">
        <v>4786</v>
      </c>
      <c r="T1617" s="45" t="s">
        <v>4786</v>
      </c>
      <c r="U1617" t="s">
        <v>403</v>
      </c>
      <c r="V1617" t="s">
        <v>403</v>
      </c>
      <c r="W1617" t="s">
        <v>403</v>
      </c>
      <c r="X1617" t="s">
        <v>403</v>
      </c>
      <c r="Y1617" t="s">
        <v>403</v>
      </c>
      <c r="Z1617" s="1"/>
    </row>
    <row r="1618" spans="1:26" x14ac:dyDescent="0.25">
      <c r="A1618" s="52" t="s">
        <v>2509</v>
      </c>
      <c r="B1618" s="86" t="s">
        <v>910</v>
      </c>
      <c r="C1618" t="s">
        <v>3570</v>
      </c>
      <c r="D1618" s="68" t="s">
        <v>2088</v>
      </c>
      <c r="E1618" s="52" t="s">
        <v>4618</v>
      </c>
      <c r="F1618" s="52" t="s">
        <v>2509</v>
      </c>
      <c r="G1618" t="s">
        <v>1504</v>
      </c>
      <c r="H1618" s="87">
        <v>248484</v>
      </c>
      <c r="I1618" s="87">
        <v>248484</v>
      </c>
      <c r="J1618" s="1"/>
      <c r="K1618" s="98"/>
      <c r="L1618" s="1"/>
      <c r="M1618" s="1"/>
      <c r="P1618" s="38" t="s">
        <v>456</v>
      </c>
      <c r="R1618" s="101" t="s">
        <v>4784</v>
      </c>
      <c r="S1618" s="101" t="s">
        <v>4784</v>
      </c>
      <c r="T1618" s="45" t="s">
        <v>4784</v>
      </c>
      <c r="U1618" t="s">
        <v>405</v>
      </c>
      <c r="V1618" t="s">
        <v>405</v>
      </c>
      <c r="W1618" t="s">
        <v>405</v>
      </c>
      <c r="X1618" t="s">
        <v>405</v>
      </c>
      <c r="Y1618" t="s">
        <v>405</v>
      </c>
      <c r="Z1618" s="1"/>
    </row>
    <row r="1619" spans="1:26" x14ac:dyDescent="0.25">
      <c r="A1619" s="52" t="s">
        <v>2052</v>
      </c>
      <c r="B1619" s="86" t="s">
        <v>910</v>
      </c>
      <c r="C1619" t="s">
        <v>3571</v>
      </c>
      <c r="D1619" t="s">
        <v>2091</v>
      </c>
      <c r="E1619" s="52" t="s">
        <v>4619</v>
      </c>
      <c r="F1619" s="52" t="s">
        <v>2052</v>
      </c>
      <c r="G1619" t="s">
        <v>2052</v>
      </c>
      <c r="H1619" s="87">
        <v>813873</v>
      </c>
      <c r="I1619" s="87">
        <v>813873</v>
      </c>
      <c r="J1619" s="1"/>
      <c r="K1619" s="98"/>
      <c r="L1619" s="1"/>
      <c r="M1619" s="1"/>
      <c r="P1619" s="38"/>
      <c r="R1619" s="101" t="s">
        <v>4787</v>
      </c>
      <c r="S1619" s="101" t="s">
        <v>4787</v>
      </c>
      <c r="T1619" s="45" t="s">
        <v>4787</v>
      </c>
      <c r="U1619" t="s">
        <v>407</v>
      </c>
      <c r="V1619" t="s">
        <v>407</v>
      </c>
      <c r="W1619" t="s">
        <v>407</v>
      </c>
      <c r="X1619" t="s">
        <v>407</v>
      </c>
      <c r="Y1619" t="s">
        <v>407</v>
      </c>
      <c r="Z1619" s="1"/>
    </row>
    <row r="1620" spans="1:26" x14ac:dyDescent="0.25">
      <c r="A1620" s="52" t="s">
        <v>2510</v>
      </c>
      <c r="B1620" s="86" t="s">
        <v>910</v>
      </c>
      <c r="C1620" t="s">
        <v>3570</v>
      </c>
      <c r="D1620" t="s">
        <v>2088</v>
      </c>
      <c r="E1620" s="52" t="s">
        <v>4620</v>
      </c>
      <c r="F1620" s="52" t="s">
        <v>2510</v>
      </c>
      <c r="G1620" t="s">
        <v>1505</v>
      </c>
      <c r="H1620" s="87">
        <v>248485</v>
      </c>
      <c r="I1620" s="87">
        <v>248485</v>
      </c>
      <c r="J1620" s="1"/>
      <c r="K1620" s="98"/>
      <c r="L1620" s="1"/>
      <c r="M1620" s="1"/>
      <c r="P1620" s="38"/>
      <c r="R1620" s="101" t="s">
        <v>3566</v>
      </c>
      <c r="S1620" s="101" t="s">
        <v>3566</v>
      </c>
      <c r="T1620" s="45" t="s">
        <v>4788</v>
      </c>
      <c r="U1620" t="s">
        <v>406</v>
      </c>
      <c r="V1620" t="s">
        <v>406</v>
      </c>
      <c r="W1620" t="s">
        <v>406</v>
      </c>
      <c r="X1620" t="s">
        <v>406</v>
      </c>
      <c r="Y1620" t="s">
        <v>406</v>
      </c>
      <c r="Z1620" s="1"/>
    </row>
    <row r="1621" spans="1:26" x14ac:dyDescent="0.25">
      <c r="A1621" s="52" t="s">
        <v>2730</v>
      </c>
      <c r="B1621" s="86" t="s">
        <v>910</v>
      </c>
      <c r="C1621" t="s">
        <v>3570</v>
      </c>
      <c r="D1621" t="s">
        <v>2089</v>
      </c>
      <c r="E1621" s="52" t="s">
        <v>4621</v>
      </c>
      <c r="F1621" s="52" t="s">
        <v>2730</v>
      </c>
      <c r="G1621" t="s">
        <v>1873</v>
      </c>
      <c r="H1621" s="87">
        <v>249241</v>
      </c>
      <c r="I1621" s="87">
        <v>249241</v>
      </c>
      <c r="J1621" s="1"/>
      <c r="K1621" s="98"/>
      <c r="L1621" s="1"/>
      <c r="M1621" s="1"/>
      <c r="P1621" s="38"/>
      <c r="R1621" s="101" t="s">
        <v>3565</v>
      </c>
      <c r="S1621" s="101" t="s">
        <v>3565</v>
      </c>
      <c r="T1621" s="45" t="s">
        <v>4788</v>
      </c>
      <c r="U1621" t="s">
        <v>402</v>
      </c>
      <c r="V1621" t="s">
        <v>402</v>
      </c>
      <c r="W1621" t="s">
        <v>402</v>
      </c>
      <c r="X1621" t="s">
        <v>402</v>
      </c>
      <c r="Y1621" t="s">
        <v>402</v>
      </c>
      <c r="Z1621" s="1"/>
    </row>
    <row r="1622" spans="1:26" x14ac:dyDescent="0.25">
      <c r="A1622" s="52" t="s">
        <v>2927</v>
      </c>
      <c r="B1622" s="86" t="s">
        <v>910</v>
      </c>
      <c r="C1622" t="s">
        <v>3570</v>
      </c>
      <c r="D1622" t="s">
        <v>2078</v>
      </c>
      <c r="E1622" s="52" t="s">
        <v>4622</v>
      </c>
      <c r="F1622" s="52" t="s">
        <v>2240</v>
      </c>
      <c r="G1622" t="s">
        <v>1687</v>
      </c>
      <c r="H1622" s="87">
        <v>249120</v>
      </c>
      <c r="I1622" s="87">
        <v>249120</v>
      </c>
      <c r="J1622" s="1"/>
      <c r="K1622" s="98"/>
      <c r="L1622" s="1"/>
      <c r="M1622" s="1"/>
      <c r="P1622" s="38"/>
      <c r="R1622" s="101" t="s">
        <v>4783</v>
      </c>
      <c r="S1622" s="101" t="s">
        <v>4783</v>
      </c>
      <c r="T1622" s="45" t="s">
        <v>4783</v>
      </c>
      <c r="U1622" t="s">
        <v>405</v>
      </c>
      <c r="V1622" t="s">
        <v>405</v>
      </c>
      <c r="W1622" t="s">
        <v>405</v>
      </c>
      <c r="X1622" t="s">
        <v>405</v>
      </c>
      <c r="Y1622" t="s">
        <v>405</v>
      </c>
      <c r="Z1622" s="1"/>
    </row>
    <row r="1623" spans="1:26" x14ac:dyDescent="0.25">
      <c r="A1623" s="52" t="s">
        <v>2731</v>
      </c>
      <c r="B1623" s="86" t="s">
        <v>910</v>
      </c>
      <c r="C1623" t="s">
        <v>3570</v>
      </c>
      <c r="D1623" t="s">
        <v>2089</v>
      </c>
      <c r="E1623" s="52" t="s">
        <v>4623</v>
      </c>
      <c r="F1623" s="52" t="s">
        <v>2731</v>
      </c>
      <c r="G1623" t="s">
        <v>1874</v>
      </c>
      <c r="H1623" s="87">
        <v>249507</v>
      </c>
      <c r="I1623" s="87">
        <v>249507</v>
      </c>
      <c r="J1623" s="1"/>
      <c r="K1623" s="98"/>
      <c r="L1623" s="1"/>
      <c r="M1623" s="1"/>
      <c r="P1623" s="38"/>
      <c r="R1623" s="101" t="s">
        <v>3565</v>
      </c>
      <c r="S1623" s="101" t="s">
        <v>3565</v>
      </c>
      <c r="T1623" s="45" t="s">
        <v>4788</v>
      </c>
      <c r="U1623" t="s">
        <v>406</v>
      </c>
      <c r="V1623" t="s">
        <v>406</v>
      </c>
      <c r="W1623" t="s">
        <v>406</v>
      </c>
      <c r="X1623" t="s">
        <v>406</v>
      </c>
      <c r="Y1623" t="s">
        <v>406</v>
      </c>
      <c r="Z1623" s="1"/>
    </row>
    <row r="1624" spans="1:26" x14ac:dyDescent="0.25">
      <c r="A1624" s="52" t="s">
        <v>925</v>
      </c>
      <c r="B1624" s="86" t="s">
        <v>910</v>
      </c>
      <c r="C1624" t="s">
        <v>3570</v>
      </c>
      <c r="D1624" t="s">
        <v>2076</v>
      </c>
      <c r="E1624" s="52" t="s">
        <v>4624</v>
      </c>
      <c r="F1624" s="52" t="s">
        <v>925</v>
      </c>
      <c r="G1624" t="s">
        <v>1091</v>
      </c>
      <c r="H1624" s="91">
        <v>248385</v>
      </c>
      <c r="I1624" s="91">
        <v>248385</v>
      </c>
      <c r="L1624" s="38"/>
      <c r="P1624" s="38" t="s">
        <v>456</v>
      </c>
      <c r="R1624" s="101" t="s">
        <v>2094</v>
      </c>
      <c r="S1624" s="101" t="s">
        <v>2094</v>
      </c>
      <c r="T1624" s="45" t="s">
        <v>3577</v>
      </c>
      <c r="U1624" t="s">
        <v>403</v>
      </c>
      <c r="V1624" t="s">
        <v>403</v>
      </c>
      <c r="W1624" t="s">
        <v>403</v>
      </c>
      <c r="X1624" t="s">
        <v>403</v>
      </c>
      <c r="Y1624" t="s">
        <v>403</v>
      </c>
      <c r="Z1624" s="1"/>
    </row>
    <row r="1625" spans="1:26" x14ac:dyDescent="0.25">
      <c r="A1625" s="52" t="s">
        <v>2898</v>
      </c>
      <c r="B1625" s="86" t="s">
        <v>910</v>
      </c>
      <c r="C1625" t="s">
        <v>3571</v>
      </c>
      <c r="D1625" t="s">
        <v>2091</v>
      </c>
      <c r="E1625" s="52" t="s">
        <v>4625</v>
      </c>
      <c r="F1625" s="52" t="s">
        <v>2898</v>
      </c>
      <c r="G1625" t="s">
        <v>2053</v>
      </c>
      <c r="H1625" s="87">
        <v>248042</v>
      </c>
      <c r="I1625" s="87">
        <v>248042</v>
      </c>
      <c r="J1625" s="1"/>
      <c r="K1625" s="98"/>
      <c r="L1625" s="1"/>
      <c r="M1625" s="1"/>
      <c r="P1625" s="38"/>
      <c r="R1625" s="101" t="s">
        <v>2094</v>
      </c>
      <c r="S1625" s="101" t="s">
        <v>2094</v>
      </c>
      <c r="T1625" s="45" t="s">
        <v>3577</v>
      </c>
      <c r="U1625" t="s">
        <v>402</v>
      </c>
      <c r="V1625" t="s">
        <v>402</v>
      </c>
      <c r="W1625" t="s">
        <v>402</v>
      </c>
      <c r="X1625" t="s">
        <v>402</v>
      </c>
      <c r="Y1625" t="s">
        <v>402</v>
      </c>
      <c r="Z1625" s="1"/>
    </row>
    <row r="1626" spans="1:26" x14ac:dyDescent="0.25">
      <c r="A1626" s="52" t="s">
        <v>1033</v>
      </c>
      <c r="B1626" s="86" t="s">
        <v>910</v>
      </c>
      <c r="C1626" t="s">
        <v>3570</v>
      </c>
      <c r="D1626" t="s">
        <v>2084</v>
      </c>
      <c r="E1626" s="52" t="s">
        <v>4626</v>
      </c>
      <c r="F1626" s="52" t="s">
        <v>1033</v>
      </c>
      <c r="G1626" t="s">
        <v>1200</v>
      </c>
      <c r="H1626" s="87">
        <v>248375</v>
      </c>
      <c r="I1626" s="87">
        <v>248375</v>
      </c>
      <c r="J1626" s="1"/>
      <c r="K1626" s="98"/>
      <c r="L1626" s="1"/>
      <c r="M1626" s="1"/>
      <c r="P1626" s="38"/>
      <c r="R1626" s="101" t="s">
        <v>2094</v>
      </c>
      <c r="S1626" s="101" t="s">
        <v>2094</v>
      </c>
      <c r="T1626" s="45" t="s">
        <v>3577</v>
      </c>
      <c r="U1626" t="s">
        <v>406</v>
      </c>
      <c r="V1626" t="s">
        <v>406</v>
      </c>
      <c r="W1626" t="s">
        <v>406</v>
      </c>
      <c r="X1626" t="s">
        <v>406</v>
      </c>
      <c r="Y1626" t="s">
        <v>406</v>
      </c>
      <c r="Z1626" s="1"/>
    </row>
    <row r="1627" spans="1:26" x14ac:dyDescent="0.25">
      <c r="A1627" s="52" t="s">
        <v>1034</v>
      </c>
      <c r="B1627" s="86" t="s">
        <v>910</v>
      </c>
      <c r="C1627" t="s">
        <v>3570</v>
      </c>
      <c r="D1627" t="s">
        <v>2084</v>
      </c>
      <c r="E1627" s="52" t="s">
        <v>4627</v>
      </c>
      <c r="F1627" s="52" t="s">
        <v>1034</v>
      </c>
      <c r="G1627" t="s">
        <v>1201</v>
      </c>
      <c r="H1627" s="87">
        <v>54713</v>
      </c>
      <c r="I1627" s="87">
        <v>54713</v>
      </c>
      <c r="J1627" s="1"/>
      <c r="K1627" s="98"/>
      <c r="L1627" s="1"/>
      <c r="M1627" s="1"/>
      <c r="P1627" s="38" t="s">
        <v>456</v>
      </c>
      <c r="R1627" s="101" t="s">
        <v>2094</v>
      </c>
      <c r="S1627" s="101" t="s">
        <v>2094</v>
      </c>
      <c r="T1627" s="45" t="s">
        <v>3577</v>
      </c>
      <c r="U1627" t="s">
        <v>406</v>
      </c>
      <c r="V1627" t="s">
        <v>406</v>
      </c>
      <c r="W1627" t="s">
        <v>406</v>
      </c>
      <c r="X1627" t="s">
        <v>406</v>
      </c>
      <c r="Y1627" t="s">
        <v>406</v>
      </c>
      <c r="Z1627" s="1"/>
    </row>
    <row r="1628" spans="1:26" x14ac:dyDescent="0.25">
      <c r="A1628" s="52" t="s">
        <v>2899</v>
      </c>
      <c r="B1628" s="86" t="s">
        <v>910</v>
      </c>
      <c r="C1628" t="s">
        <v>3571</v>
      </c>
      <c r="D1628" t="s">
        <v>2092</v>
      </c>
      <c r="E1628" s="52" t="s">
        <v>4628</v>
      </c>
      <c r="F1628" s="52" t="s">
        <v>2899</v>
      </c>
      <c r="G1628" t="s">
        <v>2054</v>
      </c>
      <c r="H1628" s="87">
        <v>248244</v>
      </c>
      <c r="I1628" s="87">
        <v>248244</v>
      </c>
      <c r="J1628" s="1"/>
      <c r="K1628" s="98"/>
      <c r="L1628" s="1"/>
      <c r="M1628" s="1"/>
      <c r="P1628" s="38"/>
      <c r="R1628" s="101" t="s">
        <v>4786</v>
      </c>
      <c r="S1628" s="101" t="s">
        <v>4786</v>
      </c>
      <c r="T1628" s="45" t="s">
        <v>4786</v>
      </c>
      <c r="U1628" t="s">
        <v>407</v>
      </c>
      <c r="V1628" t="s">
        <v>407</v>
      </c>
      <c r="W1628" t="s">
        <v>407</v>
      </c>
      <c r="X1628" t="s">
        <v>407</v>
      </c>
      <c r="Y1628" t="s">
        <v>407</v>
      </c>
      <c r="Z1628" s="1"/>
    </row>
    <row r="1629" spans="1:26" x14ac:dyDescent="0.25">
      <c r="A1629" s="52" t="s">
        <v>2928</v>
      </c>
      <c r="B1629" s="86" t="s">
        <v>910</v>
      </c>
      <c r="C1629" t="s">
        <v>3570</v>
      </c>
      <c r="D1629" t="s">
        <v>2078</v>
      </c>
      <c r="E1629" s="52" t="s">
        <v>4629</v>
      </c>
      <c r="F1629" s="52" t="s">
        <v>2241</v>
      </c>
      <c r="G1629" t="s">
        <v>1688</v>
      </c>
      <c r="H1629" s="87">
        <v>249116</v>
      </c>
      <c r="I1629" s="87">
        <v>249116</v>
      </c>
      <c r="J1629" s="1"/>
      <c r="K1629" s="98"/>
      <c r="L1629" s="1"/>
      <c r="M1629" s="1"/>
      <c r="P1629" s="38"/>
      <c r="R1629" s="101" t="s">
        <v>4787</v>
      </c>
      <c r="S1629" s="101" t="s">
        <v>4787</v>
      </c>
      <c r="T1629" s="45" t="s">
        <v>4787</v>
      </c>
      <c r="U1629" t="s">
        <v>406</v>
      </c>
      <c r="V1629" t="s">
        <v>406</v>
      </c>
      <c r="W1629" t="s">
        <v>406</v>
      </c>
      <c r="X1629" t="s">
        <v>406</v>
      </c>
      <c r="Y1629" t="s">
        <v>406</v>
      </c>
      <c r="Z1629" s="1"/>
    </row>
    <row r="1630" spans="1:26" x14ac:dyDescent="0.25">
      <c r="A1630" s="52" t="s">
        <v>2242</v>
      </c>
      <c r="B1630" s="86" t="s">
        <v>910</v>
      </c>
      <c r="C1630" t="s">
        <v>3570</v>
      </c>
      <c r="D1630" t="s">
        <v>2078</v>
      </c>
      <c r="E1630" s="52" t="s">
        <v>4630</v>
      </c>
      <c r="F1630" s="52" t="s">
        <v>2242</v>
      </c>
      <c r="G1630" t="s">
        <v>1689</v>
      </c>
      <c r="H1630" s="87">
        <v>249117</v>
      </c>
      <c r="I1630" s="87">
        <v>249117</v>
      </c>
      <c r="J1630" s="1"/>
      <c r="K1630" s="98"/>
      <c r="L1630" s="1"/>
      <c r="M1630" s="1"/>
      <c r="P1630" s="38" t="s">
        <v>456</v>
      </c>
      <c r="R1630" s="101" t="s">
        <v>4787</v>
      </c>
      <c r="S1630" s="101" t="s">
        <v>4787</v>
      </c>
      <c r="T1630" s="45" t="s">
        <v>4787</v>
      </c>
      <c r="U1630" t="s">
        <v>407</v>
      </c>
      <c r="V1630" t="s">
        <v>407</v>
      </c>
      <c r="W1630" t="s">
        <v>407</v>
      </c>
      <c r="X1630" t="s">
        <v>407</v>
      </c>
      <c r="Y1630" t="s">
        <v>407</v>
      </c>
      <c r="Z1630" s="1"/>
    </row>
    <row r="1631" spans="1:26" x14ac:dyDescent="0.25">
      <c r="A1631" s="52" t="s">
        <v>2256</v>
      </c>
      <c r="B1631" s="86" t="s">
        <v>910</v>
      </c>
      <c r="C1631" t="s">
        <v>3571</v>
      </c>
      <c r="D1631" t="s">
        <v>2091</v>
      </c>
      <c r="E1631" s="52" t="s">
        <v>4631</v>
      </c>
      <c r="F1631" s="52" t="s">
        <v>2256</v>
      </c>
      <c r="G1631" t="s">
        <v>1902</v>
      </c>
      <c r="H1631" s="87">
        <v>248023</v>
      </c>
      <c r="I1631" s="87">
        <v>248023</v>
      </c>
      <c r="J1631" s="1"/>
      <c r="K1631" s="98"/>
      <c r="L1631" s="1"/>
      <c r="M1631" s="1"/>
      <c r="P1631" s="38"/>
      <c r="R1631" s="101" t="s">
        <v>2093</v>
      </c>
      <c r="S1631" s="101" t="s">
        <v>2093</v>
      </c>
      <c r="T1631" s="45" t="s">
        <v>3577</v>
      </c>
      <c r="U1631" t="s">
        <v>408</v>
      </c>
      <c r="V1631" t="s">
        <v>408</v>
      </c>
      <c r="W1631" t="s">
        <v>408</v>
      </c>
      <c r="X1631" t="s">
        <v>408</v>
      </c>
      <c r="Y1631" t="s">
        <v>408</v>
      </c>
      <c r="Z1631" s="1"/>
    </row>
    <row r="1632" spans="1:26" x14ac:dyDescent="0.25">
      <c r="A1632" s="52" t="s">
        <v>2900</v>
      </c>
      <c r="B1632" s="86" t="s">
        <v>910</v>
      </c>
      <c r="C1632" t="s">
        <v>3571</v>
      </c>
      <c r="D1632" t="s">
        <v>2091</v>
      </c>
      <c r="E1632" s="52" t="s">
        <v>4632</v>
      </c>
      <c r="F1632" s="52" t="s">
        <v>2900</v>
      </c>
      <c r="G1632" t="s">
        <v>2055</v>
      </c>
      <c r="H1632" s="87">
        <v>248022</v>
      </c>
      <c r="I1632" s="87">
        <v>248022</v>
      </c>
      <c r="J1632" s="1"/>
      <c r="K1632" s="98"/>
      <c r="L1632" s="1"/>
      <c r="M1632" s="1"/>
      <c r="P1632" s="38"/>
      <c r="R1632" s="101" t="s">
        <v>2093</v>
      </c>
      <c r="S1632" s="101" t="s">
        <v>2093</v>
      </c>
      <c r="T1632" s="45" t="s">
        <v>3577</v>
      </c>
      <c r="U1632" t="s">
        <v>403</v>
      </c>
      <c r="V1632" t="s">
        <v>403</v>
      </c>
      <c r="W1632" t="s">
        <v>403</v>
      </c>
      <c r="X1632" t="s">
        <v>403</v>
      </c>
      <c r="Y1632" t="s">
        <v>403</v>
      </c>
      <c r="Z1632" s="1"/>
    </row>
    <row r="1633" spans="1:26" x14ac:dyDescent="0.25">
      <c r="A1633" s="52" t="s">
        <v>2243</v>
      </c>
      <c r="B1633" s="86" t="s">
        <v>910</v>
      </c>
      <c r="C1633" t="s">
        <v>3570</v>
      </c>
      <c r="D1633" t="s">
        <v>2078</v>
      </c>
      <c r="E1633" s="52" t="s">
        <v>4633</v>
      </c>
      <c r="F1633" s="52" t="s">
        <v>2243</v>
      </c>
      <c r="G1633" t="s">
        <v>1690</v>
      </c>
      <c r="H1633" s="87">
        <v>249785</v>
      </c>
      <c r="I1633" s="87">
        <v>249785</v>
      </c>
      <c r="J1633" s="1"/>
      <c r="K1633" s="98"/>
      <c r="L1633" s="1"/>
      <c r="M1633" s="1"/>
      <c r="P1633" s="38"/>
      <c r="R1633" s="101" t="s">
        <v>2093</v>
      </c>
      <c r="S1633" s="101" t="s">
        <v>2093</v>
      </c>
      <c r="T1633" s="45" t="s">
        <v>3577</v>
      </c>
      <c r="U1633" t="s">
        <v>405</v>
      </c>
      <c r="V1633" t="s">
        <v>405</v>
      </c>
      <c r="W1633" t="s">
        <v>405</v>
      </c>
      <c r="X1633" t="s">
        <v>405</v>
      </c>
      <c r="Y1633" t="s">
        <v>405</v>
      </c>
      <c r="Z1633" s="1"/>
    </row>
    <row r="1634" spans="1:26" x14ac:dyDescent="0.25">
      <c r="A1634" s="52" t="s">
        <v>2901</v>
      </c>
      <c r="B1634" s="86" t="s">
        <v>910</v>
      </c>
      <c r="C1634" t="s">
        <v>3571</v>
      </c>
      <c r="D1634" t="s">
        <v>2092</v>
      </c>
      <c r="E1634" s="52" t="s">
        <v>4634</v>
      </c>
      <c r="F1634" s="52" t="s">
        <v>2901</v>
      </c>
      <c r="G1634" t="s">
        <v>2056</v>
      </c>
      <c r="H1634" s="87">
        <v>248354</v>
      </c>
      <c r="I1634" s="87">
        <v>248354</v>
      </c>
      <c r="J1634" s="1"/>
      <c r="K1634" s="98"/>
      <c r="L1634" s="1"/>
      <c r="M1634" s="1"/>
      <c r="P1634" s="38"/>
      <c r="R1634" s="101" t="s">
        <v>4785</v>
      </c>
      <c r="S1634" s="101" t="s">
        <v>4785</v>
      </c>
      <c r="T1634" s="45" t="s">
        <v>4785</v>
      </c>
      <c r="U1634" t="s">
        <v>403</v>
      </c>
      <c r="V1634" t="s">
        <v>403</v>
      </c>
      <c r="W1634" t="s">
        <v>403</v>
      </c>
      <c r="X1634" t="s">
        <v>403</v>
      </c>
      <c r="Y1634" t="s">
        <v>403</v>
      </c>
      <c r="Z1634" s="1"/>
    </row>
    <row r="1635" spans="1:26" x14ac:dyDescent="0.25">
      <c r="A1635" s="52" t="s">
        <v>2902</v>
      </c>
      <c r="B1635" s="86" t="s">
        <v>910</v>
      </c>
      <c r="C1635" t="s">
        <v>3571</v>
      </c>
      <c r="D1635" t="s">
        <v>2092</v>
      </c>
      <c r="E1635" s="52" t="s">
        <v>4635</v>
      </c>
      <c r="F1635" s="52" t="s">
        <v>2902</v>
      </c>
      <c r="G1635" t="s">
        <v>2057</v>
      </c>
      <c r="H1635" s="87">
        <v>248352</v>
      </c>
      <c r="I1635" s="87">
        <v>248352</v>
      </c>
      <c r="J1635" s="1"/>
      <c r="K1635" s="98"/>
      <c r="L1635" s="1"/>
      <c r="M1635" s="1"/>
      <c r="P1635" s="38"/>
      <c r="R1635" s="101" t="s">
        <v>2094</v>
      </c>
      <c r="S1635" s="101" t="s">
        <v>2094</v>
      </c>
      <c r="T1635" s="45" t="s">
        <v>3577</v>
      </c>
      <c r="U1635" t="s">
        <v>403</v>
      </c>
      <c r="V1635" t="s">
        <v>403</v>
      </c>
      <c r="W1635" t="s">
        <v>403</v>
      </c>
      <c r="X1635" t="s">
        <v>403</v>
      </c>
      <c r="Y1635" t="s">
        <v>403</v>
      </c>
      <c r="Z1635" s="1"/>
    </row>
    <row r="1636" spans="1:26" x14ac:dyDescent="0.25">
      <c r="A1636" s="52" t="s">
        <v>2903</v>
      </c>
      <c r="B1636" s="86" t="s">
        <v>910</v>
      </c>
      <c r="C1636" t="s">
        <v>3571</v>
      </c>
      <c r="D1636" t="s">
        <v>2092</v>
      </c>
      <c r="E1636" s="52" t="s">
        <v>4636</v>
      </c>
      <c r="F1636" s="52" t="s">
        <v>2903</v>
      </c>
      <c r="G1636" t="s">
        <v>2058</v>
      </c>
      <c r="H1636" s="87">
        <v>248356</v>
      </c>
      <c r="I1636" s="87">
        <v>248356</v>
      </c>
      <c r="J1636" s="1"/>
      <c r="K1636" s="98"/>
      <c r="L1636" s="1"/>
      <c r="M1636" s="1"/>
      <c r="P1636" s="38"/>
      <c r="R1636" s="101" t="s">
        <v>4785</v>
      </c>
      <c r="S1636" s="101" t="s">
        <v>4785</v>
      </c>
      <c r="T1636" s="45" t="s">
        <v>4785</v>
      </c>
      <c r="U1636" t="s">
        <v>408</v>
      </c>
      <c r="V1636" t="s">
        <v>408</v>
      </c>
      <c r="W1636" t="s">
        <v>408</v>
      </c>
      <c r="X1636" t="s">
        <v>408</v>
      </c>
      <c r="Y1636" t="s">
        <v>408</v>
      </c>
      <c r="Z1636" s="1"/>
    </row>
    <row r="1637" spans="1:26" x14ac:dyDescent="0.25">
      <c r="A1637" s="52" t="s">
        <v>2904</v>
      </c>
      <c r="B1637" s="86" t="s">
        <v>910</v>
      </c>
      <c r="C1637" t="s">
        <v>3571</v>
      </c>
      <c r="D1637" t="s">
        <v>2092</v>
      </c>
      <c r="E1637" s="52" t="s">
        <v>4637</v>
      </c>
      <c r="F1637" s="52" t="s">
        <v>2904</v>
      </c>
      <c r="G1637" t="s">
        <v>2059</v>
      </c>
      <c r="H1637" s="87">
        <v>248357</v>
      </c>
      <c r="I1637" s="87">
        <v>248357</v>
      </c>
      <c r="J1637" s="1"/>
      <c r="K1637" s="98"/>
      <c r="L1637" s="1"/>
      <c r="M1637" s="1"/>
      <c r="P1637" s="38"/>
      <c r="R1637" s="101" t="s">
        <v>4785</v>
      </c>
      <c r="S1637" s="101" t="s">
        <v>4785</v>
      </c>
      <c r="T1637" s="45" t="s">
        <v>4785</v>
      </c>
      <c r="U1637" t="s">
        <v>406</v>
      </c>
      <c r="V1637" t="s">
        <v>406</v>
      </c>
      <c r="W1637" t="s">
        <v>406</v>
      </c>
      <c r="X1637" t="s">
        <v>406</v>
      </c>
      <c r="Y1637" t="s">
        <v>406</v>
      </c>
      <c r="Z1637" s="1"/>
    </row>
    <row r="1638" spans="1:26" x14ac:dyDescent="0.25">
      <c r="A1638" s="52" t="s">
        <v>2905</v>
      </c>
      <c r="B1638" s="86" t="s">
        <v>910</v>
      </c>
      <c r="C1638" t="s">
        <v>3571</v>
      </c>
      <c r="D1638" t="s">
        <v>2092</v>
      </c>
      <c r="E1638" s="52" t="s">
        <v>4638</v>
      </c>
      <c r="F1638" s="52" t="s">
        <v>2905</v>
      </c>
      <c r="G1638" t="s">
        <v>2060</v>
      </c>
      <c r="H1638" s="87">
        <v>248351</v>
      </c>
      <c r="I1638" s="87">
        <v>248351</v>
      </c>
      <c r="J1638" s="1"/>
      <c r="K1638" s="98"/>
      <c r="L1638" s="1"/>
      <c r="M1638" s="1"/>
      <c r="P1638" s="38"/>
      <c r="R1638" s="101" t="s">
        <v>3565</v>
      </c>
      <c r="S1638" s="101" t="s">
        <v>3565</v>
      </c>
      <c r="T1638" s="45" t="s">
        <v>4788</v>
      </c>
      <c r="U1638" t="s">
        <v>407</v>
      </c>
      <c r="V1638" t="s">
        <v>407</v>
      </c>
      <c r="W1638" t="s">
        <v>407</v>
      </c>
      <c r="X1638" t="s">
        <v>407</v>
      </c>
      <c r="Y1638" t="s">
        <v>407</v>
      </c>
      <c r="Z1638" s="1"/>
    </row>
    <row r="1639" spans="1:26" x14ac:dyDescent="0.25">
      <c r="A1639" s="52" t="s">
        <v>2511</v>
      </c>
      <c r="B1639" s="86" t="s">
        <v>910</v>
      </c>
      <c r="C1639" t="s">
        <v>3570</v>
      </c>
      <c r="D1639" t="s">
        <v>2088</v>
      </c>
      <c r="E1639" s="52" t="s">
        <v>4639</v>
      </c>
      <c r="F1639" s="52" t="s">
        <v>2511</v>
      </c>
      <c r="G1639" t="s">
        <v>1506</v>
      </c>
      <c r="H1639" s="87">
        <v>248493</v>
      </c>
      <c r="I1639" s="87">
        <v>248493</v>
      </c>
      <c r="J1639" s="1"/>
      <c r="K1639" s="98"/>
      <c r="L1639" s="1"/>
      <c r="M1639" s="1"/>
      <c r="P1639" s="38" t="s">
        <v>456</v>
      </c>
      <c r="R1639" s="101" t="s">
        <v>4786</v>
      </c>
      <c r="S1639" s="101" t="s">
        <v>4786</v>
      </c>
      <c r="T1639" s="45" t="s">
        <v>4786</v>
      </c>
      <c r="U1639" t="s">
        <v>408</v>
      </c>
      <c r="V1639" t="s">
        <v>408</v>
      </c>
      <c r="W1639" t="s">
        <v>408</v>
      </c>
      <c r="X1639" t="s">
        <v>408</v>
      </c>
      <c r="Y1639" t="s">
        <v>408</v>
      </c>
      <c r="Z1639" s="1"/>
    </row>
    <row r="1640" spans="1:26" x14ac:dyDescent="0.25">
      <c r="A1640" s="52" t="s">
        <v>2512</v>
      </c>
      <c r="B1640" s="86" t="s">
        <v>910</v>
      </c>
      <c r="C1640" t="s">
        <v>3570</v>
      </c>
      <c r="D1640" t="s">
        <v>2088</v>
      </c>
      <c r="E1640" s="52" t="s">
        <v>4640</v>
      </c>
      <c r="F1640" s="52" t="s">
        <v>2512</v>
      </c>
      <c r="G1640" t="s">
        <v>1507</v>
      </c>
      <c r="H1640" s="87">
        <v>248500</v>
      </c>
      <c r="I1640" s="87">
        <v>248500</v>
      </c>
      <c r="J1640" s="1"/>
      <c r="K1640" s="98"/>
      <c r="L1640" s="1"/>
      <c r="M1640" s="1"/>
      <c r="P1640" s="38" t="s">
        <v>456</v>
      </c>
      <c r="R1640" s="101" t="s">
        <v>3566</v>
      </c>
      <c r="S1640" s="101" t="s">
        <v>3566</v>
      </c>
      <c r="T1640" s="45" t="s">
        <v>4788</v>
      </c>
      <c r="U1640" t="s">
        <v>403</v>
      </c>
      <c r="V1640" t="s">
        <v>403</v>
      </c>
      <c r="W1640" t="s">
        <v>403</v>
      </c>
      <c r="X1640" t="s">
        <v>403</v>
      </c>
      <c r="Y1640" t="s">
        <v>403</v>
      </c>
      <c r="Z1640" s="1"/>
    </row>
    <row r="1641" spans="1:26" x14ac:dyDescent="0.25">
      <c r="A1641" s="52" t="s">
        <v>2513</v>
      </c>
      <c r="B1641" s="86" t="s">
        <v>910</v>
      </c>
      <c r="C1641" t="s">
        <v>3570</v>
      </c>
      <c r="D1641" t="s">
        <v>2088</v>
      </c>
      <c r="E1641" s="52" t="s">
        <v>4641</v>
      </c>
      <c r="F1641" s="52" t="s">
        <v>2513</v>
      </c>
      <c r="G1641" t="s">
        <v>1508</v>
      </c>
      <c r="H1641" s="87">
        <v>248513</v>
      </c>
      <c r="I1641" s="87">
        <v>248513</v>
      </c>
      <c r="J1641" s="1"/>
      <c r="K1641" s="98"/>
      <c r="L1641" s="1"/>
      <c r="M1641" s="1"/>
      <c r="P1641" s="38" t="s">
        <v>456</v>
      </c>
      <c r="R1641" s="101" t="s">
        <v>3566</v>
      </c>
      <c r="S1641" s="101" t="s">
        <v>3566</v>
      </c>
      <c r="T1641" s="45" t="s">
        <v>4788</v>
      </c>
      <c r="U1641" t="s">
        <v>407</v>
      </c>
      <c r="V1641" t="s">
        <v>407</v>
      </c>
      <c r="W1641" t="s">
        <v>407</v>
      </c>
      <c r="X1641" t="s">
        <v>407</v>
      </c>
      <c r="Y1641" t="s">
        <v>407</v>
      </c>
      <c r="Z1641" s="1"/>
    </row>
    <row r="1642" spans="1:26" x14ac:dyDescent="0.25">
      <c r="A1642" s="52" t="s">
        <v>2514</v>
      </c>
      <c r="B1642" s="86" t="s">
        <v>910</v>
      </c>
      <c r="C1642" t="s">
        <v>3570</v>
      </c>
      <c r="D1642" t="s">
        <v>2088</v>
      </c>
      <c r="E1642" s="52" t="s">
        <v>4642</v>
      </c>
      <c r="F1642" s="52" t="s">
        <v>2514</v>
      </c>
      <c r="G1642" t="s">
        <v>1509</v>
      </c>
      <c r="H1642" s="87">
        <v>248511</v>
      </c>
      <c r="I1642" s="87">
        <v>248511</v>
      </c>
      <c r="J1642" s="1"/>
      <c r="K1642" s="98"/>
      <c r="L1642" s="1"/>
      <c r="M1642" s="1"/>
      <c r="P1642" s="38"/>
      <c r="R1642" s="101" t="s">
        <v>3565</v>
      </c>
      <c r="S1642" s="101" t="s">
        <v>3565</v>
      </c>
      <c r="T1642" s="45" t="s">
        <v>4788</v>
      </c>
      <c r="U1642" t="s">
        <v>406</v>
      </c>
      <c r="V1642" t="s">
        <v>406</v>
      </c>
      <c r="W1642" t="s">
        <v>406</v>
      </c>
      <c r="X1642" t="s">
        <v>406</v>
      </c>
      <c r="Y1642" t="s">
        <v>406</v>
      </c>
      <c r="Z1642" s="1"/>
    </row>
    <row r="1643" spans="1:26" x14ac:dyDescent="0.25">
      <c r="A1643" s="52" t="s">
        <v>2515</v>
      </c>
      <c r="B1643" s="86" t="s">
        <v>910</v>
      </c>
      <c r="C1643" t="s">
        <v>3570</v>
      </c>
      <c r="D1643" t="s">
        <v>2088</v>
      </c>
      <c r="E1643" s="52" t="s">
        <v>4643</v>
      </c>
      <c r="F1643" s="52" t="s">
        <v>2515</v>
      </c>
      <c r="G1643" t="s">
        <v>1510</v>
      </c>
      <c r="H1643" s="87">
        <v>248508</v>
      </c>
      <c r="I1643" s="87">
        <v>248508</v>
      </c>
      <c r="J1643" s="1"/>
      <c r="K1643" s="98"/>
      <c r="L1643" s="1"/>
      <c r="M1643" s="1"/>
      <c r="P1643" s="38"/>
      <c r="R1643" s="101" t="s">
        <v>2094</v>
      </c>
      <c r="S1643" s="101" t="s">
        <v>2094</v>
      </c>
      <c r="T1643" s="45" t="s">
        <v>3577</v>
      </c>
      <c r="U1643" t="s">
        <v>405</v>
      </c>
      <c r="V1643" t="s">
        <v>405</v>
      </c>
      <c r="W1643" t="s">
        <v>405</v>
      </c>
      <c r="X1643" t="s">
        <v>405</v>
      </c>
      <c r="Y1643" t="s">
        <v>405</v>
      </c>
      <c r="Z1643" s="1"/>
    </row>
    <row r="1644" spans="1:26" x14ac:dyDescent="0.25">
      <c r="A1644" s="52" t="s">
        <v>2516</v>
      </c>
      <c r="B1644" s="86" t="s">
        <v>910</v>
      </c>
      <c r="C1644" t="s">
        <v>3570</v>
      </c>
      <c r="D1644" t="s">
        <v>2088</v>
      </c>
      <c r="E1644" s="52" t="s">
        <v>4644</v>
      </c>
      <c r="F1644" s="52" t="s">
        <v>2516</v>
      </c>
      <c r="G1644" t="s">
        <v>1511</v>
      </c>
      <c r="H1644" s="87">
        <v>248509</v>
      </c>
      <c r="I1644" s="87">
        <v>248509</v>
      </c>
      <c r="J1644" s="1"/>
      <c r="K1644" s="98"/>
      <c r="L1644" s="1"/>
      <c r="M1644" s="1"/>
      <c r="P1644" s="38"/>
      <c r="R1644" s="101" t="s">
        <v>4786</v>
      </c>
      <c r="S1644" s="101" t="s">
        <v>4786</v>
      </c>
      <c r="T1644" s="45" t="s">
        <v>4786</v>
      </c>
      <c r="U1644" t="s">
        <v>406</v>
      </c>
      <c r="V1644" t="s">
        <v>406</v>
      </c>
      <c r="W1644" t="s">
        <v>406</v>
      </c>
      <c r="X1644" t="s">
        <v>406</v>
      </c>
      <c r="Y1644" t="s">
        <v>406</v>
      </c>
      <c r="Z1644" s="1"/>
    </row>
    <row r="1645" spans="1:26" x14ac:dyDescent="0.25">
      <c r="A1645" s="52" t="s">
        <v>2517</v>
      </c>
      <c r="B1645" s="86" t="s">
        <v>910</v>
      </c>
      <c r="C1645" t="s">
        <v>3570</v>
      </c>
      <c r="D1645" t="s">
        <v>2088</v>
      </c>
      <c r="E1645" s="52" t="s">
        <v>4645</v>
      </c>
      <c r="F1645" s="52" t="s">
        <v>2517</v>
      </c>
      <c r="G1645" t="s">
        <v>1512</v>
      </c>
      <c r="H1645" s="87">
        <v>248507</v>
      </c>
      <c r="I1645" s="87">
        <v>248507</v>
      </c>
      <c r="J1645" s="1"/>
      <c r="K1645" s="98"/>
      <c r="L1645" s="1"/>
      <c r="M1645" s="1"/>
      <c r="P1645" s="38"/>
      <c r="R1645" s="101" t="s">
        <v>4786</v>
      </c>
      <c r="S1645" s="101" t="s">
        <v>4786</v>
      </c>
      <c r="T1645" s="45" t="s">
        <v>4786</v>
      </c>
      <c r="U1645" t="s">
        <v>407</v>
      </c>
      <c r="V1645" t="s">
        <v>407</v>
      </c>
      <c r="W1645" t="s">
        <v>407</v>
      </c>
      <c r="X1645" t="s">
        <v>407</v>
      </c>
      <c r="Y1645" t="s">
        <v>407</v>
      </c>
      <c r="Z1645" s="1"/>
    </row>
    <row r="1646" spans="1:26" x14ac:dyDescent="0.25">
      <c r="A1646" s="52" t="s">
        <v>2518</v>
      </c>
      <c r="B1646" s="86" t="s">
        <v>910</v>
      </c>
      <c r="C1646" t="s">
        <v>3570</v>
      </c>
      <c r="D1646" t="s">
        <v>2088</v>
      </c>
      <c r="E1646" s="52" t="s">
        <v>4646</v>
      </c>
      <c r="F1646" s="52" t="s">
        <v>2518</v>
      </c>
      <c r="G1646" t="s">
        <v>1513</v>
      </c>
      <c r="H1646" s="87">
        <v>248506</v>
      </c>
      <c r="I1646" s="87">
        <v>248506</v>
      </c>
      <c r="J1646" s="1"/>
      <c r="K1646" s="98"/>
      <c r="L1646" s="1"/>
      <c r="M1646" s="1"/>
      <c r="P1646" s="38"/>
      <c r="R1646" s="101" t="s">
        <v>3565</v>
      </c>
      <c r="S1646" s="101" t="s">
        <v>3565</v>
      </c>
      <c r="T1646" s="45" t="s">
        <v>4788</v>
      </c>
      <c r="U1646" t="s">
        <v>406</v>
      </c>
      <c r="V1646" t="s">
        <v>406</v>
      </c>
      <c r="W1646" t="s">
        <v>406</v>
      </c>
      <c r="X1646" t="s">
        <v>406</v>
      </c>
      <c r="Y1646" t="s">
        <v>406</v>
      </c>
      <c r="Z1646" s="1"/>
    </row>
    <row r="1647" spans="1:26" x14ac:dyDescent="0.25">
      <c r="A1647" s="52" t="s">
        <v>2519</v>
      </c>
      <c r="B1647" s="86" t="s">
        <v>910</v>
      </c>
      <c r="C1647" t="s">
        <v>3570</v>
      </c>
      <c r="D1647" t="s">
        <v>2088</v>
      </c>
      <c r="E1647" s="52" t="s">
        <v>4647</v>
      </c>
      <c r="F1647" s="52" t="s">
        <v>2519</v>
      </c>
      <c r="G1647" t="s">
        <v>1514</v>
      </c>
      <c r="H1647" s="87">
        <v>248497</v>
      </c>
      <c r="I1647" s="87">
        <v>248497</v>
      </c>
      <c r="J1647" s="1"/>
      <c r="K1647" s="98"/>
      <c r="L1647" s="1"/>
      <c r="M1647" s="1"/>
      <c r="P1647" s="38" t="s">
        <v>456</v>
      </c>
      <c r="R1647" s="101" t="s">
        <v>3565</v>
      </c>
      <c r="S1647" s="101" t="s">
        <v>3565</v>
      </c>
      <c r="T1647" s="45" t="s">
        <v>4788</v>
      </c>
      <c r="U1647" t="s">
        <v>405</v>
      </c>
      <c r="V1647" t="s">
        <v>405</v>
      </c>
      <c r="W1647" t="s">
        <v>405</v>
      </c>
      <c r="X1647" t="s">
        <v>405</v>
      </c>
      <c r="Y1647" t="s">
        <v>405</v>
      </c>
      <c r="Z1647" s="1"/>
    </row>
    <row r="1648" spans="1:26" x14ac:dyDescent="0.25">
      <c r="A1648" s="52" t="s">
        <v>2520</v>
      </c>
      <c r="B1648" s="86" t="s">
        <v>910</v>
      </c>
      <c r="C1648" t="s">
        <v>3570</v>
      </c>
      <c r="D1648" t="s">
        <v>2088</v>
      </c>
      <c r="E1648" s="52" t="s">
        <v>4648</v>
      </c>
      <c r="F1648" s="52" t="s">
        <v>2520</v>
      </c>
      <c r="G1648" t="s">
        <v>1515</v>
      </c>
      <c r="H1648" s="87">
        <v>248499</v>
      </c>
      <c r="I1648" s="87">
        <v>248499</v>
      </c>
      <c r="J1648" s="1"/>
      <c r="K1648" s="98"/>
      <c r="L1648" s="1"/>
      <c r="M1648" s="1"/>
      <c r="P1648" s="38" t="s">
        <v>456</v>
      </c>
      <c r="R1648" s="101" t="s">
        <v>3565</v>
      </c>
      <c r="S1648" s="101" t="s">
        <v>3565</v>
      </c>
      <c r="T1648" s="45" t="s">
        <v>4788</v>
      </c>
      <c r="U1648" t="s">
        <v>405</v>
      </c>
      <c r="V1648" t="s">
        <v>405</v>
      </c>
      <c r="W1648" t="s">
        <v>405</v>
      </c>
      <c r="X1648" t="s">
        <v>405</v>
      </c>
      <c r="Y1648" t="s">
        <v>405</v>
      </c>
      <c r="Z1648" s="1"/>
    </row>
    <row r="1649" spans="1:26" x14ac:dyDescent="0.25">
      <c r="A1649" s="52" t="s">
        <v>2521</v>
      </c>
      <c r="B1649" s="86" t="s">
        <v>910</v>
      </c>
      <c r="C1649" t="s">
        <v>3570</v>
      </c>
      <c r="D1649" t="s">
        <v>2088</v>
      </c>
      <c r="E1649" s="52" t="s">
        <v>4649</v>
      </c>
      <c r="F1649" s="52" t="s">
        <v>2521</v>
      </c>
      <c r="G1649" t="s">
        <v>1516</v>
      </c>
      <c r="H1649" s="87">
        <v>248503</v>
      </c>
      <c r="I1649" s="87">
        <v>248503</v>
      </c>
      <c r="J1649" s="1"/>
      <c r="K1649" s="98"/>
      <c r="L1649" s="1"/>
      <c r="M1649" s="1"/>
      <c r="P1649" s="38"/>
      <c r="R1649" s="101" t="s">
        <v>3565</v>
      </c>
      <c r="S1649" s="101" t="s">
        <v>3565</v>
      </c>
      <c r="T1649" s="45" t="s">
        <v>4788</v>
      </c>
      <c r="U1649" t="s">
        <v>406</v>
      </c>
      <c r="V1649" t="s">
        <v>406</v>
      </c>
      <c r="W1649" t="s">
        <v>406</v>
      </c>
      <c r="X1649" t="s">
        <v>406</v>
      </c>
      <c r="Y1649" t="s">
        <v>406</v>
      </c>
      <c r="Z1649" s="1"/>
    </row>
    <row r="1650" spans="1:26" x14ac:dyDescent="0.25">
      <c r="A1650" s="52" t="s">
        <v>2522</v>
      </c>
      <c r="B1650" s="86" t="s">
        <v>910</v>
      </c>
      <c r="C1650" t="s">
        <v>3570</v>
      </c>
      <c r="D1650" t="s">
        <v>2088</v>
      </c>
      <c r="E1650" s="52" t="s">
        <v>4650</v>
      </c>
      <c r="F1650" s="52" t="s">
        <v>2522</v>
      </c>
      <c r="G1650" t="s">
        <v>1517</v>
      </c>
      <c r="H1650" s="87">
        <v>248512</v>
      </c>
      <c r="I1650" s="87">
        <v>248512</v>
      </c>
      <c r="J1650" s="1"/>
      <c r="K1650" s="98"/>
      <c r="L1650" s="1"/>
      <c r="M1650" s="1"/>
      <c r="P1650" s="38"/>
      <c r="R1650" s="101" t="s">
        <v>3565</v>
      </c>
      <c r="S1650" s="101" t="s">
        <v>3565</v>
      </c>
      <c r="T1650" s="45" t="s">
        <v>4788</v>
      </c>
      <c r="U1650" t="s">
        <v>402</v>
      </c>
      <c r="V1650" t="s">
        <v>402</v>
      </c>
      <c r="W1650" t="s">
        <v>402</v>
      </c>
      <c r="X1650" t="s">
        <v>402</v>
      </c>
      <c r="Y1650" t="s">
        <v>402</v>
      </c>
      <c r="Z1650" s="1"/>
    </row>
    <row r="1651" spans="1:26" x14ac:dyDescent="0.25">
      <c r="A1651" s="52" t="s">
        <v>2108</v>
      </c>
      <c r="B1651" s="86" t="s">
        <v>910</v>
      </c>
      <c r="C1651" t="s">
        <v>3570</v>
      </c>
      <c r="D1651" t="s">
        <v>2088</v>
      </c>
      <c r="E1651" s="52" t="s">
        <v>4651</v>
      </c>
      <c r="F1651" s="52" t="s">
        <v>2108</v>
      </c>
      <c r="G1651" t="s">
        <v>1518</v>
      </c>
      <c r="H1651" s="87">
        <v>248510</v>
      </c>
      <c r="I1651" s="87">
        <v>248510</v>
      </c>
      <c r="J1651" s="1"/>
      <c r="K1651" s="98"/>
      <c r="L1651" s="1"/>
      <c r="M1651" s="1"/>
      <c r="P1651" s="38"/>
      <c r="R1651" s="101" t="s">
        <v>2093</v>
      </c>
      <c r="S1651" s="101" t="s">
        <v>2093</v>
      </c>
      <c r="T1651" s="45" t="s">
        <v>3577</v>
      </c>
      <c r="U1651" t="s">
        <v>402</v>
      </c>
      <c r="V1651" t="s">
        <v>402</v>
      </c>
      <c r="W1651" t="s">
        <v>402</v>
      </c>
      <c r="X1651" t="s">
        <v>402</v>
      </c>
      <c r="Y1651" t="s">
        <v>402</v>
      </c>
      <c r="Z1651" s="1"/>
    </row>
    <row r="1652" spans="1:26" x14ac:dyDescent="0.25">
      <c r="A1652" s="52" t="s">
        <v>2100</v>
      </c>
      <c r="B1652" s="86" t="s">
        <v>910</v>
      </c>
      <c r="C1652" t="s">
        <v>3570</v>
      </c>
      <c r="D1652" t="s">
        <v>2088</v>
      </c>
      <c r="E1652" s="52" t="s">
        <v>4652</v>
      </c>
      <c r="F1652" s="52" t="s">
        <v>2100</v>
      </c>
      <c r="G1652" t="s">
        <v>1246</v>
      </c>
      <c r="H1652" s="87">
        <v>248498</v>
      </c>
      <c r="I1652" s="87">
        <v>248498</v>
      </c>
      <c r="J1652" s="1"/>
      <c r="K1652" s="98"/>
      <c r="L1652" s="1"/>
      <c r="M1652" s="1"/>
      <c r="P1652" s="38" t="s">
        <v>456</v>
      </c>
      <c r="R1652" s="101" t="s">
        <v>3565</v>
      </c>
      <c r="S1652" s="101" t="s">
        <v>3565</v>
      </c>
      <c r="T1652" s="45" t="s">
        <v>4788</v>
      </c>
      <c r="U1652" t="s">
        <v>407</v>
      </c>
      <c r="V1652" t="s">
        <v>407</v>
      </c>
      <c r="W1652" t="s">
        <v>407</v>
      </c>
      <c r="X1652" t="s">
        <v>407</v>
      </c>
      <c r="Y1652" t="s">
        <v>407</v>
      </c>
      <c r="Z1652" s="1"/>
    </row>
    <row r="1653" spans="1:26" x14ac:dyDescent="0.25">
      <c r="A1653" s="52" t="s">
        <v>2523</v>
      </c>
      <c r="B1653" s="86" t="s">
        <v>910</v>
      </c>
      <c r="C1653" t="s">
        <v>3570</v>
      </c>
      <c r="D1653" t="s">
        <v>2088</v>
      </c>
      <c r="E1653" s="52" t="s">
        <v>4653</v>
      </c>
      <c r="F1653" s="52" t="s">
        <v>2523</v>
      </c>
      <c r="G1653" t="s">
        <v>1519</v>
      </c>
      <c r="H1653" s="87">
        <v>248801</v>
      </c>
      <c r="I1653" s="87">
        <v>248801</v>
      </c>
      <c r="J1653" s="1"/>
      <c r="K1653" s="98"/>
      <c r="L1653" s="1"/>
      <c r="M1653" s="1"/>
      <c r="P1653" s="38"/>
      <c r="R1653" s="101" t="s">
        <v>3566</v>
      </c>
      <c r="S1653" s="101" t="s">
        <v>3566</v>
      </c>
      <c r="T1653" s="45" t="s">
        <v>4788</v>
      </c>
      <c r="U1653" t="s">
        <v>403</v>
      </c>
      <c r="V1653" t="s">
        <v>403</v>
      </c>
      <c r="W1653" t="s">
        <v>403</v>
      </c>
      <c r="X1653" t="s">
        <v>403</v>
      </c>
      <c r="Y1653" t="s">
        <v>403</v>
      </c>
      <c r="Z1653" s="1"/>
    </row>
    <row r="1654" spans="1:26" x14ac:dyDescent="0.25">
      <c r="A1654" s="52" t="s">
        <v>2524</v>
      </c>
      <c r="B1654" s="86" t="s">
        <v>910</v>
      </c>
      <c r="C1654" t="s">
        <v>3570</v>
      </c>
      <c r="D1654" t="s">
        <v>2088</v>
      </c>
      <c r="E1654" s="52" t="s">
        <v>4654</v>
      </c>
      <c r="F1654" s="52" t="s">
        <v>2524</v>
      </c>
      <c r="G1654" t="s">
        <v>1520</v>
      </c>
      <c r="H1654" s="87">
        <v>248808</v>
      </c>
      <c r="I1654" s="87">
        <v>248808</v>
      </c>
      <c r="J1654" s="1"/>
      <c r="K1654" s="98"/>
      <c r="L1654" s="1"/>
      <c r="M1654" s="1"/>
      <c r="P1654" s="38"/>
      <c r="R1654" s="101" t="s">
        <v>3565</v>
      </c>
      <c r="S1654" s="101" t="s">
        <v>3565</v>
      </c>
      <c r="T1654" s="45" t="s">
        <v>4788</v>
      </c>
      <c r="U1654" t="s">
        <v>406</v>
      </c>
      <c r="V1654" t="s">
        <v>406</v>
      </c>
      <c r="W1654" t="s">
        <v>406</v>
      </c>
      <c r="X1654" t="s">
        <v>406</v>
      </c>
      <c r="Y1654" t="s">
        <v>406</v>
      </c>
      <c r="Z1654" s="1"/>
    </row>
    <row r="1655" spans="1:26" x14ac:dyDescent="0.25">
      <c r="A1655" s="52" t="s">
        <v>2525</v>
      </c>
      <c r="B1655" s="86" t="s">
        <v>910</v>
      </c>
      <c r="C1655" t="s">
        <v>3570</v>
      </c>
      <c r="D1655" t="s">
        <v>2088</v>
      </c>
      <c r="E1655" s="52" t="s">
        <v>4655</v>
      </c>
      <c r="F1655" s="52" t="s">
        <v>2525</v>
      </c>
      <c r="G1655" t="s">
        <v>1521</v>
      </c>
      <c r="H1655" s="87">
        <v>248798</v>
      </c>
      <c r="I1655" s="87">
        <v>248798</v>
      </c>
      <c r="J1655" s="1"/>
      <c r="K1655" s="98"/>
      <c r="L1655" s="1"/>
      <c r="M1655" s="1"/>
      <c r="P1655" s="38"/>
      <c r="R1655" s="101" t="s">
        <v>3565</v>
      </c>
      <c r="S1655" s="101" t="s">
        <v>3565</v>
      </c>
      <c r="T1655" s="45" t="s">
        <v>4788</v>
      </c>
      <c r="U1655" t="s">
        <v>403</v>
      </c>
      <c r="V1655" t="s">
        <v>403</v>
      </c>
      <c r="W1655" t="s">
        <v>403</v>
      </c>
      <c r="X1655" t="s">
        <v>403</v>
      </c>
      <c r="Y1655" t="s">
        <v>403</v>
      </c>
      <c r="Z1655" s="1"/>
    </row>
    <row r="1656" spans="1:26" x14ac:dyDescent="0.25">
      <c r="A1656" s="52" t="s">
        <v>2526</v>
      </c>
      <c r="B1656" s="86" t="s">
        <v>910</v>
      </c>
      <c r="C1656" t="s">
        <v>3570</v>
      </c>
      <c r="D1656" t="s">
        <v>2088</v>
      </c>
      <c r="E1656" s="52" t="s">
        <v>4656</v>
      </c>
      <c r="F1656" s="52" t="s">
        <v>2526</v>
      </c>
      <c r="G1656" t="s">
        <v>1522</v>
      </c>
      <c r="H1656" s="87">
        <v>248803</v>
      </c>
      <c r="I1656" s="87">
        <v>248803</v>
      </c>
      <c r="J1656" s="1"/>
      <c r="K1656" s="98"/>
      <c r="L1656" s="1"/>
      <c r="M1656" s="1"/>
      <c r="P1656" s="38" t="s">
        <v>456</v>
      </c>
      <c r="R1656" s="101" t="s">
        <v>2095</v>
      </c>
      <c r="S1656" s="101" t="s">
        <v>2095</v>
      </c>
      <c r="T1656" s="45" t="s">
        <v>4788</v>
      </c>
      <c r="U1656" t="s">
        <v>407</v>
      </c>
      <c r="V1656" t="s">
        <v>407</v>
      </c>
      <c r="W1656" t="s">
        <v>407</v>
      </c>
      <c r="X1656" t="s">
        <v>407</v>
      </c>
      <c r="Y1656" t="s">
        <v>407</v>
      </c>
      <c r="Z1656" s="1"/>
    </row>
    <row r="1657" spans="1:26" x14ac:dyDescent="0.25">
      <c r="A1657" s="52" t="s">
        <v>2527</v>
      </c>
      <c r="B1657" s="86" t="s">
        <v>910</v>
      </c>
      <c r="C1657" t="s">
        <v>3570</v>
      </c>
      <c r="D1657" t="s">
        <v>2088</v>
      </c>
      <c r="E1657" s="52" t="s">
        <v>4657</v>
      </c>
      <c r="F1657" s="52" t="s">
        <v>2527</v>
      </c>
      <c r="G1657" t="s">
        <v>1523</v>
      </c>
      <c r="H1657" s="87">
        <v>248797</v>
      </c>
      <c r="I1657" s="87">
        <v>248797</v>
      </c>
      <c r="J1657" s="1"/>
      <c r="K1657" s="98"/>
      <c r="L1657" s="1"/>
      <c r="M1657" s="1"/>
      <c r="P1657" s="38"/>
      <c r="R1657" s="101" t="s">
        <v>3565</v>
      </c>
      <c r="S1657" s="101" t="s">
        <v>3565</v>
      </c>
      <c r="T1657" s="45" t="s">
        <v>4788</v>
      </c>
      <c r="U1657" t="s">
        <v>403</v>
      </c>
      <c r="V1657" t="s">
        <v>403</v>
      </c>
      <c r="W1657" t="s">
        <v>403</v>
      </c>
      <c r="X1657" t="s">
        <v>403</v>
      </c>
      <c r="Y1657" t="s">
        <v>403</v>
      </c>
      <c r="Z1657" s="1"/>
    </row>
    <row r="1658" spans="1:26" x14ac:dyDescent="0.25">
      <c r="A1658" s="52" t="s">
        <v>2528</v>
      </c>
      <c r="B1658" s="86" t="s">
        <v>910</v>
      </c>
      <c r="C1658" t="s">
        <v>3570</v>
      </c>
      <c r="D1658" t="s">
        <v>2088</v>
      </c>
      <c r="E1658" s="52" t="s">
        <v>4658</v>
      </c>
      <c r="F1658" s="52" t="s">
        <v>2528</v>
      </c>
      <c r="G1658" t="s">
        <v>1524</v>
      </c>
      <c r="H1658" s="87">
        <v>248799</v>
      </c>
      <c r="I1658" s="87">
        <v>248799</v>
      </c>
      <c r="J1658" s="1"/>
      <c r="K1658" s="98"/>
      <c r="L1658" s="1"/>
      <c r="M1658" s="1"/>
      <c r="P1658" s="38" t="s">
        <v>456</v>
      </c>
      <c r="R1658" s="101" t="s">
        <v>4787</v>
      </c>
      <c r="S1658" s="101" t="s">
        <v>4787</v>
      </c>
      <c r="T1658" s="45" t="s">
        <v>4787</v>
      </c>
      <c r="U1658" t="s">
        <v>407</v>
      </c>
      <c r="V1658" t="s">
        <v>407</v>
      </c>
      <c r="W1658" t="s">
        <v>407</v>
      </c>
      <c r="X1658" t="s">
        <v>407</v>
      </c>
      <c r="Y1658" t="s">
        <v>407</v>
      </c>
      <c r="Z1658" s="1"/>
    </row>
    <row r="1659" spans="1:26" x14ac:dyDescent="0.25">
      <c r="A1659" s="52" t="s">
        <v>2732</v>
      </c>
      <c r="B1659" s="86" t="s">
        <v>910</v>
      </c>
      <c r="C1659" t="s">
        <v>3570</v>
      </c>
      <c r="D1659" t="s">
        <v>2089</v>
      </c>
      <c r="E1659" s="52" t="s">
        <v>4659</v>
      </c>
      <c r="F1659" s="52" t="s">
        <v>2732</v>
      </c>
      <c r="G1659" t="s">
        <v>1875</v>
      </c>
      <c r="H1659" s="87">
        <v>249330</v>
      </c>
      <c r="I1659" s="87">
        <v>249330</v>
      </c>
      <c r="J1659" s="1"/>
      <c r="K1659" s="98"/>
      <c r="L1659" s="1"/>
      <c r="M1659" s="1"/>
      <c r="P1659" s="38" t="s">
        <v>456</v>
      </c>
      <c r="R1659" s="101" t="s">
        <v>4786</v>
      </c>
      <c r="S1659" s="101" t="s">
        <v>4786</v>
      </c>
      <c r="T1659" s="45" t="s">
        <v>4786</v>
      </c>
      <c r="U1659" t="s">
        <v>402</v>
      </c>
      <c r="V1659" t="s">
        <v>402</v>
      </c>
      <c r="W1659" t="s">
        <v>402</v>
      </c>
      <c r="X1659" t="s">
        <v>402</v>
      </c>
      <c r="Y1659" t="s">
        <v>402</v>
      </c>
      <c r="Z1659" s="1"/>
    </row>
    <row r="1660" spans="1:26" x14ac:dyDescent="0.25">
      <c r="A1660" s="52" t="s">
        <v>2906</v>
      </c>
      <c r="B1660" s="86" t="s">
        <v>910</v>
      </c>
      <c r="C1660" t="s">
        <v>3571</v>
      </c>
      <c r="D1660" t="s">
        <v>2091</v>
      </c>
      <c r="E1660" s="52" t="s">
        <v>4660</v>
      </c>
      <c r="F1660" s="52" t="s">
        <v>2906</v>
      </c>
      <c r="G1660" t="s">
        <v>2061</v>
      </c>
      <c r="H1660" s="87">
        <v>248017</v>
      </c>
      <c r="I1660" s="87">
        <v>248017</v>
      </c>
      <c r="J1660" s="1"/>
      <c r="K1660" s="98"/>
      <c r="L1660" s="1"/>
      <c r="M1660" s="1"/>
      <c r="P1660" s="38"/>
      <c r="R1660" s="101" t="s">
        <v>4787</v>
      </c>
      <c r="S1660" s="101" t="s">
        <v>4787</v>
      </c>
      <c r="T1660" s="45" t="s">
        <v>4787</v>
      </c>
      <c r="U1660" t="s">
        <v>402</v>
      </c>
      <c r="V1660" t="s">
        <v>402</v>
      </c>
      <c r="W1660" t="s">
        <v>402</v>
      </c>
      <c r="X1660" t="s">
        <v>402</v>
      </c>
      <c r="Y1660" t="s">
        <v>402</v>
      </c>
      <c r="Z1660" s="1"/>
    </row>
    <row r="1661" spans="1:26" x14ac:dyDescent="0.25">
      <c r="A1661" s="52" t="s">
        <v>2907</v>
      </c>
      <c r="B1661" s="86" t="s">
        <v>910</v>
      </c>
      <c r="C1661" t="s">
        <v>3571</v>
      </c>
      <c r="D1661" t="s">
        <v>2091</v>
      </c>
      <c r="E1661" s="52" t="s">
        <v>4661</v>
      </c>
      <c r="F1661" s="52" t="s">
        <v>2907</v>
      </c>
      <c r="G1661" t="s">
        <v>2062</v>
      </c>
      <c r="H1661" s="87">
        <v>248018</v>
      </c>
      <c r="I1661" s="87">
        <v>248018</v>
      </c>
      <c r="J1661" s="1"/>
      <c r="K1661" s="98"/>
      <c r="L1661" s="1"/>
      <c r="M1661" s="1"/>
      <c r="P1661" s="38"/>
      <c r="R1661" s="101" t="s">
        <v>3566</v>
      </c>
      <c r="S1661" s="101" t="s">
        <v>3566</v>
      </c>
      <c r="T1661" s="45" t="s">
        <v>4788</v>
      </c>
      <c r="U1661" t="s">
        <v>407</v>
      </c>
      <c r="V1661" t="s">
        <v>407</v>
      </c>
      <c r="W1661" t="s">
        <v>407</v>
      </c>
      <c r="X1661" t="s">
        <v>407</v>
      </c>
      <c r="Y1661" t="s">
        <v>407</v>
      </c>
      <c r="Z1661" s="1"/>
    </row>
    <row r="1662" spans="1:26" x14ac:dyDescent="0.25">
      <c r="A1662" s="52" t="s">
        <v>2529</v>
      </c>
      <c r="B1662" s="86" t="s">
        <v>910</v>
      </c>
      <c r="C1662" t="s">
        <v>3570</v>
      </c>
      <c r="D1662" t="s">
        <v>2088</v>
      </c>
      <c r="E1662" s="52" t="s">
        <v>4662</v>
      </c>
      <c r="F1662" s="52" t="s">
        <v>2529</v>
      </c>
      <c r="G1662" t="s">
        <v>1525</v>
      </c>
      <c r="H1662" s="87">
        <v>248924</v>
      </c>
      <c r="I1662" s="87">
        <v>248924</v>
      </c>
      <c r="J1662" s="1"/>
      <c r="K1662" s="98"/>
      <c r="L1662" s="1"/>
      <c r="M1662" s="1"/>
      <c r="P1662" s="38"/>
      <c r="R1662" s="101" t="s">
        <v>2094</v>
      </c>
      <c r="S1662" s="101" t="s">
        <v>2094</v>
      </c>
      <c r="T1662" s="45" t="s">
        <v>3577</v>
      </c>
      <c r="U1662" t="s">
        <v>405</v>
      </c>
      <c r="V1662" t="s">
        <v>405</v>
      </c>
      <c r="W1662" t="s">
        <v>405</v>
      </c>
      <c r="X1662" t="s">
        <v>405</v>
      </c>
      <c r="Y1662" t="s">
        <v>405</v>
      </c>
      <c r="Z1662" s="1"/>
    </row>
    <row r="1663" spans="1:26" x14ac:dyDescent="0.25">
      <c r="A1663" s="52" t="s">
        <v>2530</v>
      </c>
      <c r="B1663" s="86" t="s">
        <v>910</v>
      </c>
      <c r="C1663" t="s">
        <v>3570</v>
      </c>
      <c r="D1663" t="s">
        <v>2088</v>
      </c>
      <c r="E1663" s="52" t="s">
        <v>4663</v>
      </c>
      <c r="F1663" s="52" t="s">
        <v>2530</v>
      </c>
      <c r="G1663" t="s">
        <v>1526</v>
      </c>
      <c r="H1663" s="87">
        <v>248925</v>
      </c>
      <c r="I1663" s="87">
        <v>248925</v>
      </c>
      <c r="J1663" s="1"/>
      <c r="K1663" s="98"/>
      <c r="L1663" s="1"/>
      <c r="M1663" s="1"/>
      <c r="P1663" s="38"/>
      <c r="R1663" s="101" t="s">
        <v>2094</v>
      </c>
      <c r="S1663" s="101" t="s">
        <v>2094</v>
      </c>
      <c r="T1663" s="45" t="s">
        <v>3577</v>
      </c>
      <c r="U1663" t="s">
        <v>405</v>
      </c>
      <c r="V1663" t="s">
        <v>405</v>
      </c>
      <c r="W1663" t="s">
        <v>405</v>
      </c>
      <c r="X1663" t="s">
        <v>405</v>
      </c>
      <c r="Y1663" t="s">
        <v>405</v>
      </c>
      <c r="Z1663" s="1"/>
    </row>
    <row r="1664" spans="1:26" x14ac:dyDescent="0.25">
      <c r="A1664" s="52" t="s">
        <v>2531</v>
      </c>
      <c r="B1664" s="86" t="s">
        <v>910</v>
      </c>
      <c r="C1664" t="s">
        <v>3570</v>
      </c>
      <c r="D1664" t="s">
        <v>2088</v>
      </c>
      <c r="E1664" s="52" t="s">
        <v>4664</v>
      </c>
      <c r="F1664" s="52" t="s">
        <v>2531</v>
      </c>
      <c r="G1664" t="s">
        <v>1527</v>
      </c>
      <c r="H1664" s="87">
        <v>248926</v>
      </c>
      <c r="I1664" s="87">
        <v>248926</v>
      </c>
      <c r="J1664" s="1"/>
      <c r="K1664" s="98"/>
      <c r="L1664" s="1"/>
      <c r="M1664" s="1"/>
      <c r="P1664" s="38"/>
      <c r="R1664" s="101" t="s">
        <v>2094</v>
      </c>
      <c r="S1664" s="101" t="s">
        <v>2094</v>
      </c>
      <c r="T1664" s="45" t="s">
        <v>3577</v>
      </c>
      <c r="U1664" t="s">
        <v>406</v>
      </c>
      <c r="V1664" t="s">
        <v>406</v>
      </c>
      <c r="W1664" t="s">
        <v>406</v>
      </c>
      <c r="X1664" t="s">
        <v>406</v>
      </c>
      <c r="Y1664" t="s">
        <v>406</v>
      </c>
      <c r="Z1664" s="1"/>
    </row>
    <row r="1665" spans="1:26" x14ac:dyDescent="0.25">
      <c r="A1665" s="52" t="s">
        <v>2532</v>
      </c>
      <c r="B1665" s="86" t="s">
        <v>910</v>
      </c>
      <c r="C1665" t="s">
        <v>3570</v>
      </c>
      <c r="D1665" t="s">
        <v>2088</v>
      </c>
      <c r="E1665" s="52" t="s">
        <v>4665</v>
      </c>
      <c r="F1665" s="52" t="s">
        <v>2532</v>
      </c>
      <c r="G1665" t="s">
        <v>1528</v>
      </c>
      <c r="H1665" s="87">
        <v>248885</v>
      </c>
      <c r="I1665" s="87">
        <v>248885</v>
      </c>
      <c r="J1665" s="1"/>
      <c r="K1665" s="98"/>
      <c r="L1665" s="1"/>
      <c r="M1665" s="1"/>
      <c r="P1665" s="38" t="s">
        <v>456</v>
      </c>
      <c r="R1665" s="101" t="s">
        <v>3566</v>
      </c>
      <c r="S1665" s="101" t="s">
        <v>3566</v>
      </c>
      <c r="T1665" s="45" t="s">
        <v>4788</v>
      </c>
      <c r="U1665" t="s">
        <v>408</v>
      </c>
      <c r="V1665" t="s">
        <v>408</v>
      </c>
      <c r="W1665" t="s">
        <v>408</v>
      </c>
      <c r="X1665" t="s">
        <v>408</v>
      </c>
      <c r="Y1665" t="s">
        <v>408</v>
      </c>
      <c r="Z1665" s="1"/>
    </row>
    <row r="1666" spans="1:26" x14ac:dyDescent="0.25">
      <c r="A1666" s="52" t="s">
        <v>2733</v>
      </c>
      <c r="B1666" s="86" t="s">
        <v>910</v>
      </c>
      <c r="C1666" t="s">
        <v>3570</v>
      </c>
      <c r="D1666" t="s">
        <v>2089</v>
      </c>
      <c r="E1666" s="52" t="s">
        <v>4666</v>
      </c>
      <c r="F1666" s="52" t="s">
        <v>2733</v>
      </c>
      <c r="G1666" t="s">
        <v>1876</v>
      </c>
      <c r="H1666" s="87">
        <v>249544</v>
      </c>
      <c r="I1666" s="87">
        <v>249544</v>
      </c>
      <c r="J1666" s="1"/>
      <c r="K1666" s="98"/>
      <c r="L1666" s="1"/>
      <c r="M1666" s="1"/>
      <c r="P1666" s="38"/>
      <c r="R1666" s="101" t="s">
        <v>4786</v>
      </c>
      <c r="S1666" s="101" t="s">
        <v>4786</v>
      </c>
      <c r="T1666" s="45" t="s">
        <v>4786</v>
      </c>
      <c r="U1666" t="s">
        <v>402</v>
      </c>
      <c r="V1666" t="s">
        <v>402</v>
      </c>
      <c r="W1666" t="s">
        <v>402</v>
      </c>
      <c r="X1666" t="s">
        <v>402</v>
      </c>
      <c r="Y1666" t="s">
        <v>402</v>
      </c>
      <c r="Z1666" s="1"/>
    </row>
    <row r="1667" spans="1:26" x14ac:dyDescent="0.25">
      <c r="A1667" s="52" t="s">
        <v>2244</v>
      </c>
      <c r="B1667" s="86" t="s">
        <v>910</v>
      </c>
      <c r="C1667" t="s">
        <v>3570</v>
      </c>
      <c r="D1667" t="s">
        <v>2089</v>
      </c>
      <c r="E1667" s="52" t="s">
        <v>4667</v>
      </c>
      <c r="F1667" s="52" t="s">
        <v>2244</v>
      </c>
      <c r="G1667" t="s">
        <v>1691</v>
      </c>
      <c r="H1667" s="87">
        <v>249505</v>
      </c>
      <c r="I1667" s="87">
        <v>249505</v>
      </c>
      <c r="J1667" s="1"/>
      <c r="K1667" s="98"/>
      <c r="L1667" s="1"/>
      <c r="M1667" s="1"/>
      <c r="P1667" s="38" t="s">
        <v>456</v>
      </c>
      <c r="R1667" s="101" t="s">
        <v>4786</v>
      </c>
      <c r="S1667" s="101" t="s">
        <v>4786</v>
      </c>
      <c r="T1667" s="45" t="s">
        <v>4786</v>
      </c>
      <c r="U1667" t="s">
        <v>403</v>
      </c>
      <c r="V1667" t="s">
        <v>403</v>
      </c>
      <c r="W1667" t="s">
        <v>403</v>
      </c>
      <c r="X1667" t="s">
        <v>403</v>
      </c>
      <c r="Y1667" t="s">
        <v>403</v>
      </c>
      <c r="Z1667" s="1"/>
    </row>
    <row r="1668" spans="1:26" x14ac:dyDescent="0.25">
      <c r="A1668" s="52" t="s">
        <v>1047</v>
      </c>
      <c r="B1668" s="86" t="s">
        <v>910</v>
      </c>
      <c r="C1668" t="s">
        <v>3570</v>
      </c>
      <c r="D1668" t="s">
        <v>2085</v>
      </c>
      <c r="E1668" s="52" t="s">
        <v>4668</v>
      </c>
      <c r="F1668" s="52" t="s">
        <v>1047</v>
      </c>
      <c r="G1668" t="s">
        <v>1214</v>
      </c>
      <c r="H1668" s="87">
        <v>247079</v>
      </c>
      <c r="I1668" s="87">
        <v>247079</v>
      </c>
      <c r="J1668" s="1"/>
      <c r="K1668" s="98"/>
      <c r="L1668" s="1"/>
      <c r="M1668" s="1"/>
      <c r="P1668" s="38"/>
      <c r="R1668" s="101" t="s">
        <v>2093</v>
      </c>
      <c r="S1668" s="101" t="s">
        <v>2093</v>
      </c>
      <c r="T1668" s="45" t="s">
        <v>3577</v>
      </c>
      <c r="U1668" t="s">
        <v>405</v>
      </c>
      <c r="V1668" t="s">
        <v>405</v>
      </c>
      <c r="W1668" t="s">
        <v>405</v>
      </c>
      <c r="X1668" t="s">
        <v>405</v>
      </c>
      <c r="Y1668" t="s">
        <v>405</v>
      </c>
      <c r="Z1668" s="1"/>
    </row>
    <row r="1669" spans="1:26" x14ac:dyDescent="0.25">
      <c r="A1669" s="52" t="s">
        <v>1048</v>
      </c>
      <c r="B1669" s="86" t="s">
        <v>910</v>
      </c>
      <c r="C1669" t="s">
        <v>3570</v>
      </c>
      <c r="D1669" t="s">
        <v>2085</v>
      </c>
      <c r="E1669" s="52" t="s">
        <v>4669</v>
      </c>
      <c r="F1669" s="52" t="s">
        <v>1048</v>
      </c>
      <c r="G1669" t="s">
        <v>1215</v>
      </c>
      <c r="H1669" s="87">
        <v>247080</v>
      </c>
      <c r="I1669" s="87">
        <v>247080</v>
      </c>
      <c r="J1669" s="1"/>
      <c r="K1669" s="98"/>
      <c r="L1669" s="1"/>
      <c r="M1669" s="1"/>
      <c r="P1669" s="38"/>
      <c r="R1669" s="101" t="s">
        <v>2093</v>
      </c>
      <c r="S1669" s="101" t="s">
        <v>2093</v>
      </c>
      <c r="T1669" s="45" t="s">
        <v>3577</v>
      </c>
      <c r="U1669" t="s">
        <v>402</v>
      </c>
      <c r="V1669" t="s">
        <v>402</v>
      </c>
      <c r="W1669" t="s">
        <v>402</v>
      </c>
      <c r="X1669" t="s">
        <v>402</v>
      </c>
      <c r="Y1669" t="s">
        <v>402</v>
      </c>
      <c r="Z1669" s="1"/>
    </row>
    <row r="1670" spans="1:26" x14ac:dyDescent="0.25">
      <c r="A1670" s="52" t="s">
        <v>969</v>
      </c>
      <c r="B1670" s="86" t="s">
        <v>910</v>
      </c>
      <c r="C1670" t="s">
        <v>3570</v>
      </c>
      <c r="D1670" t="s">
        <v>2078</v>
      </c>
      <c r="E1670" s="52" t="s">
        <v>4670</v>
      </c>
      <c r="F1670" s="52" t="s">
        <v>969</v>
      </c>
      <c r="G1670" t="s">
        <v>1136</v>
      </c>
      <c r="H1670" s="87">
        <v>249088</v>
      </c>
      <c r="I1670" s="87">
        <v>249088</v>
      </c>
      <c r="J1670" s="1"/>
      <c r="K1670" s="98"/>
      <c r="L1670" s="1"/>
      <c r="M1670" s="1"/>
      <c r="P1670" s="38" t="s">
        <v>456</v>
      </c>
      <c r="R1670" s="101" t="s">
        <v>3566</v>
      </c>
      <c r="S1670" s="101" t="s">
        <v>3566</v>
      </c>
      <c r="T1670" s="45" t="s">
        <v>4788</v>
      </c>
      <c r="U1670" t="s">
        <v>403</v>
      </c>
      <c r="V1670" t="s">
        <v>403</v>
      </c>
      <c r="W1670" t="s">
        <v>403</v>
      </c>
      <c r="X1670" t="s">
        <v>403</v>
      </c>
      <c r="Y1670" t="s">
        <v>403</v>
      </c>
      <c r="Z1670" s="1"/>
    </row>
    <row r="1671" spans="1:26" x14ac:dyDescent="0.25">
      <c r="A1671" s="52" t="s">
        <v>2734</v>
      </c>
      <c r="B1671" s="86" t="s">
        <v>910</v>
      </c>
      <c r="C1671" t="s">
        <v>3570</v>
      </c>
      <c r="D1671" t="s">
        <v>2089</v>
      </c>
      <c r="E1671" s="52" t="s">
        <v>4671</v>
      </c>
      <c r="F1671" s="52" t="s">
        <v>2734</v>
      </c>
      <c r="G1671" t="s">
        <v>1877</v>
      </c>
      <c r="H1671" s="87">
        <v>249446</v>
      </c>
      <c r="I1671" s="87">
        <v>249446</v>
      </c>
      <c r="J1671" s="1"/>
      <c r="K1671" s="98"/>
      <c r="L1671" s="1"/>
      <c r="M1671" s="1"/>
      <c r="P1671" s="38"/>
      <c r="R1671" s="101" t="s">
        <v>3565</v>
      </c>
      <c r="S1671" s="101" t="s">
        <v>3565</v>
      </c>
      <c r="T1671" s="45" t="s">
        <v>4788</v>
      </c>
      <c r="U1671" t="s">
        <v>403</v>
      </c>
      <c r="V1671" t="s">
        <v>403</v>
      </c>
      <c r="W1671" t="s">
        <v>403</v>
      </c>
      <c r="X1671" t="s">
        <v>403</v>
      </c>
      <c r="Y1671" t="s">
        <v>403</v>
      </c>
      <c r="Z1671" s="1"/>
    </row>
    <row r="1672" spans="1:26" x14ac:dyDescent="0.25">
      <c r="A1672" s="52" t="s">
        <v>2735</v>
      </c>
      <c r="B1672" s="86" t="s">
        <v>910</v>
      </c>
      <c r="C1672" t="s">
        <v>3570</v>
      </c>
      <c r="D1672" t="s">
        <v>2089</v>
      </c>
      <c r="E1672" s="52" t="s">
        <v>4672</v>
      </c>
      <c r="F1672" s="52" t="s">
        <v>2735</v>
      </c>
      <c r="G1672" t="s">
        <v>1878</v>
      </c>
      <c r="H1672" s="87">
        <v>249445</v>
      </c>
      <c r="I1672" s="87">
        <v>249445</v>
      </c>
      <c r="J1672" s="1"/>
      <c r="K1672" s="98"/>
      <c r="L1672" s="1"/>
      <c r="M1672" s="1"/>
      <c r="P1672" s="38"/>
      <c r="R1672" s="101" t="s">
        <v>3565</v>
      </c>
      <c r="S1672" s="101" t="s">
        <v>3565</v>
      </c>
      <c r="T1672" s="45" t="s">
        <v>4788</v>
      </c>
      <c r="U1672" t="s">
        <v>406</v>
      </c>
      <c r="V1672" t="s">
        <v>406</v>
      </c>
      <c r="W1672" t="s">
        <v>406</v>
      </c>
      <c r="X1672" t="s">
        <v>406</v>
      </c>
      <c r="Y1672" t="s">
        <v>406</v>
      </c>
      <c r="Z1672" s="1"/>
    </row>
    <row r="1673" spans="1:26" x14ac:dyDescent="0.25">
      <c r="A1673" s="52" t="s">
        <v>2736</v>
      </c>
      <c r="B1673" s="86" t="s">
        <v>910</v>
      </c>
      <c r="C1673" t="s">
        <v>3570</v>
      </c>
      <c r="D1673" t="s">
        <v>2089</v>
      </c>
      <c r="E1673" s="52" t="s">
        <v>4673</v>
      </c>
      <c r="F1673" s="52" t="s">
        <v>2736</v>
      </c>
      <c r="G1673" t="s">
        <v>1879</v>
      </c>
      <c r="H1673" s="87">
        <v>249444</v>
      </c>
      <c r="I1673" s="87">
        <v>249444</v>
      </c>
      <c r="J1673" s="1"/>
      <c r="K1673" s="98"/>
      <c r="L1673" s="1"/>
      <c r="M1673" s="1"/>
      <c r="P1673" s="38"/>
      <c r="R1673" s="101" t="s">
        <v>3566</v>
      </c>
      <c r="S1673" s="101" t="s">
        <v>3566</v>
      </c>
      <c r="T1673" s="45" t="s">
        <v>4788</v>
      </c>
      <c r="U1673" t="s">
        <v>407</v>
      </c>
      <c r="V1673" t="s">
        <v>407</v>
      </c>
      <c r="W1673" t="s">
        <v>407</v>
      </c>
      <c r="X1673" t="s">
        <v>407</v>
      </c>
      <c r="Y1673" t="s">
        <v>407</v>
      </c>
      <c r="Z1673" s="1"/>
    </row>
    <row r="1674" spans="1:26" x14ac:dyDescent="0.25">
      <c r="A1674" s="52" t="s">
        <v>2533</v>
      </c>
      <c r="B1674" s="86" t="s">
        <v>910</v>
      </c>
      <c r="C1674" t="s">
        <v>3570</v>
      </c>
      <c r="D1674" t="s">
        <v>2088</v>
      </c>
      <c r="E1674" s="52" t="s">
        <v>4674</v>
      </c>
      <c r="F1674" s="52" t="s">
        <v>2533</v>
      </c>
      <c r="G1674" t="s">
        <v>1529</v>
      </c>
      <c r="H1674" s="87">
        <v>248939</v>
      </c>
      <c r="I1674" s="87">
        <v>248939</v>
      </c>
      <c r="J1674" s="1"/>
      <c r="K1674" s="98"/>
      <c r="L1674" s="1"/>
      <c r="M1674" s="1"/>
      <c r="P1674" s="38"/>
      <c r="R1674" s="101" t="s">
        <v>3565</v>
      </c>
      <c r="S1674" s="101" t="s">
        <v>3565</v>
      </c>
      <c r="T1674" s="45" t="s">
        <v>4788</v>
      </c>
      <c r="U1674" t="s">
        <v>405</v>
      </c>
      <c r="V1674" t="s">
        <v>405</v>
      </c>
      <c r="W1674" t="s">
        <v>405</v>
      </c>
      <c r="X1674" t="s">
        <v>405</v>
      </c>
      <c r="Y1674" t="s">
        <v>405</v>
      </c>
      <c r="Z1674" s="1"/>
    </row>
    <row r="1675" spans="1:26" x14ac:dyDescent="0.25">
      <c r="A1675" s="52" t="s">
        <v>2908</v>
      </c>
      <c r="B1675" s="86" t="s">
        <v>910</v>
      </c>
      <c r="C1675" t="s">
        <v>3571</v>
      </c>
      <c r="D1675" t="s">
        <v>2092</v>
      </c>
      <c r="E1675" s="52" t="s">
        <v>4675</v>
      </c>
      <c r="F1675" s="52" t="s">
        <v>2908</v>
      </c>
      <c r="G1675" t="s">
        <v>2063</v>
      </c>
      <c r="H1675" s="87">
        <v>248137</v>
      </c>
      <c r="I1675" s="87">
        <v>248137</v>
      </c>
      <c r="J1675" s="1"/>
      <c r="K1675" s="98"/>
      <c r="L1675" s="1"/>
      <c r="M1675" s="1"/>
      <c r="P1675" s="38"/>
      <c r="R1675" s="101" t="s">
        <v>4783</v>
      </c>
      <c r="S1675" s="101" t="s">
        <v>4783</v>
      </c>
      <c r="T1675" s="45" t="s">
        <v>4783</v>
      </c>
      <c r="U1675" t="s">
        <v>406</v>
      </c>
      <c r="V1675" t="s">
        <v>406</v>
      </c>
      <c r="W1675" t="s">
        <v>406</v>
      </c>
      <c r="X1675" t="s">
        <v>406</v>
      </c>
      <c r="Y1675" t="s">
        <v>406</v>
      </c>
      <c r="Z1675" s="1"/>
    </row>
    <row r="1676" spans="1:26" x14ac:dyDescent="0.25">
      <c r="A1676" s="52" t="s">
        <v>2909</v>
      </c>
      <c r="B1676" s="86" t="s">
        <v>910</v>
      </c>
      <c r="C1676" t="s">
        <v>3571</v>
      </c>
      <c r="D1676" t="s">
        <v>2092</v>
      </c>
      <c r="E1676" s="52" t="s">
        <v>4676</v>
      </c>
      <c r="F1676" s="52" t="s">
        <v>2909</v>
      </c>
      <c r="G1676" t="s">
        <v>2064</v>
      </c>
      <c r="H1676" s="87">
        <v>248138</v>
      </c>
      <c r="I1676" s="87">
        <v>248138</v>
      </c>
      <c r="J1676" s="1"/>
      <c r="K1676" s="98"/>
      <c r="L1676" s="1"/>
      <c r="M1676" s="1"/>
      <c r="P1676" s="38"/>
      <c r="R1676" s="101" t="s">
        <v>3565</v>
      </c>
      <c r="S1676" s="101" t="s">
        <v>3565</v>
      </c>
      <c r="T1676" s="45" t="s">
        <v>4788</v>
      </c>
      <c r="U1676" t="s">
        <v>406</v>
      </c>
      <c r="V1676" t="s">
        <v>406</v>
      </c>
      <c r="W1676" t="s">
        <v>406</v>
      </c>
      <c r="X1676" t="s">
        <v>406</v>
      </c>
      <c r="Y1676" t="s">
        <v>406</v>
      </c>
      <c r="Z1676" s="1"/>
    </row>
    <row r="1677" spans="1:26" x14ac:dyDescent="0.25">
      <c r="A1677" s="52" t="s">
        <v>1073</v>
      </c>
      <c r="B1677" s="86" t="s">
        <v>910</v>
      </c>
      <c r="C1677" t="s">
        <v>3570</v>
      </c>
      <c r="D1677" t="s">
        <v>2086</v>
      </c>
      <c r="E1677" s="52" t="s">
        <v>4677</v>
      </c>
      <c r="F1677" s="52" t="s">
        <v>1073</v>
      </c>
      <c r="G1677" t="s">
        <v>1240</v>
      </c>
      <c r="H1677" s="87">
        <v>248381</v>
      </c>
      <c r="I1677" s="87">
        <v>248381</v>
      </c>
      <c r="J1677" s="1"/>
      <c r="K1677" s="98"/>
      <c r="L1677" s="1"/>
      <c r="M1677" s="1"/>
      <c r="P1677" s="38"/>
      <c r="R1677" s="101" t="s">
        <v>2093</v>
      </c>
      <c r="S1677" s="101" t="s">
        <v>2093</v>
      </c>
      <c r="T1677" s="45" t="s">
        <v>3577</v>
      </c>
      <c r="U1677" t="s">
        <v>406</v>
      </c>
      <c r="V1677" t="s">
        <v>406</v>
      </c>
      <c r="W1677" t="s">
        <v>406</v>
      </c>
      <c r="X1677" t="s">
        <v>406</v>
      </c>
      <c r="Y1677" t="s">
        <v>406</v>
      </c>
      <c r="Z1677" s="1"/>
    </row>
    <row r="1678" spans="1:26" x14ac:dyDescent="0.25">
      <c r="A1678" s="52" t="s">
        <v>2534</v>
      </c>
      <c r="B1678" s="86" t="s">
        <v>910</v>
      </c>
      <c r="C1678" t="s">
        <v>3570</v>
      </c>
      <c r="D1678" t="s">
        <v>2088</v>
      </c>
      <c r="E1678" s="52" t="s">
        <v>4678</v>
      </c>
      <c r="F1678" s="52" t="s">
        <v>2534</v>
      </c>
      <c r="G1678" t="s">
        <v>1530</v>
      </c>
      <c r="H1678" s="87">
        <v>248691</v>
      </c>
      <c r="I1678" s="87">
        <v>248691</v>
      </c>
      <c r="J1678" s="1"/>
      <c r="K1678" s="98"/>
      <c r="L1678" s="1"/>
      <c r="M1678" s="1"/>
      <c r="P1678" s="38"/>
      <c r="R1678" s="101" t="s">
        <v>2093</v>
      </c>
      <c r="S1678" s="101" t="s">
        <v>2093</v>
      </c>
      <c r="T1678" s="45" t="s">
        <v>3577</v>
      </c>
      <c r="U1678" t="s">
        <v>407</v>
      </c>
      <c r="V1678" t="s">
        <v>407</v>
      </c>
      <c r="W1678" t="s">
        <v>407</v>
      </c>
      <c r="X1678" t="s">
        <v>407</v>
      </c>
      <c r="Y1678" t="s">
        <v>407</v>
      </c>
      <c r="Z1678" s="1"/>
    </row>
    <row r="1679" spans="1:26" x14ac:dyDescent="0.25">
      <c r="A1679" s="52" t="s">
        <v>1074</v>
      </c>
      <c r="B1679" s="86" t="s">
        <v>910</v>
      </c>
      <c r="C1679" t="s">
        <v>3570</v>
      </c>
      <c r="D1679" t="s">
        <v>2086</v>
      </c>
      <c r="E1679" s="52" t="s">
        <v>4679</v>
      </c>
      <c r="F1679" s="52" t="s">
        <v>1074</v>
      </c>
      <c r="G1679" t="s">
        <v>1241</v>
      </c>
      <c r="H1679" s="87">
        <v>54801</v>
      </c>
      <c r="I1679" s="87">
        <v>54801</v>
      </c>
      <c r="J1679" s="1"/>
      <c r="K1679" s="98"/>
      <c r="L1679" s="1"/>
      <c r="M1679" s="1"/>
      <c r="P1679" s="38"/>
      <c r="R1679" s="101" t="s">
        <v>4785</v>
      </c>
      <c r="S1679" s="101" t="s">
        <v>4785</v>
      </c>
      <c r="T1679" s="45" t="s">
        <v>4785</v>
      </c>
      <c r="U1679" t="s">
        <v>405</v>
      </c>
      <c r="V1679" t="s">
        <v>405</v>
      </c>
      <c r="W1679" t="s">
        <v>405</v>
      </c>
      <c r="X1679" t="s">
        <v>405</v>
      </c>
      <c r="Y1679" t="s">
        <v>405</v>
      </c>
      <c r="Z1679" s="1"/>
    </row>
    <row r="1680" spans="1:26" x14ac:dyDescent="0.25">
      <c r="A1680" s="52" t="s">
        <v>1075</v>
      </c>
      <c r="B1680" s="86" t="s">
        <v>910</v>
      </c>
      <c r="C1680" t="s">
        <v>3570</v>
      </c>
      <c r="D1680" t="s">
        <v>2086</v>
      </c>
      <c r="E1680" s="52" t="s">
        <v>4680</v>
      </c>
      <c r="F1680" s="52" t="s">
        <v>1075</v>
      </c>
      <c r="G1680" t="s">
        <v>1242</v>
      </c>
      <c r="H1680" s="87">
        <v>248379</v>
      </c>
      <c r="I1680" s="87">
        <v>248379</v>
      </c>
      <c r="J1680" s="1"/>
      <c r="K1680" s="98"/>
      <c r="L1680" s="1"/>
      <c r="M1680" s="1"/>
      <c r="P1680" s="38"/>
      <c r="R1680" s="101" t="s">
        <v>2094</v>
      </c>
      <c r="S1680" s="101" t="s">
        <v>2094</v>
      </c>
      <c r="T1680" s="45" t="s">
        <v>3577</v>
      </c>
      <c r="U1680" t="s">
        <v>406</v>
      </c>
      <c r="V1680" t="s">
        <v>406</v>
      </c>
      <c r="W1680" t="s">
        <v>406</v>
      </c>
      <c r="X1680" t="s">
        <v>406</v>
      </c>
      <c r="Y1680" t="s">
        <v>406</v>
      </c>
      <c r="Z1680" s="1"/>
    </row>
    <row r="1681" spans="1:26" x14ac:dyDescent="0.25">
      <c r="A1681" s="52" t="s">
        <v>970</v>
      </c>
      <c r="B1681" s="86" t="s">
        <v>910</v>
      </c>
      <c r="C1681" t="s">
        <v>3570</v>
      </c>
      <c r="D1681" t="s">
        <v>2078</v>
      </c>
      <c r="E1681" s="52" t="s">
        <v>4681</v>
      </c>
      <c r="F1681" s="52" t="s">
        <v>970</v>
      </c>
      <c r="G1681" t="s">
        <v>1137</v>
      </c>
      <c r="H1681" s="87">
        <v>784182</v>
      </c>
      <c r="I1681" s="87">
        <v>784182</v>
      </c>
      <c r="J1681" s="1"/>
      <c r="K1681" s="98"/>
      <c r="L1681" s="1"/>
      <c r="M1681" s="1"/>
      <c r="P1681" s="38"/>
      <c r="R1681" s="101" t="s">
        <v>4785</v>
      </c>
      <c r="S1681" s="101" t="s">
        <v>4785</v>
      </c>
      <c r="T1681" s="45" t="s">
        <v>4785</v>
      </c>
      <c r="U1681" t="s">
        <v>406</v>
      </c>
      <c r="V1681" t="s">
        <v>406</v>
      </c>
      <c r="W1681" t="s">
        <v>406</v>
      </c>
      <c r="X1681" t="s">
        <v>406</v>
      </c>
      <c r="Y1681" t="s">
        <v>406</v>
      </c>
      <c r="Z1681" s="1"/>
    </row>
    <row r="1682" spans="1:26" x14ac:dyDescent="0.25">
      <c r="A1682" s="52" t="s">
        <v>971</v>
      </c>
      <c r="B1682" s="86" t="s">
        <v>910</v>
      </c>
      <c r="C1682" t="s">
        <v>3570</v>
      </c>
      <c r="D1682" t="s">
        <v>2078</v>
      </c>
      <c r="E1682" s="52" t="s">
        <v>4682</v>
      </c>
      <c r="F1682" s="52" t="s">
        <v>971</v>
      </c>
      <c r="G1682" t="s">
        <v>1138</v>
      </c>
      <c r="H1682" s="87">
        <v>459069</v>
      </c>
      <c r="I1682" s="87">
        <v>459069</v>
      </c>
      <c r="J1682" s="1"/>
      <c r="K1682" s="98"/>
      <c r="L1682" s="1"/>
      <c r="M1682" s="1"/>
      <c r="P1682" s="38"/>
      <c r="R1682" s="101" t="s">
        <v>4785</v>
      </c>
      <c r="S1682" s="101" t="s">
        <v>4785</v>
      </c>
      <c r="T1682" s="45" t="s">
        <v>4785</v>
      </c>
      <c r="U1682" t="s">
        <v>405</v>
      </c>
      <c r="V1682" t="s">
        <v>405</v>
      </c>
      <c r="W1682" t="s">
        <v>405</v>
      </c>
      <c r="X1682" t="s">
        <v>405</v>
      </c>
      <c r="Y1682" t="s">
        <v>405</v>
      </c>
      <c r="Z1682" s="1"/>
    </row>
    <row r="1683" spans="1:26" x14ac:dyDescent="0.25">
      <c r="A1683" s="52" t="s">
        <v>972</v>
      </c>
      <c r="B1683" s="86" t="s">
        <v>910</v>
      </c>
      <c r="C1683" t="s">
        <v>3570</v>
      </c>
      <c r="D1683" t="s">
        <v>2078</v>
      </c>
      <c r="E1683" s="52" t="s">
        <v>4682</v>
      </c>
      <c r="F1683" s="52" t="s">
        <v>972</v>
      </c>
      <c r="G1683" t="s">
        <v>1139</v>
      </c>
      <c r="H1683" s="87">
        <v>459069</v>
      </c>
      <c r="I1683" s="87">
        <v>822010</v>
      </c>
      <c r="J1683" s="1"/>
      <c r="K1683" s="98"/>
      <c r="L1683" s="1"/>
      <c r="M1683" s="1"/>
      <c r="P1683" s="38"/>
      <c r="R1683" s="101" t="s">
        <v>4785</v>
      </c>
      <c r="S1683" s="101" t="s">
        <v>4785</v>
      </c>
      <c r="T1683" s="45" t="s">
        <v>4785</v>
      </c>
      <c r="U1683" t="s">
        <v>405</v>
      </c>
      <c r="V1683" t="s">
        <v>405</v>
      </c>
      <c r="W1683" t="s">
        <v>405</v>
      </c>
      <c r="X1683" t="s">
        <v>405</v>
      </c>
      <c r="Y1683" t="s">
        <v>405</v>
      </c>
      <c r="Z1683" s="1"/>
    </row>
    <row r="1684" spans="1:26" x14ac:dyDescent="0.25">
      <c r="A1684" s="52" t="s">
        <v>973</v>
      </c>
      <c r="B1684" s="86" t="s">
        <v>910</v>
      </c>
      <c r="C1684" t="s">
        <v>3570</v>
      </c>
      <c r="D1684" t="s">
        <v>2078</v>
      </c>
      <c r="E1684" s="52" t="s">
        <v>4683</v>
      </c>
      <c r="F1684" s="52" t="s">
        <v>973</v>
      </c>
      <c r="G1684" t="s">
        <v>1140</v>
      </c>
      <c r="H1684" s="87">
        <v>249069</v>
      </c>
      <c r="I1684" s="87">
        <v>249069</v>
      </c>
      <c r="J1684" s="1"/>
      <c r="K1684" s="98"/>
      <c r="L1684" s="1"/>
      <c r="M1684" s="1"/>
      <c r="P1684" s="38"/>
      <c r="R1684" s="101" t="s">
        <v>4786</v>
      </c>
      <c r="S1684" s="101" t="s">
        <v>4786</v>
      </c>
      <c r="T1684" s="45" t="s">
        <v>4786</v>
      </c>
      <c r="U1684" t="s">
        <v>407</v>
      </c>
      <c r="V1684" t="s">
        <v>407</v>
      </c>
      <c r="W1684" t="s">
        <v>407</v>
      </c>
      <c r="X1684" t="s">
        <v>407</v>
      </c>
      <c r="Y1684" t="s">
        <v>407</v>
      </c>
      <c r="Z1684" s="1"/>
    </row>
    <row r="1685" spans="1:26" x14ac:dyDescent="0.25">
      <c r="A1685" s="52" t="s">
        <v>974</v>
      </c>
      <c r="B1685" s="86" t="s">
        <v>910</v>
      </c>
      <c r="C1685" t="s">
        <v>3570</v>
      </c>
      <c r="D1685" t="s">
        <v>2078</v>
      </c>
      <c r="E1685" s="52" t="s">
        <v>4684</v>
      </c>
      <c r="F1685" s="52" t="s">
        <v>974</v>
      </c>
      <c r="G1685" t="s">
        <v>1141</v>
      </c>
      <c r="H1685" s="87">
        <v>459036</v>
      </c>
      <c r="I1685" s="87">
        <v>459036</v>
      </c>
      <c r="J1685" s="1"/>
      <c r="K1685" s="98"/>
      <c r="L1685" s="1"/>
      <c r="M1685" s="1"/>
      <c r="P1685" s="38" t="s">
        <v>456</v>
      </c>
      <c r="R1685" s="101" t="s">
        <v>3566</v>
      </c>
      <c r="S1685" s="101" t="s">
        <v>3566</v>
      </c>
      <c r="T1685" s="45" t="s">
        <v>4788</v>
      </c>
      <c r="U1685" t="s">
        <v>406</v>
      </c>
      <c r="V1685" t="s">
        <v>406</v>
      </c>
      <c r="W1685" t="s">
        <v>406</v>
      </c>
      <c r="X1685" t="s">
        <v>406</v>
      </c>
      <c r="Y1685" t="s">
        <v>406</v>
      </c>
      <c r="Z1685" s="1"/>
    </row>
    <row r="1686" spans="1:26" x14ac:dyDescent="0.25">
      <c r="A1686" s="52" t="s">
        <v>2737</v>
      </c>
      <c r="B1686" s="86" t="s">
        <v>910</v>
      </c>
      <c r="C1686" t="s">
        <v>3570</v>
      </c>
      <c r="D1686" t="s">
        <v>2089</v>
      </c>
      <c r="E1686" s="52" t="s">
        <v>4685</v>
      </c>
      <c r="F1686" s="52" t="s">
        <v>2737</v>
      </c>
      <c r="G1686" t="s">
        <v>1880</v>
      </c>
      <c r="H1686" s="87">
        <v>249410</v>
      </c>
      <c r="I1686" s="87">
        <v>249410</v>
      </c>
      <c r="J1686" s="1"/>
      <c r="K1686" s="98"/>
      <c r="L1686" s="1"/>
      <c r="M1686" s="1"/>
      <c r="P1686" s="38"/>
      <c r="R1686" s="101" t="s">
        <v>4784</v>
      </c>
      <c r="S1686" s="101" t="s">
        <v>4784</v>
      </c>
      <c r="T1686" s="45" t="s">
        <v>4784</v>
      </c>
      <c r="U1686" t="s">
        <v>406</v>
      </c>
      <c r="V1686" t="s">
        <v>406</v>
      </c>
      <c r="W1686" t="s">
        <v>406</v>
      </c>
      <c r="X1686" t="s">
        <v>406</v>
      </c>
      <c r="Y1686" t="s">
        <v>406</v>
      </c>
      <c r="Z1686" s="1"/>
    </row>
    <row r="1687" spans="1:26" x14ac:dyDescent="0.25">
      <c r="A1687" s="52" t="s">
        <v>2919</v>
      </c>
      <c r="B1687" s="86" t="s">
        <v>910</v>
      </c>
      <c r="C1687" t="s">
        <v>3571</v>
      </c>
      <c r="D1687" t="s">
        <v>2092</v>
      </c>
      <c r="E1687" s="52" t="s">
        <v>4686</v>
      </c>
      <c r="F1687" s="52" t="s">
        <v>2919</v>
      </c>
      <c r="G1687" t="s">
        <v>1905</v>
      </c>
      <c r="H1687" s="87" t="e">
        <v>#N/A</v>
      </c>
      <c r="I1687" s="87">
        <v>248105</v>
      </c>
      <c r="J1687" s="1"/>
      <c r="K1687" s="98"/>
      <c r="L1687" s="1"/>
      <c r="M1687" s="1"/>
      <c r="P1687" s="38" t="s">
        <v>456</v>
      </c>
      <c r="R1687" s="101" t="s">
        <v>4784</v>
      </c>
      <c r="S1687" s="101" t="s">
        <v>4784</v>
      </c>
      <c r="T1687" s="45" t="s">
        <v>4784</v>
      </c>
      <c r="U1687" t="s">
        <v>407</v>
      </c>
      <c r="V1687" t="s">
        <v>407</v>
      </c>
      <c r="W1687" t="s">
        <v>407</v>
      </c>
      <c r="X1687" t="s">
        <v>407</v>
      </c>
      <c r="Y1687" t="s">
        <v>407</v>
      </c>
      <c r="Z1687" s="1"/>
    </row>
    <row r="1688" spans="1:26" x14ac:dyDescent="0.25">
      <c r="A1688" s="52" t="s">
        <v>2245</v>
      </c>
      <c r="B1688" s="86" t="s">
        <v>910</v>
      </c>
      <c r="C1688" t="s">
        <v>3570</v>
      </c>
      <c r="D1688" t="s">
        <v>2089</v>
      </c>
      <c r="E1688" s="52" t="s">
        <v>4687</v>
      </c>
      <c r="F1688" s="52" t="s">
        <v>2245</v>
      </c>
      <c r="G1688" t="s">
        <v>1692</v>
      </c>
      <c r="H1688" s="87">
        <v>249238</v>
      </c>
      <c r="I1688" s="87">
        <v>249238</v>
      </c>
      <c r="J1688" s="1"/>
      <c r="K1688" s="98"/>
      <c r="L1688" s="1"/>
      <c r="M1688" s="1"/>
      <c r="P1688" s="38"/>
      <c r="R1688" s="101" t="s">
        <v>3565</v>
      </c>
      <c r="S1688" s="101" t="s">
        <v>3565</v>
      </c>
      <c r="T1688" s="45" t="s">
        <v>4788</v>
      </c>
      <c r="U1688" t="s">
        <v>402</v>
      </c>
      <c r="V1688" t="s">
        <v>402</v>
      </c>
      <c r="W1688" t="s">
        <v>402</v>
      </c>
      <c r="X1688" t="s">
        <v>402</v>
      </c>
      <c r="Y1688" t="s">
        <v>402</v>
      </c>
      <c r="Z1688" s="1"/>
    </row>
    <row r="1689" spans="1:26" x14ac:dyDescent="0.25">
      <c r="A1689" s="52" t="s">
        <v>1029</v>
      </c>
      <c r="B1689" s="86" t="s">
        <v>910</v>
      </c>
      <c r="C1689" t="s">
        <v>3570</v>
      </c>
      <c r="D1689" t="s">
        <v>2083</v>
      </c>
      <c r="E1689" s="52" t="s">
        <v>4688</v>
      </c>
      <c r="F1689" s="52" t="s">
        <v>1029</v>
      </c>
      <c r="G1689" t="s">
        <v>1196</v>
      </c>
      <c r="H1689" s="87">
        <v>54570</v>
      </c>
      <c r="I1689" s="87">
        <v>54570</v>
      </c>
      <c r="J1689" s="1"/>
      <c r="K1689" s="98"/>
      <c r="L1689" s="1"/>
      <c r="M1689" s="1"/>
      <c r="P1689" s="38"/>
      <c r="R1689" s="101" t="s">
        <v>4785</v>
      </c>
      <c r="S1689" s="101" t="s">
        <v>4785</v>
      </c>
      <c r="T1689" s="45" t="s">
        <v>4785</v>
      </c>
      <c r="U1689" t="s">
        <v>405</v>
      </c>
      <c r="V1689" t="s">
        <v>405</v>
      </c>
      <c r="W1689" t="s">
        <v>405</v>
      </c>
      <c r="X1689" t="s">
        <v>405</v>
      </c>
      <c r="Y1689" t="s">
        <v>405</v>
      </c>
      <c r="Z1689" s="1"/>
    </row>
    <row r="1690" spans="1:26" x14ac:dyDescent="0.25">
      <c r="A1690" s="52" t="s">
        <v>2535</v>
      </c>
      <c r="B1690" s="86" t="s">
        <v>910</v>
      </c>
      <c r="C1690" t="s">
        <v>3570</v>
      </c>
      <c r="D1690" t="s">
        <v>2088</v>
      </c>
      <c r="E1690" s="52" t="s">
        <v>4689</v>
      </c>
      <c r="F1690" s="52" t="s">
        <v>2535</v>
      </c>
      <c r="G1690" t="s">
        <v>1531</v>
      </c>
      <c r="H1690" s="87">
        <v>248920</v>
      </c>
      <c r="I1690" s="87">
        <v>248920</v>
      </c>
      <c r="J1690" s="1"/>
      <c r="K1690" s="98"/>
      <c r="L1690" s="1"/>
      <c r="M1690" s="1"/>
      <c r="P1690" s="38"/>
      <c r="R1690" s="101" t="s">
        <v>2093</v>
      </c>
      <c r="S1690" s="101" t="s">
        <v>2093</v>
      </c>
      <c r="T1690" s="45" t="s">
        <v>3577</v>
      </c>
      <c r="U1690" t="s">
        <v>403</v>
      </c>
      <c r="V1690" t="s">
        <v>403</v>
      </c>
      <c r="W1690" t="s">
        <v>403</v>
      </c>
      <c r="X1690" t="s">
        <v>403</v>
      </c>
      <c r="Y1690" t="s">
        <v>403</v>
      </c>
      <c r="Z1690" s="1"/>
    </row>
    <row r="1691" spans="1:26" x14ac:dyDescent="0.25">
      <c r="A1691" s="52" t="s">
        <v>2536</v>
      </c>
      <c r="B1691" s="86" t="s">
        <v>910</v>
      </c>
      <c r="C1691" t="s">
        <v>3570</v>
      </c>
      <c r="D1691" t="s">
        <v>2088</v>
      </c>
      <c r="E1691" s="52" t="s">
        <v>4690</v>
      </c>
      <c r="F1691" s="52" t="s">
        <v>2536</v>
      </c>
      <c r="G1691" t="s">
        <v>1532</v>
      </c>
      <c r="H1691" s="87">
        <v>248921</v>
      </c>
      <c r="I1691" s="87">
        <v>248921</v>
      </c>
      <c r="J1691" s="1"/>
      <c r="K1691" s="98"/>
      <c r="L1691" s="1"/>
      <c r="M1691" s="1"/>
      <c r="P1691" s="38"/>
      <c r="R1691" s="101" t="s">
        <v>2093</v>
      </c>
      <c r="S1691" s="101" t="s">
        <v>2093</v>
      </c>
      <c r="T1691" s="45" t="s">
        <v>3577</v>
      </c>
      <c r="U1691" t="s">
        <v>406</v>
      </c>
      <c r="V1691" t="s">
        <v>406</v>
      </c>
      <c r="W1691" t="s">
        <v>406</v>
      </c>
      <c r="X1691" t="s">
        <v>406</v>
      </c>
      <c r="Y1691" t="s">
        <v>406</v>
      </c>
      <c r="Z1691" s="1"/>
    </row>
    <row r="1692" spans="1:26" x14ac:dyDescent="0.25">
      <c r="A1692" s="52" t="s">
        <v>2246</v>
      </c>
      <c r="B1692" s="86" t="s">
        <v>910</v>
      </c>
      <c r="C1692" t="s">
        <v>3570</v>
      </c>
      <c r="D1692" t="s">
        <v>2089</v>
      </c>
      <c r="E1692" s="52" t="s">
        <v>4691</v>
      </c>
      <c r="F1692" s="52" t="s">
        <v>2246</v>
      </c>
      <c r="G1692" t="s">
        <v>1693</v>
      </c>
      <c r="H1692" s="87">
        <v>249720</v>
      </c>
      <c r="I1692" s="87">
        <v>249720</v>
      </c>
      <c r="J1692" s="1"/>
      <c r="K1692" s="98"/>
      <c r="L1692" s="1"/>
      <c r="M1692" s="1"/>
      <c r="P1692" s="38"/>
      <c r="R1692" s="101" t="s">
        <v>4786</v>
      </c>
      <c r="S1692" s="101" t="s">
        <v>4786</v>
      </c>
      <c r="T1692" s="45" t="s">
        <v>4786</v>
      </c>
      <c r="U1692" t="s">
        <v>407</v>
      </c>
      <c r="V1692" t="s">
        <v>407</v>
      </c>
      <c r="W1692" t="s">
        <v>407</v>
      </c>
      <c r="X1692" t="s">
        <v>407</v>
      </c>
      <c r="Y1692" t="s">
        <v>407</v>
      </c>
      <c r="Z1692" s="1"/>
    </row>
    <row r="1693" spans="1:26" x14ac:dyDescent="0.25">
      <c r="A1693" s="52" t="s">
        <v>2738</v>
      </c>
      <c r="B1693" s="86" t="s">
        <v>910</v>
      </c>
      <c r="C1693" t="s">
        <v>3570</v>
      </c>
      <c r="D1693" t="s">
        <v>2089</v>
      </c>
      <c r="E1693" s="52" t="s">
        <v>4692</v>
      </c>
      <c r="F1693" s="52" t="s">
        <v>2738</v>
      </c>
      <c r="G1693" t="s">
        <v>1881</v>
      </c>
      <c r="H1693" s="87" t="e">
        <v>#N/A</v>
      </c>
      <c r="I1693" s="87">
        <v>887343</v>
      </c>
      <c r="J1693" s="1"/>
      <c r="K1693" s="98"/>
      <c r="L1693" s="1"/>
      <c r="M1693" s="1"/>
      <c r="P1693" s="38"/>
      <c r="R1693" s="101" t="s">
        <v>2094</v>
      </c>
      <c r="S1693" s="101" t="s">
        <v>2094</v>
      </c>
      <c r="T1693" s="45" t="s">
        <v>3577</v>
      </c>
      <c r="U1693" t="s">
        <v>406</v>
      </c>
      <c r="V1693" t="s">
        <v>406</v>
      </c>
      <c r="W1693" t="s">
        <v>406</v>
      </c>
      <c r="X1693" t="s">
        <v>406</v>
      </c>
      <c r="Y1693" t="s">
        <v>406</v>
      </c>
      <c r="Z1693" s="1"/>
    </row>
    <row r="1694" spans="1:26" x14ac:dyDescent="0.25">
      <c r="A1694" s="52" t="s">
        <v>2931</v>
      </c>
      <c r="B1694" s="86" t="s">
        <v>910</v>
      </c>
      <c r="C1694" t="s">
        <v>3570</v>
      </c>
      <c r="D1694" t="s">
        <v>2085</v>
      </c>
      <c r="E1694" s="52" t="s">
        <v>4693</v>
      </c>
      <c r="F1694" s="52" t="s">
        <v>1049</v>
      </c>
      <c r="G1694" t="s">
        <v>1216</v>
      </c>
      <c r="H1694" s="87" t="e">
        <v>#N/A</v>
      </c>
      <c r="I1694" s="87">
        <v>247122</v>
      </c>
      <c r="J1694" s="1"/>
      <c r="K1694" s="98"/>
      <c r="L1694" s="1"/>
      <c r="M1694" s="1"/>
      <c r="P1694" s="38"/>
      <c r="R1694" s="101" t="s">
        <v>2095</v>
      </c>
      <c r="S1694" s="101" t="s">
        <v>2095</v>
      </c>
      <c r="T1694" s="45" t="s">
        <v>4788</v>
      </c>
      <c r="U1694" t="s">
        <v>406</v>
      </c>
      <c r="V1694" t="s">
        <v>406</v>
      </c>
      <c r="W1694" t="s">
        <v>406</v>
      </c>
      <c r="X1694" t="s">
        <v>406</v>
      </c>
      <c r="Y1694" t="s">
        <v>406</v>
      </c>
      <c r="Z1694" s="1"/>
    </row>
    <row r="1695" spans="1:26" x14ac:dyDescent="0.25">
      <c r="A1695" s="52" t="s">
        <v>1050</v>
      </c>
      <c r="B1695" s="86" t="s">
        <v>910</v>
      </c>
      <c r="C1695" t="s">
        <v>3570</v>
      </c>
      <c r="D1695" t="s">
        <v>2085</v>
      </c>
      <c r="E1695" s="52" t="s">
        <v>4694</v>
      </c>
      <c r="F1695" s="52" t="s">
        <v>1050</v>
      </c>
      <c r="G1695" t="s">
        <v>1217</v>
      </c>
      <c r="H1695" s="87">
        <v>247119</v>
      </c>
      <c r="I1695" s="87">
        <v>247119</v>
      </c>
      <c r="J1695" s="1"/>
      <c r="K1695" s="98"/>
      <c r="L1695" s="1"/>
      <c r="M1695" s="1"/>
      <c r="P1695" s="38"/>
      <c r="R1695" s="101" t="s">
        <v>2093</v>
      </c>
      <c r="S1695" s="101" t="s">
        <v>2093</v>
      </c>
      <c r="T1695" s="45" t="s">
        <v>3577</v>
      </c>
      <c r="U1695" t="s">
        <v>407</v>
      </c>
      <c r="V1695" t="s">
        <v>407</v>
      </c>
      <c r="W1695" t="s">
        <v>407</v>
      </c>
      <c r="X1695" t="s">
        <v>407</v>
      </c>
      <c r="Y1695" t="s">
        <v>407</v>
      </c>
      <c r="Z1695" s="1"/>
    </row>
    <row r="1696" spans="1:26" x14ac:dyDescent="0.25">
      <c r="A1696" s="52" t="s">
        <v>1051</v>
      </c>
      <c r="B1696" s="86" t="s">
        <v>910</v>
      </c>
      <c r="C1696" t="s">
        <v>3570</v>
      </c>
      <c r="D1696" t="s">
        <v>2085</v>
      </c>
      <c r="E1696" s="52" t="s">
        <v>4695</v>
      </c>
      <c r="F1696" s="52" t="s">
        <v>1051</v>
      </c>
      <c r="G1696" t="s">
        <v>1218</v>
      </c>
      <c r="H1696" s="87">
        <v>247120</v>
      </c>
      <c r="I1696" s="87">
        <v>247120</v>
      </c>
      <c r="J1696" s="1"/>
      <c r="K1696" s="98"/>
      <c r="L1696" s="1"/>
      <c r="M1696" s="1"/>
      <c r="P1696" s="38"/>
      <c r="R1696" s="101" t="s">
        <v>2093</v>
      </c>
      <c r="S1696" s="101" t="s">
        <v>2093</v>
      </c>
      <c r="T1696" s="45" t="s">
        <v>3577</v>
      </c>
      <c r="U1696" t="s">
        <v>406</v>
      </c>
      <c r="V1696" t="s">
        <v>406</v>
      </c>
      <c r="W1696" t="s">
        <v>406</v>
      </c>
      <c r="X1696" t="s">
        <v>406</v>
      </c>
      <c r="Y1696" t="s">
        <v>406</v>
      </c>
      <c r="Z1696" s="1"/>
    </row>
    <row r="1697" spans="1:26" x14ac:dyDescent="0.25">
      <c r="A1697" s="52" t="s">
        <v>1052</v>
      </c>
      <c r="B1697" s="86" t="s">
        <v>910</v>
      </c>
      <c r="C1697" t="s">
        <v>3570</v>
      </c>
      <c r="D1697" t="s">
        <v>2085</v>
      </c>
      <c r="E1697" s="52" t="s">
        <v>4696</v>
      </c>
      <c r="F1697" s="52" t="s">
        <v>1052</v>
      </c>
      <c r="G1697" t="s">
        <v>1219</v>
      </c>
      <c r="H1697" s="87">
        <v>247131</v>
      </c>
      <c r="I1697" s="87">
        <v>247131</v>
      </c>
      <c r="J1697" s="1"/>
      <c r="K1697" s="98"/>
      <c r="L1697" s="1"/>
      <c r="M1697" s="1"/>
      <c r="P1697" s="38"/>
      <c r="R1697" s="101" t="s">
        <v>2094</v>
      </c>
      <c r="S1697" s="101" t="s">
        <v>2094</v>
      </c>
      <c r="T1697" s="45" t="s">
        <v>3577</v>
      </c>
      <c r="U1697" t="s">
        <v>407</v>
      </c>
      <c r="V1697" t="s">
        <v>407</v>
      </c>
      <c r="W1697" t="s">
        <v>407</v>
      </c>
      <c r="X1697" t="s">
        <v>407</v>
      </c>
      <c r="Y1697" t="s">
        <v>407</v>
      </c>
      <c r="Z1697" s="1"/>
    </row>
    <row r="1698" spans="1:26" x14ac:dyDescent="0.25">
      <c r="A1698" s="52" t="s">
        <v>1053</v>
      </c>
      <c r="B1698" s="86" t="s">
        <v>910</v>
      </c>
      <c r="C1698" t="s">
        <v>3570</v>
      </c>
      <c r="D1698" t="s">
        <v>2085</v>
      </c>
      <c r="E1698" s="52" t="s">
        <v>4697</v>
      </c>
      <c r="F1698" s="52" t="s">
        <v>1053</v>
      </c>
      <c r="G1698" t="s">
        <v>1220</v>
      </c>
      <c r="H1698" s="87">
        <v>247125</v>
      </c>
      <c r="I1698" s="87">
        <v>247125</v>
      </c>
      <c r="J1698" s="1"/>
      <c r="K1698" s="98"/>
      <c r="L1698" s="1"/>
      <c r="M1698" s="1"/>
      <c r="P1698" s="38"/>
      <c r="R1698" s="101" t="s">
        <v>2094</v>
      </c>
      <c r="S1698" s="101" t="s">
        <v>2094</v>
      </c>
      <c r="T1698" s="45" t="s">
        <v>3577</v>
      </c>
      <c r="U1698" t="s">
        <v>405</v>
      </c>
      <c r="V1698" t="s">
        <v>405</v>
      </c>
      <c r="W1698" t="s">
        <v>405</v>
      </c>
      <c r="X1698" t="s">
        <v>405</v>
      </c>
      <c r="Y1698" t="s">
        <v>405</v>
      </c>
      <c r="Z1698" s="1"/>
    </row>
    <row r="1699" spans="1:26" x14ac:dyDescent="0.25">
      <c r="A1699" s="52" t="s">
        <v>1054</v>
      </c>
      <c r="B1699" s="86" t="s">
        <v>910</v>
      </c>
      <c r="C1699" t="s">
        <v>3570</v>
      </c>
      <c r="D1699" t="s">
        <v>2085</v>
      </c>
      <c r="E1699" s="52" t="s">
        <v>4698</v>
      </c>
      <c r="F1699" s="52" t="s">
        <v>1054</v>
      </c>
      <c r="G1699" t="s">
        <v>1221</v>
      </c>
      <c r="H1699" s="87">
        <v>247115</v>
      </c>
      <c r="I1699" s="87">
        <v>247115</v>
      </c>
      <c r="J1699" s="1"/>
      <c r="K1699" s="98"/>
      <c r="L1699" s="1"/>
      <c r="M1699" s="1"/>
      <c r="P1699" s="38"/>
      <c r="R1699" s="101" t="s">
        <v>2094</v>
      </c>
      <c r="S1699" s="101" t="s">
        <v>2094</v>
      </c>
      <c r="T1699" s="45" t="s">
        <v>3577</v>
      </c>
      <c r="U1699" t="s">
        <v>407</v>
      </c>
      <c r="V1699" t="s">
        <v>407</v>
      </c>
      <c r="W1699" t="s">
        <v>407</v>
      </c>
      <c r="X1699" t="s">
        <v>407</v>
      </c>
      <c r="Y1699" t="s">
        <v>407</v>
      </c>
      <c r="Z1699" s="1"/>
    </row>
    <row r="1700" spans="1:26" x14ac:dyDescent="0.25">
      <c r="A1700" s="52" t="s">
        <v>1055</v>
      </c>
      <c r="B1700" s="86" t="s">
        <v>910</v>
      </c>
      <c r="C1700" t="s">
        <v>3570</v>
      </c>
      <c r="D1700" t="s">
        <v>2085</v>
      </c>
      <c r="E1700" s="52" t="s">
        <v>4699</v>
      </c>
      <c r="F1700" s="52" t="s">
        <v>1055</v>
      </c>
      <c r="G1700" t="s">
        <v>1222</v>
      </c>
      <c r="H1700" s="87">
        <v>247117</v>
      </c>
      <c r="I1700" s="87">
        <v>247117</v>
      </c>
      <c r="J1700" s="1"/>
      <c r="K1700" s="98"/>
      <c r="L1700" s="1"/>
      <c r="M1700" s="1"/>
      <c r="P1700" s="38"/>
      <c r="R1700" s="101" t="s">
        <v>2093</v>
      </c>
      <c r="S1700" s="101" t="s">
        <v>2093</v>
      </c>
      <c r="T1700" s="45" t="s">
        <v>3577</v>
      </c>
      <c r="U1700" t="s">
        <v>402</v>
      </c>
      <c r="V1700" t="s">
        <v>402</v>
      </c>
      <c r="W1700" t="s">
        <v>402</v>
      </c>
      <c r="X1700" t="s">
        <v>402</v>
      </c>
      <c r="Y1700" t="s">
        <v>402</v>
      </c>
      <c r="Z1700" s="1"/>
    </row>
    <row r="1701" spans="1:26" x14ac:dyDescent="0.25">
      <c r="A1701" s="52" t="s">
        <v>1056</v>
      </c>
      <c r="B1701" s="86" t="s">
        <v>910</v>
      </c>
      <c r="C1701" t="s">
        <v>3570</v>
      </c>
      <c r="D1701" t="s">
        <v>2085</v>
      </c>
      <c r="E1701" s="52" t="s">
        <v>4700</v>
      </c>
      <c r="F1701" s="52" t="s">
        <v>1056</v>
      </c>
      <c r="G1701" t="s">
        <v>1223</v>
      </c>
      <c r="H1701" s="87">
        <v>247130</v>
      </c>
      <c r="I1701" s="87">
        <v>247130</v>
      </c>
      <c r="J1701" s="1"/>
      <c r="K1701" s="98"/>
      <c r="L1701" s="1"/>
      <c r="M1701" s="1"/>
      <c r="P1701" s="38"/>
      <c r="R1701" s="101" t="s">
        <v>2095</v>
      </c>
      <c r="S1701" s="101" t="s">
        <v>2095</v>
      </c>
      <c r="T1701" s="45" t="s">
        <v>4788</v>
      </c>
      <c r="U1701" t="s">
        <v>402</v>
      </c>
      <c r="V1701" t="s">
        <v>402</v>
      </c>
      <c r="W1701" t="s">
        <v>402</v>
      </c>
      <c r="X1701" t="s">
        <v>402</v>
      </c>
      <c r="Y1701" t="s">
        <v>402</v>
      </c>
      <c r="Z1701" s="1"/>
    </row>
    <row r="1702" spans="1:26" x14ac:dyDescent="0.25">
      <c r="A1702" s="52" t="s">
        <v>1057</v>
      </c>
      <c r="B1702" s="86" t="s">
        <v>910</v>
      </c>
      <c r="C1702" t="s">
        <v>3570</v>
      </c>
      <c r="D1702" t="s">
        <v>2085</v>
      </c>
      <c r="E1702" s="52" t="s">
        <v>4701</v>
      </c>
      <c r="F1702" s="52" t="s">
        <v>1057</v>
      </c>
      <c r="G1702" t="s">
        <v>1224</v>
      </c>
      <c r="H1702" s="87">
        <v>247129</v>
      </c>
      <c r="I1702" s="87">
        <v>247129</v>
      </c>
      <c r="J1702" s="1"/>
      <c r="K1702" s="98"/>
      <c r="L1702" s="1"/>
      <c r="M1702" s="1"/>
      <c r="P1702" s="38"/>
      <c r="R1702" s="101" t="s">
        <v>4785</v>
      </c>
      <c r="S1702" s="101" t="s">
        <v>4785</v>
      </c>
      <c r="T1702" s="45" t="s">
        <v>4785</v>
      </c>
      <c r="U1702" t="s">
        <v>405</v>
      </c>
      <c r="V1702" t="s">
        <v>405</v>
      </c>
      <c r="W1702" t="s">
        <v>405</v>
      </c>
      <c r="X1702" t="s">
        <v>405</v>
      </c>
      <c r="Y1702" t="s">
        <v>405</v>
      </c>
      <c r="Z1702" s="1"/>
    </row>
    <row r="1703" spans="1:26" x14ac:dyDescent="0.25">
      <c r="A1703" s="52" t="s">
        <v>1058</v>
      </c>
      <c r="B1703" s="86" t="s">
        <v>910</v>
      </c>
      <c r="C1703" t="s">
        <v>3570</v>
      </c>
      <c r="D1703" t="s">
        <v>2085</v>
      </c>
      <c r="E1703" s="52" t="s">
        <v>4702</v>
      </c>
      <c r="F1703" s="52" t="s">
        <v>1058</v>
      </c>
      <c r="G1703" t="s">
        <v>1225</v>
      </c>
      <c r="H1703" s="87">
        <v>247126</v>
      </c>
      <c r="I1703" s="87">
        <v>247126</v>
      </c>
      <c r="J1703" s="1"/>
      <c r="K1703" s="98"/>
      <c r="L1703" s="1"/>
      <c r="M1703" s="1"/>
      <c r="P1703" s="38"/>
      <c r="R1703" s="101" t="s">
        <v>2094</v>
      </c>
      <c r="S1703" s="101" t="s">
        <v>2094</v>
      </c>
      <c r="T1703" s="45" t="s">
        <v>3577</v>
      </c>
      <c r="U1703" t="s">
        <v>403</v>
      </c>
      <c r="V1703" t="s">
        <v>403</v>
      </c>
      <c r="W1703" t="s">
        <v>403</v>
      </c>
      <c r="X1703" t="s">
        <v>403</v>
      </c>
      <c r="Y1703" t="s">
        <v>403</v>
      </c>
      <c r="Z1703" s="1"/>
    </row>
    <row r="1704" spans="1:26" x14ac:dyDescent="0.25">
      <c r="A1704" s="52" t="s">
        <v>2065</v>
      </c>
      <c r="B1704" s="86" t="s">
        <v>910</v>
      </c>
      <c r="C1704" t="s">
        <v>3571</v>
      </c>
      <c r="D1704" t="s">
        <v>2091</v>
      </c>
      <c r="E1704" s="52" t="s">
        <v>4703</v>
      </c>
      <c r="F1704" s="52" t="s">
        <v>2065</v>
      </c>
      <c r="G1704" t="s">
        <v>2065</v>
      </c>
      <c r="H1704" s="87">
        <v>248078</v>
      </c>
      <c r="I1704" s="87">
        <v>248078</v>
      </c>
      <c r="J1704" s="1"/>
      <c r="K1704" s="98"/>
      <c r="L1704" s="1"/>
      <c r="M1704" s="1"/>
      <c r="P1704" s="38"/>
      <c r="R1704" s="101" t="s">
        <v>4785</v>
      </c>
      <c r="S1704" s="101" t="s">
        <v>4785</v>
      </c>
      <c r="T1704" s="45" t="s">
        <v>4785</v>
      </c>
      <c r="U1704" t="s">
        <v>405</v>
      </c>
      <c r="V1704" t="s">
        <v>405</v>
      </c>
      <c r="W1704" t="s">
        <v>405</v>
      </c>
      <c r="X1704" t="s">
        <v>405</v>
      </c>
      <c r="Y1704" t="s">
        <v>405</v>
      </c>
      <c r="Z1704" s="1"/>
    </row>
    <row r="1705" spans="1:26" x14ac:dyDescent="0.25">
      <c r="A1705" s="52" t="s">
        <v>2537</v>
      </c>
      <c r="B1705" s="86" t="s">
        <v>910</v>
      </c>
      <c r="C1705" t="s">
        <v>3570</v>
      </c>
      <c r="D1705" t="s">
        <v>2088</v>
      </c>
      <c r="E1705" s="52" t="s">
        <v>4704</v>
      </c>
      <c r="F1705" s="52" t="s">
        <v>2537</v>
      </c>
      <c r="G1705" t="s">
        <v>1533</v>
      </c>
      <c r="H1705" s="87">
        <v>248861</v>
      </c>
      <c r="I1705" s="87">
        <v>248861</v>
      </c>
      <c r="J1705" s="1"/>
      <c r="K1705" s="98"/>
      <c r="L1705" s="1"/>
      <c r="M1705" s="1"/>
      <c r="P1705" s="38" t="s">
        <v>456</v>
      </c>
      <c r="R1705" s="101" t="s">
        <v>3566</v>
      </c>
      <c r="S1705" s="101" t="s">
        <v>3566</v>
      </c>
      <c r="T1705" s="45" t="s">
        <v>4788</v>
      </c>
      <c r="U1705" t="s">
        <v>406</v>
      </c>
      <c r="V1705" t="s">
        <v>406</v>
      </c>
      <c r="W1705" t="s">
        <v>406</v>
      </c>
      <c r="X1705" t="s">
        <v>406</v>
      </c>
      <c r="Y1705" t="s">
        <v>406</v>
      </c>
      <c r="Z1705" s="1"/>
    </row>
    <row r="1706" spans="1:26" x14ac:dyDescent="0.25">
      <c r="A1706" s="52" t="s">
        <v>926</v>
      </c>
      <c r="B1706" s="86" t="s">
        <v>910</v>
      </c>
      <c r="C1706" t="s">
        <v>3570</v>
      </c>
      <c r="D1706" t="s">
        <v>2076</v>
      </c>
      <c r="E1706" s="52" t="s">
        <v>4705</v>
      </c>
      <c r="F1706" s="52" t="s">
        <v>926</v>
      </c>
      <c r="G1706" t="s">
        <v>1092</v>
      </c>
      <c r="H1706" s="91">
        <v>248398</v>
      </c>
      <c r="I1706" s="91">
        <v>248398</v>
      </c>
      <c r="L1706" s="38"/>
      <c r="P1706" s="38"/>
      <c r="R1706" s="101" t="s">
        <v>2093</v>
      </c>
      <c r="S1706" s="101" t="s">
        <v>2093</v>
      </c>
      <c r="T1706" s="45" t="s">
        <v>3577</v>
      </c>
      <c r="U1706" t="s">
        <v>405</v>
      </c>
      <c r="V1706" t="s">
        <v>405</v>
      </c>
      <c r="W1706" t="s">
        <v>405</v>
      </c>
      <c r="X1706" t="s">
        <v>405</v>
      </c>
      <c r="Y1706" t="s">
        <v>405</v>
      </c>
      <c r="Z1706" s="1"/>
    </row>
    <row r="1707" spans="1:26" x14ac:dyDescent="0.25">
      <c r="A1707" s="52" t="s">
        <v>927</v>
      </c>
      <c r="B1707" s="86" t="s">
        <v>910</v>
      </c>
      <c r="C1707" t="s">
        <v>3570</v>
      </c>
      <c r="D1707" t="s">
        <v>2076</v>
      </c>
      <c r="E1707" s="52" t="s">
        <v>4706</v>
      </c>
      <c r="F1707" s="52" t="s">
        <v>927</v>
      </c>
      <c r="G1707" t="s">
        <v>1093</v>
      </c>
      <c r="H1707" s="91">
        <v>248399</v>
      </c>
      <c r="I1707" s="91">
        <v>248399</v>
      </c>
      <c r="L1707" s="38"/>
      <c r="P1707" s="38"/>
      <c r="R1707" s="101" t="s">
        <v>2093</v>
      </c>
      <c r="S1707" s="101" t="s">
        <v>2093</v>
      </c>
      <c r="T1707" s="45" t="s">
        <v>3577</v>
      </c>
      <c r="U1707" t="s">
        <v>406</v>
      </c>
      <c r="V1707" t="s">
        <v>406</v>
      </c>
      <c r="W1707" t="s">
        <v>406</v>
      </c>
      <c r="X1707" t="s">
        <v>406</v>
      </c>
      <c r="Y1707" t="s">
        <v>406</v>
      </c>
      <c r="Z1707" s="1"/>
    </row>
    <row r="1708" spans="1:26" x14ac:dyDescent="0.25">
      <c r="A1708" s="52" t="s">
        <v>928</v>
      </c>
      <c r="B1708" s="86" t="s">
        <v>910</v>
      </c>
      <c r="C1708" t="s">
        <v>3570</v>
      </c>
      <c r="D1708" t="s">
        <v>2076</v>
      </c>
      <c r="E1708" s="52" t="s">
        <v>4707</v>
      </c>
      <c r="F1708" s="52" t="s">
        <v>928</v>
      </c>
      <c r="G1708" t="s">
        <v>1094</v>
      </c>
      <c r="H1708" s="91">
        <v>248397</v>
      </c>
      <c r="I1708" s="91">
        <v>248397</v>
      </c>
      <c r="L1708" s="38"/>
      <c r="P1708" s="38"/>
      <c r="R1708" s="101" t="s">
        <v>2094</v>
      </c>
      <c r="S1708" s="101" t="s">
        <v>2094</v>
      </c>
      <c r="T1708" s="45" t="s">
        <v>3577</v>
      </c>
      <c r="U1708" t="s">
        <v>407</v>
      </c>
      <c r="V1708" t="s">
        <v>407</v>
      </c>
      <c r="W1708" t="s">
        <v>407</v>
      </c>
      <c r="X1708" t="s">
        <v>407</v>
      </c>
      <c r="Y1708" t="s">
        <v>407</v>
      </c>
      <c r="Z1708" s="1"/>
    </row>
    <row r="1709" spans="1:26" x14ac:dyDescent="0.25">
      <c r="A1709" s="52" t="s">
        <v>2538</v>
      </c>
      <c r="B1709" s="86" t="s">
        <v>910</v>
      </c>
      <c r="C1709" t="s">
        <v>3570</v>
      </c>
      <c r="D1709" t="s">
        <v>2088</v>
      </c>
      <c r="E1709" s="52" t="s">
        <v>4708</v>
      </c>
      <c r="F1709" s="52" t="s">
        <v>2538</v>
      </c>
      <c r="G1709" t="s">
        <v>1534</v>
      </c>
      <c r="H1709" s="87">
        <v>248828</v>
      </c>
      <c r="I1709" s="87">
        <v>248828</v>
      </c>
      <c r="J1709" s="1"/>
      <c r="K1709" s="98"/>
      <c r="L1709" s="1"/>
      <c r="M1709" s="1"/>
      <c r="P1709" s="38"/>
      <c r="R1709" s="101" t="s">
        <v>3565</v>
      </c>
      <c r="S1709" s="101" t="s">
        <v>3565</v>
      </c>
      <c r="T1709" s="45" t="s">
        <v>4788</v>
      </c>
      <c r="U1709" t="s">
        <v>406</v>
      </c>
      <c r="V1709" t="s">
        <v>406</v>
      </c>
      <c r="W1709" t="s">
        <v>406</v>
      </c>
      <c r="X1709" t="s">
        <v>406</v>
      </c>
      <c r="Y1709" t="s">
        <v>406</v>
      </c>
      <c r="Z1709" s="1"/>
    </row>
    <row r="1710" spans="1:26" x14ac:dyDescent="0.25">
      <c r="A1710" s="52" t="s">
        <v>2739</v>
      </c>
      <c r="B1710" s="86" t="s">
        <v>910</v>
      </c>
      <c r="C1710" t="s">
        <v>3570</v>
      </c>
      <c r="D1710" t="s">
        <v>2089</v>
      </c>
      <c r="E1710" s="52" t="s">
        <v>4709</v>
      </c>
      <c r="F1710" s="52" t="s">
        <v>2739</v>
      </c>
      <c r="G1710" t="s">
        <v>1882</v>
      </c>
      <c r="H1710" s="87">
        <v>249503</v>
      </c>
      <c r="I1710" s="87">
        <v>249503</v>
      </c>
      <c r="J1710" s="1"/>
      <c r="K1710" s="98"/>
      <c r="L1710" s="1"/>
      <c r="M1710" s="1"/>
      <c r="P1710" s="38"/>
      <c r="R1710" s="101" t="s">
        <v>4783</v>
      </c>
      <c r="S1710" s="101" t="s">
        <v>4783</v>
      </c>
      <c r="T1710" s="45" t="s">
        <v>4783</v>
      </c>
      <c r="U1710" t="s">
        <v>405</v>
      </c>
      <c r="V1710" t="s">
        <v>405</v>
      </c>
      <c r="W1710" t="s">
        <v>405</v>
      </c>
      <c r="X1710" t="s">
        <v>405</v>
      </c>
      <c r="Y1710" t="s">
        <v>405</v>
      </c>
      <c r="Z1710" s="1"/>
    </row>
    <row r="1711" spans="1:26" x14ac:dyDescent="0.25">
      <c r="A1711" s="52" t="s">
        <v>1030</v>
      </c>
      <c r="B1711" s="86" t="s">
        <v>910</v>
      </c>
      <c r="C1711" t="s">
        <v>3570</v>
      </c>
      <c r="D1711" t="s">
        <v>2083</v>
      </c>
      <c r="E1711" s="52" t="s">
        <v>4710</v>
      </c>
      <c r="F1711" s="52" t="s">
        <v>1030</v>
      </c>
      <c r="G1711" t="s">
        <v>1197</v>
      </c>
      <c r="H1711" s="87">
        <v>54674</v>
      </c>
      <c r="I1711" s="87">
        <v>54674</v>
      </c>
      <c r="J1711" s="1"/>
      <c r="K1711" s="98"/>
      <c r="L1711" s="1"/>
      <c r="M1711" s="1"/>
      <c r="P1711" s="38" t="s">
        <v>456</v>
      </c>
      <c r="R1711" s="101" t="s">
        <v>2094</v>
      </c>
      <c r="S1711" s="101" t="s">
        <v>2094</v>
      </c>
      <c r="T1711" s="45" t="s">
        <v>3577</v>
      </c>
      <c r="U1711" t="s">
        <v>405</v>
      </c>
      <c r="V1711" t="s">
        <v>405</v>
      </c>
      <c r="W1711" t="s">
        <v>405</v>
      </c>
      <c r="X1711" t="s">
        <v>405</v>
      </c>
      <c r="Y1711" t="s">
        <v>405</v>
      </c>
      <c r="Z1711" s="1"/>
    </row>
    <row r="1712" spans="1:26" x14ac:dyDescent="0.25">
      <c r="A1712" s="52" t="s">
        <v>1031</v>
      </c>
      <c r="B1712" s="86" t="s">
        <v>910</v>
      </c>
      <c r="C1712" t="s">
        <v>3570</v>
      </c>
      <c r="D1712" t="s">
        <v>2083</v>
      </c>
      <c r="E1712" s="52" t="s">
        <v>4711</v>
      </c>
      <c r="F1712" s="52" t="s">
        <v>1031</v>
      </c>
      <c r="G1712" t="s">
        <v>1198</v>
      </c>
      <c r="H1712" s="87">
        <v>54671</v>
      </c>
      <c r="I1712" s="87">
        <v>54671</v>
      </c>
      <c r="J1712" s="1"/>
      <c r="K1712" s="98"/>
      <c r="L1712" s="1"/>
      <c r="M1712" s="1"/>
      <c r="P1712" s="38"/>
      <c r="R1712" s="101" t="s">
        <v>2094</v>
      </c>
      <c r="S1712" s="101" t="s">
        <v>2094</v>
      </c>
      <c r="T1712" s="45" t="s">
        <v>3577</v>
      </c>
      <c r="U1712" t="s">
        <v>406</v>
      </c>
      <c r="V1712" t="s">
        <v>406</v>
      </c>
      <c r="W1712" t="s">
        <v>406</v>
      </c>
      <c r="X1712" t="s">
        <v>406</v>
      </c>
      <c r="Y1712" t="s">
        <v>406</v>
      </c>
      <c r="Z1712" s="1"/>
    </row>
    <row r="1713" spans="1:26" x14ac:dyDescent="0.25">
      <c r="A1713" s="52" t="s">
        <v>2539</v>
      </c>
      <c r="B1713" s="86" t="s">
        <v>910</v>
      </c>
      <c r="C1713" t="s">
        <v>3570</v>
      </c>
      <c r="D1713" t="s">
        <v>2088</v>
      </c>
      <c r="E1713" s="52" t="s">
        <v>4712</v>
      </c>
      <c r="F1713" s="52" t="s">
        <v>2539</v>
      </c>
      <c r="G1713" t="s">
        <v>1535</v>
      </c>
      <c r="H1713" s="87">
        <v>248560</v>
      </c>
      <c r="I1713" s="87">
        <v>248560</v>
      </c>
      <c r="J1713" s="1"/>
      <c r="K1713" s="98"/>
      <c r="L1713" s="1"/>
      <c r="M1713" s="1"/>
      <c r="P1713" s="38"/>
      <c r="R1713" s="101" t="s">
        <v>2094</v>
      </c>
      <c r="S1713" s="101" t="s">
        <v>2094</v>
      </c>
      <c r="T1713" s="45" t="s">
        <v>3577</v>
      </c>
      <c r="U1713" t="s">
        <v>403</v>
      </c>
      <c r="V1713" t="s">
        <v>403</v>
      </c>
      <c r="W1713" t="s">
        <v>403</v>
      </c>
      <c r="X1713" t="s">
        <v>403</v>
      </c>
      <c r="Y1713" t="s">
        <v>403</v>
      </c>
      <c r="Z1713" s="1"/>
    </row>
    <row r="1714" spans="1:26" x14ac:dyDescent="0.25">
      <c r="A1714" s="52" t="s">
        <v>2540</v>
      </c>
      <c r="B1714" s="86" t="s">
        <v>910</v>
      </c>
      <c r="C1714" t="s">
        <v>3570</v>
      </c>
      <c r="D1714" t="s">
        <v>2088</v>
      </c>
      <c r="E1714" s="52" t="s">
        <v>4713</v>
      </c>
      <c r="F1714" s="52" t="s">
        <v>2540</v>
      </c>
      <c r="G1714" t="s">
        <v>1536</v>
      </c>
      <c r="H1714" s="87">
        <v>248564</v>
      </c>
      <c r="I1714" s="87">
        <v>248564</v>
      </c>
      <c r="J1714" s="1"/>
      <c r="K1714" s="98"/>
      <c r="L1714" s="1"/>
      <c r="M1714" s="1"/>
      <c r="P1714" s="38"/>
      <c r="R1714" s="101" t="s">
        <v>2094</v>
      </c>
      <c r="S1714" s="101" t="s">
        <v>2094</v>
      </c>
      <c r="T1714" s="45" t="s">
        <v>3577</v>
      </c>
      <c r="U1714" t="s">
        <v>407</v>
      </c>
      <c r="V1714" t="s">
        <v>407</v>
      </c>
      <c r="W1714" t="s">
        <v>407</v>
      </c>
      <c r="X1714" t="s">
        <v>407</v>
      </c>
      <c r="Y1714" t="s">
        <v>407</v>
      </c>
      <c r="Z1714" s="1"/>
    </row>
    <row r="1715" spans="1:26" x14ac:dyDescent="0.25">
      <c r="A1715" s="52" t="s">
        <v>2541</v>
      </c>
      <c r="B1715" s="86" t="s">
        <v>910</v>
      </c>
      <c r="C1715" t="s">
        <v>3570</v>
      </c>
      <c r="D1715" t="s">
        <v>2088</v>
      </c>
      <c r="E1715" s="52" t="s">
        <v>4714</v>
      </c>
      <c r="F1715" s="52" t="s">
        <v>2541</v>
      </c>
      <c r="G1715" t="s">
        <v>1537</v>
      </c>
      <c r="H1715" s="87">
        <v>248563</v>
      </c>
      <c r="I1715" s="87">
        <v>248563</v>
      </c>
      <c r="J1715" s="1"/>
      <c r="K1715" s="98"/>
      <c r="L1715" s="1"/>
      <c r="M1715" s="1"/>
      <c r="P1715" s="38"/>
      <c r="R1715" s="101" t="s">
        <v>2095</v>
      </c>
      <c r="S1715" s="101" t="s">
        <v>2095</v>
      </c>
      <c r="T1715" s="45" t="s">
        <v>4788</v>
      </c>
      <c r="U1715" t="s">
        <v>407</v>
      </c>
      <c r="V1715" t="s">
        <v>407</v>
      </c>
      <c r="W1715" t="s">
        <v>407</v>
      </c>
      <c r="X1715" t="s">
        <v>407</v>
      </c>
      <c r="Y1715" t="s">
        <v>407</v>
      </c>
      <c r="Z1715" s="1"/>
    </row>
    <row r="1716" spans="1:26" x14ac:dyDescent="0.25">
      <c r="A1716" s="52" t="s">
        <v>2542</v>
      </c>
      <c r="B1716" s="86" t="s">
        <v>910</v>
      </c>
      <c r="C1716" t="s">
        <v>3570</v>
      </c>
      <c r="D1716" t="s">
        <v>2088</v>
      </c>
      <c r="E1716" s="52" t="s">
        <v>4715</v>
      </c>
      <c r="F1716" s="52" t="s">
        <v>2542</v>
      </c>
      <c r="G1716" t="s">
        <v>1538</v>
      </c>
      <c r="H1716" s="87">
        <v>248562</v>
      </c>
      <c r="I1716" s="87">
        <v>248562</v>
      </c>
      <c r="J1716" s="1"/>
      <c r="K1716" s="98"/>
      <c r="L1716" s="1"/>
      <c r="M1716" s="1"/>
      <c r="P1716" s="38"/>
      <c r="R1716" s="101" t="s">
        <v>2094</v>
      </c>
      <c r="S1716" s="101" t="s">
        <v>2094</v>
      </c>
      <c r="T1716" s="45" t="s">
        <v>3577</v>
      </c>
      <c r="U1716" t="s">
        <v>406</v>
      </c>
      <c r="V1716" t="s">
        <v>406</v>
      </c>
      <c r="W1716" t="s">
        <v>406</v>
      </c>
      <c r="X1716" t="s">
        <v>406</v>
      </c>
      <c r="Y1716" t="s">
        <v>406</v>
      </c>
      <c r="Z1716" s="1"/>
    </row>
    <row r="1717" spans="1:26" x14ac:dyDescent="0.25">
      <c r="A1717" s="52" t="s">
        <v>2543</v>
      </c>
      <c r="B1717" s="86" t="s">
        <v>910</v>
      </c>
      <c r="C1717" t="s">
        <v>3570</v>
      </c>
      <c r="D1717" t="s">
        <v>2088</v>
      </c>
      <c r="E1717" s="52" t="s">
        <v>4716</v>
      </c>
      <c r="F1717" s="52" t="s">
        <v>2543</v>
      </c>
      <c r="G1717" t="s">
        <v>1539</v>
      </c>
      <c r="H1717" s="87">
        <v>248559</v>
      </c>
      <c r="I1717" s="87">
        <v>248559</v>
      </c>
      <c r="J1717" s="1"/>
      <c r="K1717" s="98"/>
      <c r="L1717" s="1"/>
      <c r="M1717" s="1"/>
      <c r="P1717" s="38"/>
      <c r="R1717" s="101" t="s">
        <v>2094</v>
      </c>
      <c r="S1717" s="101" t="s">
        <v>2094</v>
      </c>
      <c r="T1717" s="45" t="s">
        <v>3577</v>
      </c>
      <c r="U1717" t="s">
        <v>407</v>
      </c>
      <c r="V1717" t="s">
        <v>407</v>
      </c>
      <c r="W1717" t="s">
        <v>407</v>
      </c>
      <c r="X1717" t="s">
        <v>407</v>
      </c>
      <c r="Y1717" t="s">
        <v>407</v>
      </c>
      <c r="Z1717" s="1"/>
    </row>
    <row r="1718" spans="1:26" x14ac:dyDescent="0.25">
      <c r="A1718" s="52" t="s">
        <v>2544</v>
      </c>
      <c r="B1718" s="86" t="s">
        <v>910</v>
      </c>
      <c r="C1718" t="s">
        <v>3570</v>
      </c>
      <c r="D1718" t="s">
        <v>2088</v>
      </c>
      <c r="E1718" s="52" t="s">
        <v>4717</v>
      </c>
      <c r="F1718" s="52" t="s">
        <v>2544</v>
      </c>
      <c r="G1718" t="s">
        <v>1540</v>
      </c>
      <c r="H1718" s="87">
        <v>248561</v>
      </c>
      <c r="I1718" s="87">
        <v>248561</v>
      </c>
      <c r="J1718" s="1"/>
      <c r="K1718" s="98"/>
      <c r="L1718" s="1"/>
      <c r="M1718" s="1"/>
      <c r="P1718" s="38"/>
      <c r="R1718" s="101" t="s">
        <v>2094</v>
      </c>
      <c r="S1718" s="101" t="s">
        <v>2094</v>
      </c>
      <c r="T1718" s="45" t="s">
        <v>3577</v>
      </c>
      <c r="U1718" t="s">
        <v>407</v>
      </c>
      <c r="V1718" t="s">
        <v>407</v>
      </c>
      <c r="W1718" t="s">
        <v>407</v>
      </c>
      <c r="X1718" t="s">
        <v>407</v>
      </c>
      <c r="Y1718" t="s">
        <v>407</v>
      </c>
      <c r="Z1718" s="1"/>
    </row>
    <row r="1719" spans="1:26" x14ac:dyDescent="0.25">
      <c r="A1719" s="52" t="s">
        <v>2545</v>
      </c>
      <c r="B1719" s="86" t="s">
        <v>910</v>
      </c>
      <c r="C1719" t="s">
        <v>3570</v>
      </c>
      <c r="D1719" t="s">
        <v>2088</v>
      </c>
      <c r="E1719" s="52" t="s">
        <v>4718</v>
      </c>
      <c r="F1719" s="52" t="s">
        <v>2545</v>
      </c>
      <c r="G1719" t="s">
        <v>1541</v>
      </c>
      <c r="H1719" s="87">
        <v>249011</v>
      </c>
      <c r="I1719" s="87">
        <v>249011</v>
      </c>
      <c r="J1719" s="1"/>
      <c r="K1719" s="98"/>
      <c r="L1719" s="1"/>
      <c r="M1719" s="1"/>
      <c r="P1719" s="38"/>
      <c r="R1719" s="101" t="s">
        <v>2094</v>
      </c>
      <c r="S1719" s="101" t="s">
        <v>2094</v>
      </c>
      <c r="T1719" s="45" t="s">
        <v>3577</v>
      </c>
      <c r="U1719" t="s">
        <v>403</v>
      </c>
      <c r="V1719" t="s">
        <v>403</v>
      </c>
      <c r="W1719" t="s">
        <v>403</v>
      </c>
      <c r="X1719" t="s">
        <v>403</v>
      </c>
      <c r="Y1719" t="s">
        <v>403</v>
      </c>
      <c r="Z1719" s="1"/>
    </row>
    <row r="1720" spans="1:26" x14ac:dyDescent="0.25">
      <c r="A1720" s="52" t="s">
        <v>2546</v>
      </c>
      <c r="B1720" s="86" t="s">
        <v>910</v>
      </c>
      <c r="C1720" t="s">
        <v>3570</v>
      </c>
      <c r="D1720" t="s">
        <v>2088</v>
      </c>
      <c r="E1720" s="52" t="s">
        <v>4719</v>
      </c>
      <c r="F1720" s="52" t="s">
        <v>2546</v>
      </c>
      <c r="G1720" t="s">
        <v>1542</v>
      </c>
      <c r="H1720" s="87">
        <v>249010</v>
      </c>
      <c r="I1720" s="87">
        <v>249010</v>
      </c>
      <c r="J1720" s="1"/>
      <c r="K1720" s="98"/>
      <c r="L1720" s="1"/>
      <c r="M1720" s="1"/>
      <c r="P1720" s="38"/>
      <c r="R1720" s="101" t="s">
        <v>2095</v>
      </c>
      <c r="S1720" s="101" t="s">
        <v>2095</v>
      </c>
      <c r="T1720" s="45" t="s">
        <v>4788</v>
      </c>
      <c r="U1720" t="s">
        <v>407</v>
      </c>
      <c r="V1720" t="s">
        <v>407</v>
      </c>
      <c r="W1720" t="s">
        <v>407</v>
      </c>
      <c r="X1720" t="s">
        <v>407</v>
      </c>
      <c r="Y1720" t="s">
        <v>407</v>
      </c>
      <c r="Z1720" s="1"/>
    </row>
    <row r="1721" spans="1:26" x14ac:dyDescent="0.25">
      <c r="A1721" s="52" t="s">
        <v>2910</v>
      </c>
      <c r="B1721" s="86" t="s">
        <v>910</v>
      </c>
      <c r="C1721" t="s">
        <v>3571</v>
      </c>
      <c r="D1721" t="s">
        <v>2092</v>
      </c>
      <c r="E1721" s="52" t="s">
        <v>4720</v>
      </c>
      <c r="F1721" s="52" t="s">
        <v>2910</v>
      </c>
      <c r="G1721" t="s">
        <v>2066</v>
      </c>
      <c r="H1721" s="87">
        <v>248256</v>
      </c>
      <c r="I1721" s="87">
        <v>248256</v>
      </c>
      <c r="J1721" s="1"/>
      <c r="K1721" s="98"/>
      <c r="L1721" s="1"/>
      <c r="M1721" s="1"/>
      <c r="P1721" s="38"/>
      <c r="R1721" s="101" t="s">
        <v>4783</v>
      </c>
      <c r="S1721" s="101" t="s">
        <v>4783</v>
      </c>
      <c r="T1721" s="45" t="s">
        <v>4783</v>
      </c>
      <c r="U1721" t="s">
        <v>406</v>
      </c>
      <c r="V1721" t="s">
        <v>406</v>
      </c>
      <c r="W1721" t="s">
        <v>406</v>
      </c>
      <c r="X1721" t="s">
        <v>406</v>
      </c>
      <c r="Y1721" t="s">
        <v>406</v>
      </c>
      <c r="Z1721" s="1"/>
    </row>
    <row r="1722" spans="1:26" x14ac:dyDescent="0.25">
      <c r="A1722" s="52" t="s">
        <v>2740</v>
      </c>
      <c r="B1722" s="86" t="s">
        <v>910</v>
      </c>
      <c r="C1722" t="s">
        <v>3570</v>
      </c>
      <c r="D1722" t="s">
        <v>2089</v>
      </c>
      <c r="E1722" s="52" t="s">
        <v>4721</v>
      </c>
      <c r="F1722" s="52" t="s">
        <v>2740</v>
      </c>
      <c r="G1722" t="s">
        <v>1883</v>
      </c>
      <c r="H1722" s="87">
        <v>249441</v>
      </c>
      <c r="I1722" s="87">
        <v>249441</v>
      </c>
      <c r="J1722" s="1"/>
      <c r="K1722" s="98"/>
      <c r="L1722" s="1"/>
      <c r="M1722" s="1"/>
      <c r="P1722" s="38" t="s">
        <v>456</v>
      </c>
      <c r="R1722" s="101" t="s">
        <v>3565</v>
      </c>
      <c r="S1722" s="101" t="s">
        <v>3565</v>
      </c>
      <c r="T1722" s="45" t="s">
        <v>4788</v>
      </c>
      <c r="U1722" t="s">
        <v>403</v>
      </c>
      <c r="V1722" t="s">
        <v>403</v>
      </c>
      <c r="W1722" t="s">
        <v>403</v>
      </c>
      <c r="X1722" t="s">
        <v>403</v>
      </c>
      <c r="Y1722" t="s">
        <v>403</v>
      </c>
      <c r="Z1722" s="1"/>
    </row>
    <row r="1723" spans="1:26" x14ac:dyDescent="0.25">
      <c r="A1723" s="52" t="s">
        <v>2741</v>
      </c>
      <c r="B1723" s="86" t="s">
        <v>910</v>
      </c>
      <c r="C1723" t="s">
        <v>3570</v>
      </c>
      <c r="D1723" t="s">
        <v>2089</v>
      </c>
      <c r="E1723" s="52" t="s">
        <v>4722</v>
      </c>
      <c r="F1723" s="52" t="s">
        <v>2741</v>
      </c>
      <c r="G1723" t="s">
        <v>1884</v>
      </c>
      <c r="H1723" s="87">
        <v>249442</v>
      </c>
      <c r="I1723" s="87">
        <v>249442</v>
      </c>
      <c r="J1723" s="1"/>
      <c r="K1723" s="98"/>
      <c r="L1723" s="1"/>
      <c r="M1723" s="1"/>
      <c r="P1723" s="38"/>
      <c r="R1723" s="101" t="s">
        <v>4783</v>
      </c>
      <c r="S1723" s="101" t="s">
        <v>4783</v>
      </c>
      <c r="T1723" s="45" t="s">
        <v>4783</v>
      </c>
      <c r="U1723" t="s">
        <v>406</v>
      </c>
      <c r="V1723" t="s">
        <v>406</v>
      </c>
      <c r="W1723" t="s">
        <v>406</v>
      </c>
      <c r="X1723" t="s">
        <v>406</v>
      </c>
      <c r="Y1723" t="s">
        <v>406</v>
      </c>
      <c r="Z1723" s="1"/>
    </row>
    <row r="1724" spans="1:26" x14ac:dyDescent="0.25">
      <c r="A1724" s="52" t="s">
        <v>975</v>
      </c>
      <c r="B1724" s="86" t="s">
        <v>910</v>
      </c>
      <c r="C1724" t="s">
        <v>3570</v>
      </c>
      <c r="D1724" t="s">
        <v>2078</v>
      </c>
      <c r="E1724" s="52" t="s">
        <v>4723</v>
      </c>
      <c r="F1724" s="52" t="s">
        <v>975</v>
      </c>
      <c r="G1724" t="s">
        <v>1142</v>
      </c>
      <c r="H1724" s="87">
        <v>249113</v>
      </c>
      <c r="I1724" s="87">
        <v>249113</v>
      </c>
      <c r="J1724" s="1"/>
      <c r="K1724" s="98"/>
      <c r="L1724" s="1"/>
      <c r="M1724" s="1"/>
      <c r="P1724" s="38"/>
      <c r="R1724" s="101" t="s">
        <v>4786</v>
      </c>
      <c r="S1724" s="101" t="s">
        <v>4786</v>
      </c>
      <c r="T1724" s="45" t="s">
        <v>4786</v>
      </c>
      <c r="U1724" t="s">
        <v>406</v>
      </c>
      <c r="V1724" t="s">
        <v>406</v>
      </c>
      <c r="W1724" t="s">
        <v>406</v>
      </c>
      <c r="X1724" t="s">
        <v>406</v>
      </c>
      <c r="Y1724" t="s">
        <v>406</v>
      </c>
      <c r="Z1724" s="1"/>
    </row>
    <row r="1725" spans="1:26" x14ac:dyDescent="0.25">
      <c r="A1725" s="52" t="s">
        <v>929</v>
      </c>
      <c r="B1725" s="86" t="s">
        <v>910</v>
      </c>
      <c r="C1725" t="s">
        <v>3570</v>
      </c>
      <c r="D1725" t="s">
        <v>2076</v>
      </c>
      <c r="E1725" s="52" t="s">
        <v>4724</v>
      </c>
      <c r="F1725" s="52" t="s">
        <v>929</v>
      </c>
      <c r="G1725" t="s">
        <v>1095</v>
      </c>
      <c r="H1725" s="91">
        <v>248401</v>
      </c>
      <c r="I1725" s="91">
        <v>248401</v>
      </c>
      <c r="L1725" s="38"/>
      <c r="P1725" s="38"/>
      <c r="R1725" s="101" t="s">
        <v>4785</v>
      </c>
      <c r="S1725" s="101" t="s">
        <v>4785</v>
      </c>
      <c r="T1725" s="45" t="s">
        <v>4785</v>
      </c>
      <c r="U1725" t="s">
        <v>405</v>
      </c>
      <c r="V1725" t="s">
        <v>405</v>
      </c>
      <c r="W1725" t="s">
        <v>405</v>
      </c>
      <c r="X1725" t="s">
        <v>405</v>
      </c>
      <c r="Y1725" t="s">
        <v>405</v>
      </c>
      <c r="Z1725" s="1"/>
    </row>
    <row r="1726" spans="1:26" x14ac:dyDescent="0.25">
      <c r="A1726" s="52" t="s">
        <v>1076</v>
      </c>
      <c r="B1726" s="86" t="s">
        <v>910</v>
      </c>
      <c r="C1726" t="s">
        <v>3570</v>
      </c>
      <c r="D1726" t="s">
        <v>2087</v>
      </c>
      <c r="E1726" s="52" t="s">
        <v>4725</v>
      </c>
      <c r="F1726" s="52" t="s">
        <v>1076</v>
      </c>
      <c r="G1726" t="s">
        <v>1243</v>
      </c>
      <c r="H1726" s="87">
        <v>247876</v>
      </c>
      <c r="I1726" s="87">
        <v>247876</v>
      </c>
      <c r="J1726" s="1"/>
      <c r="K1726" s="98"/>
      <c r="L1726" s="1"/>
      <c r="M1726" s="1"/>
      <c r="P1726" s="38"/>
      <c r="R1726" s="101" t="s">
        <v>2094</v>
      </c>
      <c r="S1726" s="101" t="s">
        <v>2094</v>
      </c>
      <c r="T1726" s="45" t="s">
        <v>3577</v>
      </c>
      <c r="U1726" t="s">
        <v>407</v>
      </c>
      <c r="V1726" t="s">
        <v>407</v>
      </c>
      <c r="W1726" t="s">
        <v>407</v>
      </c>
      <c r="X1726" t="s">
        <v>407</v>
      </c>
      <c r="Y1726" t="s">
        <v>407</v>
      </c>
      <c r="Z1726" s="1"/>
    </row>
    <row r="1727" spans="1:26" x14ac:dyDescent="0.25">
      <c r="A1727" s="52" t="s">
        <v>2742</v>
      </c>
      <c r="B1727" s="86" t="s">
        <v>910</v>
      </c>
      <c r="C1727" t="s">
        <v>3570</v>
      </c>
      <c r="D1727" t="s">
        <v>2089</v>
      </c>
      <c r="E1727" s="52" t="s">
        <v>4726</v>
      </c>
      <c r="F1727" s="52" t="s">
        <v>2742</v>
      </c>
      <c r="G1727" t="s">
        <v>1885</v>
      </c>
      <c r="H1727" s="87">
        <v>249593</v>
      </c>
      <c r="I1727" s="87">
        <v>249593</v>
      </c>
      <c r="J1727" s="1"/>
      <c r="K1727" s="98"/>
      <c r="L1727" s="1"/>
      <c r="M1727" s="1"/>
      <c r="P1727" s="38"/>
      <c r="R1727" s="101" t="s">
        <v>2094</v>
      </c>
      <c r="S1727" s="101" t="s">
        <v>2094</v>
      </c>
      <c r="T1727" s="45" t="s">
        <v>3577</v>
      </c>
      <c r="U1727" t="s">
        <v>406</v>
      </c>
      <c r="V1727" t="s">
        <v>406</v>
      </c>
      <c r="W1727" t="s">
        <v>406</v>
      </c>
      <c r="X1727" t="s">
        <v>406</v>
      </c>
      <c r="Y1727" t="s">
        <v>406</v>
      </c>
      <c r="Z1727" s="1"/>
    </row>
    <row r="1728" spans="1:26" x14ac:dyDescent="0.25">
      <c r="A1728" s="52" t="s">
        <v>2743</v>
      </c>
      <c r="B1728" s="86" t="s">
        <v>910</v>
      </c>
      <c r="C1728" t="s">
        <v>3570</v>
      </c>
      <c r="D1728" t="s">
        <v>2089</v>
      </c>
      <c r="E1728" s="52" t="s">
        <v>4727</v>
      </c>
      <c r="F1728" s="52" t="s">
        <v>2743</v>
      </c>
      <c r="G1728" t="s">
        <v>1886</v>
      </c>
      <c r="H1728" s="87">
        <v>249595</v>
      </c>
      <c r="I1728" s="87">
        <v>249595</v>
      </c>
      <c r="J1728" s="1"/>
      <c r="K1728" s="98"/>
      <c r="L1728" s="1"/>
      <c r="M1728" s="1"/>
      <c r="P1728" s="38"/>
      <c r="R1728" s="101" t="s">
        <v>2094</v>
      </c>
      <c r="S1728" s="101" t="s">
        <v>2094</v>
      </c>
      <c r="T1728" s="45" t="s">
        <v>3577</v>
      </c>
      <c r="U1728" t="s">
        <v>403</v>
      </c>
      <c r="V1728" t="s">
        <v>403</v>
      </c>
      <c r="W1728" t="s">
        <v>403</v>
      </c>
      <c r="X1728" t="s">
        <v>403</v>
      </c>
      <c r="Y1728" t="s">
        <v>403</v>
      </c>
      <c r="Z1728" s="1"/>
    </row>
    <row r="1729" spans="1:26" x14ac:dyDescent="0.25">
      <c r="A1729" s="52" t="s">
        <v>2547</v>
      </c>
      <c r="B1729" s="86" t="s">
        <v>910</v>
      </c>
      <c r="C1729" t="s">
        <v>3570</v>
      </c>
      <c r="D1729" t="s">
        <v>2088</v>
      </c>
      <c r="E1729" s="52" t="s">
        <v>4728</v>
      </c>
      <c r="F1729" s="52" t="s">
        <v>2547</v>
      </c>
      <c r="G1729" t="s">
        <v>1543</v>
      </c>
      <c r="H1729" s="87">
        <v>248516</v>
      </c>
      <c r="I1729" s="87">
        <v>248516</v>
      </c>
      <c r="J1729" s="1"/>
      <c r="K1729" s="98"/>
      <c r="L1729" s="1"/>
      <c r="M1729" s="1"/>
      <c r="P1729" s="38"/>
      <c r="R1729" s="101" t="s">
        <v>4783</v>
      </c>
      <c r="S1729" s="101" t="s">
        <v>4783</v>
      </c>
      <c r="T1729" s="45" t="s">
        <v>4783</v>
      </c>
      <c r="U1729" t="s">
        <v>405</v>
      </c>
      <c r="V1729" t="s">
        <v>405</v>
      </c>
      <c r="W1729" t="s">
        <v>405</v>
      </c>
      <c r="X1729" t="s">
        <v>405</v>
      </c>
      <c r="Y1729" t="s">
        <v>405</v>
      </c>
      <c r="Z1729" s="1"/>
    </row>
    <row r="1730" spans="1:26" x14ac:dyDescent="0.25">
      <c r="A1730" s="52" t="s">
        <v>2744</v>
      </c>
      <c r="B1730" s="86" t="s">
        <v>910</v>
      </c>
      <c r="C1730" t="s">
        <v>3570</v>
      </c>
      <c r="D1730" t="s">
        <v>2089</v>
      </c>
      <c r="E1730" s="52" t="s">
        <v>4729</v>
      </c>
      <c r="F1730" s="52" t="s">
        <v>2744</v>
      </c>
      <c r="G1730" t="s">
        <v>1887</v>
      </c>
      <c r="H1730" s="87">
        <v>249502</v>
      </c>
      <c r="I1730" s="87">
        <v>249502</v>
      </c>
      <c r="J1730" s="1"/>
      <c r="K1730" s="98"/>
      <c r="L1730" s="1"/>
      <c r="M1730" s="1"/>
      <c r="P1730" s="38"/>
      <c r="R1730" s="101" t="s">
        <v>4785</v>
      </c>
      <c r="S1730" s="101" t="s">
        <v>4785</v>
      </c>
      <c r="T1730" s="45" t="s">
        <v>4785</v>
      </c>
      <c r="U1730" t="s">
        <v>405</v>
      </c>
      <c r="V1730" t="s">
        <v>405</v>
      </c>
      <c r="W1730" t="s">
        <v>405</v>
      </c>
      <c r="X1730" t="s">
        <v>405</v>
      </c>
      <c r="Y1730" t="s">
        <v>405</v>
      </c>
      <c r="Z1730" s="1"/>
    </row>
    <row r="1731" spans="1:26" x14ac:dyDescent="0.25">
      <c r="A1731" s="52" t="s">
        <v>996</v>
      </c>
      <c r="B1731" s="86" t="s">
        <v>910</v>
      </c>
      <c r="C1731" t="s">
        <v>3570</v>
      </c>
      <c r="D1731" t="s">
        <v>2081</v>
      </c>
      <c r="E1731" s="52" t="s">
        <v>4730</v>
      </c>
      <c r="F1731" s="52" t="s">
        <v>996</v>
      </c>
      <c r="G1731" t="s">
        <v>1164</v>
      </c>
      <c r="H1731" s="87">
        <v>54752</v>
      </c>
      <c r="I1731" s="87">
        <v>54752</v>
      </c>
      <c r="J1731" s="1"/>
      <c r="K1731" s="98"/>
      <c r="L1731" s="1"/>
      <c r="M1731" s="1"/>
      <c r="P1731" s="38"/>
      <c r="R1731" s="101" t="s">
        <v>2094</v>
      </c>
      <c r="S1731" s="101" t="s">
        <v>2094</v>
      </c>
      <c r="T1731" s="45" t="s">
        <v>3577</v>
      </c>
      <c r="U1731" t="s">
        <v>406</v>
      </c>
      <c r="V1731" t="s">
        <v>406</v>
      </c>
      <c r="W1731" t="s">
        <v>406</v>
      </c>
      <c r="X1731" t="s">
        <v>406</v>
      </c>
      <c r="Y1731" t="s">
        <v>406</v>
      </c>
      <c r="Z1731" s="1"/>
    </row>
    <row r="1732" spans="1:26" x14ac:dyDescent="0.25">
      <c r="A1732" s="52" t="s">
        <v>2247</v>
      </c>
      <c r="B1732" s="86" t="s">
        <v>910</v>
      </c>
      <c r="C1732" t="s">
        <v>3570</v>
      </c>
      <c r="D1732" t="s">
        <v>2089</v>
      </c>
      <c r="E1732" s="52" t="s">
        <v>4731</v>
      </c>
      <c r="F1732" s="52" t="s">
        <v>2247</v>
      </c>
      <c r="G1732" t="s">
        <v>1694</v>
      </c>
      <c r="H1732" s="87">
        <v>249126</v>
      </c>
      <c r="I1732" s="87">
        <v>249126</v>
      </c>
      <c r="J1732" s="1"/>
      <c r="K1732" s="98"/>
      <c r="L1732" s="1"/>
      <c r="M1732" s="1"/>
      <c r="P1732" s="38" t="s">
        <v>456</v>
      </c>
      <c r="R1732" s="101" t="s">
        <v>4784</v>
      </c>
      <c r="S1732" s="101" t="s">
        <v>4784</v>
      </c>
      <c r="T1732" s="45" t="s">
        <v>4784</v>
      </c>
      <c r="U1732" t="s">
        <v>403</v>
      </c>
      <c r="V1732" t="s">
        <v>403</v>
      </c>
      <c r="W1732" t="s">
        <v>403</v>
      </c>
      <c r="X1732" t="s">
        <v>403</v>
      </c>
      <c r="Y1732" t="s">
        <v>403</v>
      </c>
      <c r="Z1732" s="1"/>
    </row>
    <row r="1733" spans="1:26" x14ac:dyDescent="0.25">
      <c r="A1733" s="52" t="s">
        <v>2548</v>
      </c>
      <c r="B1733" s="86" t="s">
        <v>910</v>
      </c>
      <c r="C1733" t="s">
        <v>3570</v>
      </c>
      <c r="D1733" t="s">
        <v>2088</v>
      </c>
      <c r="E1733" s="52" t="s">
        <v>4732</v>
      </c>
      <c r="F1733" s="52" t="s">
        <v>2548</v>
      </c>
      <c r="G1733" t="s">
        <v>1544</v>
      </c>
      <c r="H1733" s="87">
        <v>248763</v>
      </c>
      <c r="I1733" s="87">
        <v>248763</v>
      </c>
      <c r="J1733" s="1"/>
      <c r="K1733" s="98"/>
      <c r="L1733" s="1"/>
      <c r="M1733" s="1"/>
      <c r="P1733" s="38"/>
      <c r="R1733" s="101" t="s">
        <v>2094</v>
      </c>
      <c r="S1733" s="101" t="s">
        <v>2094</v>
      </c>
      <c r="T1733" s="45" t="s">
        <v>3577</v>
      </c>
      <c r="U1733" t="s">
        <v>406</v>
      </c>
      <c r="V1733" t="s">
        <v>406</v>
      </c>
      <c r="W1733" t="s">
        <v>406</v>
      </c>
      <c r="X1733" t="s">
        <v>406</v>
      </c>
      <c r="Y1733" t="s">
        <v>406</v>
      </c>
      <c r="Z1733" s="1"/>
    </row>
    <row r="1734" spans="1:26" x14ac:dyDescent="0.25">
      <c r="A1734" s="52" t="s">
        <v>2549</v>
      </c>
      <c r="B1734" s="86" t="s">
        <v>910</v>
      </c>
      <c r="C1734" t="s">
        <v>3570</v>
      </c>
      <c r="D1734" t="s">
        <v>2088</v>
      </c>
      <c r="E1734" s="52" t="s">
        <v>4733</v>
      </c>
      <c r="F1734" s="52" t="s">
        <v>2549</v>
      </c>
      <c r="G1734" t="s">
        <v>1545</v>
      </c>
      <c r="H1734" s="87">
        <v>248762</v>
      </c>
      <c r="I1734" s="87">
        <v>248762</v>
      </c>
      <c r="J1734" s="1"/>
      <c r="K1734" s="98"/>
      <c r="L1734" s="1"/>
      <c r="M1734" s="1"/>
      <c r="P1734" s="38" t="s">
        <v>456</v>
      </c>
      <c r="R1734" s="101" t="s">
        <v>2095</v>
      </c>
      <c r="S1734" s="101" t="s">
        <v>2095</v>
      </c>
      <c r="T1734" s="45" t="s">
        <v>4788</v>
      </c>
      <c r="U1734" t="s">
        <v>407</v>
      </c>
      <c r="V1734" t="s">
        <v>407</v>
      </c>
      <c r="W1734" t="s">
        <v>407</v>
      </c>
      <c r="X1734" t="s">
        <v>407</v>
      </c>
      <c r="Y1734" t="s">
        <v>407</v>
      </c>
      <c r="Z1734" s="1"/>
    </row>
    <row r="1735" spans="1:26" x14ac:dyDescent="0.25">
      <c r="A1735" s="52" t="s">
        <v>2745</v>
      </c>
      <c r="B1735" s="86" t="s">
        <v>910</v>
      </c>
      <c r="C1735" t="s">
        <v>3570</v>
      </c>
      <c r="D1735" t="s">
        <v>2089</v>
      </c>
      <c r="E1735" s="52" t="s">
        <v>4734</v>
      </c>
      <c r="F1735" s="52" t="s">
        <v>2745</v>
      </c>
      <c r="G1735" t="s">
        <v>1888</v>
      </c>
      <c r="H1735" s="87">
        <v>249589</v>
      </c>
      <c r="I1735" s="87">
        <v>249589</v>
      </c>
      <c r="J1735" s="1"/>
      <c r="K1735" s="98"/>
      <c r="L1735" s="1"/>
      <c r="M1735" s="1"/>
      <c r="P1735" s="38"/>
      <c r="R1735" s="101" t="s">
        <v>4787</v>
      </c>
      <c r="S1735" s="101" t="s">
        <v>4787</v>
      </c>
      <c r="T1735" s="45" t="s">
        <v>4787</v>
      </c>
      <c r="U1735" t="s">
        <v>406</v>
      </c>
      <c r="V1735" t="s">
        <v>406</v>
      </c>
      <c r="W1735" t="s">
        <v>406</v>
      </c>
      <c r="X1735" t="s">
        <v>406</v>
      </c>
      <c r="Y1735" t="s">
        <v>406</v>
      </c>
      <c r="Z1735" s="1"/>
    </row>
    <row r="1736" spans="1:26" x14ac:dyDescent="0.25">
      <c r="A1736" s="52" t="s">
        <v>982</v>
      </c>
      <c r="B1736" s="86" t="s">
        <v>910</v>
      </c>
      <c r="C1736" t="s">
        <v>3570</v>
      </c>
      <c r="D1736" t="s">
        <v>2079</v>
      </c>
      <c r="E1736" s="52" t="s">
        <v>4735</v>
      </c>
      <c r="F1736" s="52" t="s">
        <v>982</v>
      </c>
      <c r="G1736" t="s">
        <v>1149</v>
      </c>
      <c r="H1736" s="87">
        <v>245161</v>
      </c>
      <c r="I1736" s="87">
        <v>245161</v>
      </c>
      <c r="J1736" s="1"/>
      <c r="K1736" s="98"/>
      <c r="L1736" s="1"/>
      <c r="M1736" s="1"/>
      <c r="P1736" s="38"/>
      <c r="R1736" s="101" t="s">
        <v>4783</v>
      </c>
      <c r="S1736" s="101" t="s">
        <v>4783</v>
      </c>
      <c r="T1736" s="45" t="s">
        <v>4783</v>
      </c>
      <c r="U1736" t="s">
        <v>405</v>
      </c>
      <c r="V1736" t="s">
        <v>405</v>
      </c>
      <c r="W1736" t="s">
        <v>405</v>
      </c>
      <c r="X1736" t="s">
        <v>405</v>
      </c>
      <c r="Y1736" t="s">
        <v>405</v>
      </c>
      <c r="Z1736" s="1"/>
    </row>
    <row r="1737" spans="1:26" x14ac:dyDescent="0.25">
      <c r="A1737" s="52" t="s">
        <v>2550</v>
      </c>
      <c r="B1737" s="86" t="s">
        <v>910</v>
      </c>
      <c r="C1737" t="s">
        <v>3570</v>
      </c>
      <c r="D1737" t="s">
        <v>2088</v>
      </c>
      <c r="E1737" s="52" t="s">
        <v>4736</v>
      </c>
      <c r="F1737" s="52" t="s">
        <v>2550</v>
      </c>
      <c r="G1737" t="s">
        <v>1546</v>
      </c>
      <c r="H1737" s="87">
        <v>248745</v>
      </c>
      <c r="I1737" s="87">
        <v>248745</v>
      </c>
      <c r="J1737" s="1"/>
      <c r="K1737" s="98"/>
      <c r="L1737" s="1"/>
      <c r="M1737" s="1"/>
      <c r="P1737" s="38"/>
      <c r="R1737" s="101" t="s">
        <v>2095</v>
      </c>
      <c r="S1737" s="101" t="s">
        <v>2095</v>
      </c>
      <c r="T1737" s="45" t="s">
        <v>4788</v>
      </c>
      <c r="U1737" t="s">
        <v>406</v>
      </c>
      <c r="V1737" t="s">
        <v>406</v>
      </c>
      <c r="W1737" t="s">
        <v>406</v>
      </c>
      <c r="X1737" t="s">
        <v>406</v>
      </c>
      <c r="Y1737" t="s">
        <v>406</v>
      </c>
      <c r="Z1737" s="1"/>
    </row>
    <row r="1738" spans="1:26" x14ac:dyDescent="0.25">
      <c r="A1738" s="52" t="s">
        <v>2930</v>
      </c>
      <c r="B1738" s="86" t="s">
        <v>910</v>
      </c>
      <c r="C1738" t="s">
        <v>3570</v>
      </c>
      <c r="D1738" t="s">
        <v>2078</v>
      </c>
      <c r="E1738" s="52" t="s">
        <v>4737</v>
      </c>
      <c r="F1738" s="52" t="s">
        <v>2248</v>
      </c>
      <c r="G1738" t="s">
        <v>1695</v>
      </c>
      <c r="H1738" s="87" t="e">
        <v>#N/A</v>
      </c>
      <c r="I1738" s="87">
        <v>249672</v>
      </c>
      <c r="J1738" s="1"/>
      <c r="K1738" s="98"/>
      <c r="L1738" s="1"/>
      <c r="M1738" s="1"/>
      <c r="P1738" s="38"/>
      <c r="R1738" s="101" t="s">
        <v>4784</v>
      </c>
      <c r="S1738" s="101" t="s">
        <v>4784</v>
      </c>
      <c r="T1738" s="45" t="s">
        <v>4784</v>
      </c>
      <c r="U1738" t="s">
        <v>406</v>
      </c>
      <c r="V1738" t="s">
        <v>406</v>
      </c>
      <c r="W1738" t="s">
        <v>406</v>
      </c>
      <c r="X1738" t="s">
        <v>406</v>
      </c>
      <c r="Y1738" t="s">
        <v>406</v>
      </c>
      <c r="Z1738" s="1"/>
    </row>
    <row r="1739" spans="1:26" x14ac:dyDescent="0.25">
      <c r="A1739" s="52" t="s">
        <v>976</v>
      </c>
      <c r="B1739" s="86" t="s">
        <v>910</v>
      </c>
      <c r="C1739" t="s">
        <v>3570</v>
      </c>
      <c r="D1739" t="s">
        <v>2078</v>
      </c>
      <c r="E1739" s="52" t="s">
        <v>4738</v>
      </c>
      <c r="F1739" s="52" t="s">
        <v>976</v>
      </c>
      <c r="G1739" t="s">
        <v>1143</v>
      </c>
      <c r="H1739" s="87">
        <v>249051</v>
      </c>
      <c r="I1739" s="87">
        <v>249051</v>
      </c>
      <c r="J1739" s="1"/>
      <c r="K1739" s="98"/>
      <c r="L1739" s="1"/>
      <c r="M1739" s="1"/>
      <c r="P1739" s="38"/>
      <c r="R1739" s="101" t="s">
        <v>3565</v>
      </c>
      <c r="S1739" s="101" t="s">
        <v>3565</v>
      </c>
      <c r="T1739" s="45" t="s">
        <v>4788</v>
      </c>
      <c r="U1739" t="s">
        <v>405</v>
      </c>
      <c r="V1739" t="s">
        <v>405</v>
      </c>
      <c r="W1739" t="s">
        <v>405</v>
      </c>
      <c r="X1739" t="s">
        <v>405</v>
      </c>
      <c r="Y1739" t="s">
        <v>405</v>
      </c>
      <c r="Z1739" s="1"/>
    </row>
    <row r="1740" spans="1:26" x14ac:dyDescent="0.25">
      <c r="A1740" s="52" t="s">
        <v>2929</v>
      </c>
      <c r="B1740" s="86" t="s">
        <v>910</v>
      </c>
      <c r="C1740" t="s">
        <v>3570</v>
      </c>
      <c r="D1740" t="s">
        <v>2089</v>
      </c>
      <c r="E1740" s="52" t="s">
        <v>4739</v>
      </c>
      <c r="F1740" s="52" t="s">
        <v>2249</v>
      </c>
      <c r="G1740" t="s">
        <v>1696</v>
      </c>
      <c r="H1740" s="87" t="e">
        <v>#N/A</v>
      </c>
      <c r="I1740" s="87">
        <v>249115</v>
      </c>
      <c r="J1740" s="1"/>
      <c r="K1740" s="98"/>
      <c r="L1740" s="1"/>
      <c r="M1740" s="1"/>
      <c r="P1740" s="38" t="s">
        <v>456</v>
      </c>
      <c r="R1740" s="101" t="s">
        <v>4784</v>
      </c>
      <c r="S1740" s="101" t="s">
        <v>4784</v>
      </c>
      <c r="T1740" s="45" t="s">
        <v>4784</v>
      </c>
      <c r="U1740" t="s">
        <v>405</v>
      </c>
      <c r="V1740" t="s">
        <v>405</v>
      </c>
      <c r="W1740" t="s">
        <v>405</v>
      </c>
      <c r="X1740" t="s">
        <v>405</v>
      </c>
      <c r="Y1740" t="s">
        <v>405</v>
      </c>
      <c r="Z1740" s="1"/>
    </row>
    <row r="1741" spans="1:26" x14ac:dyDescent="0.25">
      <c r="A1741" s="52" t="s">
        <v>2911</v>
      </c>
      <c r="B1741" s="86" t="s">
        <v>910</v>
      </c>
      <c r="C1741" t="s">
        <v>3571</v>
      </c>
      <c r="D1741" t="s">
        <v>2092</v>
      </c>
      <c r="E1741" s="52" t="s">
        <v>4740</v>
      </c>
      <c r="F1741" s="52" t="s">
        <v>2911</v>
      </c>
      <c r="G1741" t="s">
        <v>2067</v>
      </c>
      <c r="H1741" s="87">
        <v>248172</v>
      </c>
      <c r="I1741" s="87">
        <v>248172</v>
      </c>
      <c r="J1741" s="1"/>
      <c r="K1741" s="98"/>
      <c r="L1741" s="1"/>
      <c r="M1741" s="1"/>
      <c r="P1741" s="38"/>
      <c r="R1741" s="101" t="s">
        <v>4784</v>
      </c>
      <c r="S1741" s="101" t="s">
        <v>4784</v>
      </c>
      <c r="T1741" s="45" t="s">
        <v>4784</v>
      </c>
      <c r="U1741" t="s">
        <v>405</v>
      </c>
      <c r="V1741" t="s">
        <v>405</v>
      </c>
      <c r="W1741" t="s">
        <v>405</v>
      </c>
      <c r="X1741" t="s">
        <v>405</v>
      </c>
      <c r="Y1741" t="s">
        <v>405</v>
      </c>
      <c r="Z1741" s="1"/>
    </row>
    <row r="1742" spans="1:26" x14ac:dyDescent="0.25">
      <c r="A1742" s="52" t="s">
        <v>2912</v>
      </c>
      <c r="B1742" s="86" t="s">
        <v>910</v>
      </c>
      <c r="C1742" t="s">
        <v>3571</v>
      </c>
      <c r="D1742" t="s">
        <v>2092</v>
      </c>
      <c r="E1742" s="52" t="s">
        <v>4741</v>
      </c>
      <c r="F1742" s="52" t="s">
        <v>2912</v>
      </c>
      <c r="G1742" t="s">
        <v>2068</v>
      </c>
      <c r="H1742" s="87">
        <v>248173</v>
      </c>
      <c r="I1742" s="87">
        <v>248173</v>
      </c>
      <c r="J1742" s="1"/>
      <c r="K1742" s="98"/>
      <c r="L1742" s="1"/>
      <c r="M1742" s="1"/>
      <c r="P1742" s="38"/>
      <c r="R1742" s="101" t="s">
        <v>3566</v>
      </c>
      <c r="S1742" s="101" t="s">
        <v>3566</v>
      </c>
      <c r="T1742" s="45" t="s">
        <v>4788</v>
      </c>
      <c r="U1742" t="s">
        <v>407</v>
      </c>
      <c r="V1742" t="s">
        <v>407</v>
      </c>
      <c r="W1742" t="s">
        <v>407</v>
      </c>
      <c r="X1742" t="s">
        <v>407</v>
      </c>
      <c r="Y1742" t="s">
        <v>407</v>
      </c>
      <c r="Z1742" s="1"/>
    </row>
    <row r="1743" spans="1:26" x14ac:dyDescent="0.25">
      <c r="A1743" s="52" t="s">
        <v>2913</v>
      </c>
      <c r="B1743" s="86" t="s">
        <v>910</v>
      </c>
      <c r="C1743" t="s">
        <v>3571</v>
      </c>
      <c r="D1743" t="s">
        <v>2092</v>
      </c>
      <c r="E1743" s="52" t="s">
        <v>4742</v>
      </c>
      <c r="F1743" s="52" t="s">
        <v>2913</v>
      </c>
      <c r="G1743" t="s">
        <v>2069</v>
      </c>
      <c r="H1743" s="87">
        <v>248176</v>
      </c>
      <c r="I1743" s="87">
        <v>248176</v>
      </c>
      <c r="J1743" s="1"/>
      <c r="K1743" s="98"/>
      <c r="L1743" s="1"/>
      <c r="M1743" s="1"/>
      <c r="P1743" s="38"/>
      <c r="R1743" s="101" t="s">
        <v>3566</v>
      </c>
      <c r="S1743" s="101" t="s">
        <v>3566</v>
      </c>
      <c r="T1743" s="45" t="s">
        <v>4788</v>
      </c>
      <c r="U1743" t="s">
        <v>407</v>
      </c>
      <c r="V1743" t="s">
        <v>407</v>
      </c>
      <c r="W1743" t="s">
        <v>407</v>
      </c>
      <c r="X1743" t="s">
        <v>407</v>
      </c>
      <c r="Y1743" t="s">
        <v>407</v>
      </c>
      <c r="Z1743" s="1"/>
    </row>
    <row r="1744" spans="1:26" x14ac:dyDescent="0.25">
      <c r="A1744" s="52" t="s">
        <v>2914</v>
      </c>
      <c r="B1744" s="86" t="s">
        <v>910</v>
      </c>
      <c r="C1744" t="s">
        <v>3571</v>
      </c>
      <c r="D1744" t="s">
        <v>2092</v>
      </c>
      <c r="E1744" s="52" t="s">
        <v>4743</v>
      </c>
      <c r="F1744" s="52" t="s">
        <v>2914</v>
      </c>
      <c r="G1744" t="s">
        <v>2070</v>
      </c>
      <c r="H1744" s="87">
        <v>248193</v>
      </c>
      <c r="I1744" s="87">
        <v>248193</v>
      </c>
      <c r="J1744" s="1"/>
      <c r="K1744" s="98"/>
      <c r="L1744" s="1"/>
      <c r="M1744" s="1"/>
      <c r="P1744" s="38"/>
      <c r="R1744" s="101" t="s">
        <v>3566</v>
      </c>
      <c r="S1744" s="101" t="s">
        <v>3566</v>
      </c>
      <c r="T1744" s="45" t="s">
        <v>4788</v>
      </c>
      <c r="U1744" t="s">
        <v>407</v>
      </c>
      <c r="V1744" t="s">
        <v>407</v>
      </c>
      <c r="W1744" t="s">
        <v>407</v>
      </c>
      <c r="X1744" t="s">
        <v>407</v>
      </c>
      <c r="Y1744" t="s">
        <v>407</v>
      </c>
      <c r="Z1744" s="1"/>
    </row>
    <row r="1745" spans="1:26" x14ac:dyDescent="0.25">
      <c r="A1745" s="52" t="s">
        <v>2915</v>
      </c>
      <c r="B1745" s="86" t="s">
        <v>910</v>
      </c>
      <c r="C1745" t="s">
        <v>3571</v>
      </c>
      <c r="D1745" t="s">
        <v>2092</v>
      </c>
      <c r="E1745" s="52" t="s">
        <v>4744</v>
      </c>
      <c r="F1745" s="52" t="s">
        <v>2915</v>
      </c>
      <c r="G1745" t="s">
        <v>2071</v>
      </c>
      <c r="H1745" s="87">
        <v>248179</v>
      </c>
      <c r="I1745" s="87">
        <v>248179</v>
      </c>
      <c r="J1745" s="1"/>
      <c r="K1745" s="98"/>
      <c r="L1745" s="1"/>
      <c r="M1745" s="1"/>
      <c r="P1745" s="38"/>
      <c r="R1745" s="101" t="s">
        <v>2094</v>
      </c>
      <c r="S1745" s="101" t="s">
        <v>2094</v>
      </c>
      <c r="T1745" s="45" t="s">
        <v>3577</v>
      </c>
      <c r="U1745" t="s">
        <v>407</v>
      </c>
      <c r="V1745" t="s">
        <v>407</v>
      </c>
      <c r="W1745" t="s">
        <v>407</v>
      </c>
      <c r="X1745" t="s">
        <v>407</v>
      </c>
      <c r="Y1745" t="s">
        <v>407</v>
      </c>
      <c r="Z1745" s="1"/>
    </row>
    <row r="1746" spans="1:26" x14ac:dyDescent="0.25">
      <c r="A1746" s="52" t="s">
        <v>2916</v>
      </c>
      <c r="B1746" s="86" t="s">
        <v>910</v>
      </c>
      <c r="C1746" t="s">
        <v>3571</v>
      </c>
      <c r="D1746" t="s">
        <v>2091</v>
      </c>
      <c r="E1746" s="52" t="s">
        <v>4745</v>
      </c>
      <c r="F1746" s="52" t="s">
        <v>2916</v>
      </c>
      <c r="G1746" t="s">
        <v>2072</v>
      </c>
      <c r="H1746" s="87" t="e">
        <v>#N/A</v>
      </c>
      <c r="I1746" s="87">
        <v>976482</v>
      </c>
      <c r="J1746" s="1"/>
      <c r="K1746" s="98"/>
      <c r="L1746" s="1"/>
      <c r="M1746" s="1"/>
      <c r="P1746" s="38"/>
      <c r="R1746" s="101" t="s">
        <v>3566</v>
      </c>
      <c r="S1746" s="101" t="s">
        <v>3566</v>
      </c>
      <c r="T1746" s="45" t="s">
        <v>4788</v>
      </c>
      <c r="U1746" t="s">
        <v>402</v>
      </c>
      <c r="V1746" t="s">
        <v>402</v>
      </c>
      <c r="W1746" t="s">
        <v>402</v>
      </c>
      <c r="X1746" t="s">
        <v>402</v>
      </c>
      <c r="Y1746" t="s">
        <v>402</v>
      </c>
      <c r="Z1746" s="1"/>
    </row>
    <row r="1747" spans="1:26" x14ac:dyDescent="0.25">
      <c r="A1747" s="52" t="s">
        <v>2918</v>
      </c>
      <c r="B1747" s="86" t="s">
        <v>910</v>
      </c>
      <c r="C1747" t="s">
        <v>3571</v>
      </c>
      <c r="D1747" t="s">
        <v>2092</v>
      </c>
      <c r="E1747" s="52" t="s">
        <v>4746</v>
      </c>
      <c r="F1747" s="52" t="s">
        <v>2918</v>
      </c>
      <c r="G1747" t="s">
        <v>1906</v>
      </c>
      <c r="H1747" s="87" t="e">
        <v>#N/A</v>
      </c>
      <c r="I1747" s="87">
        <v>248140</v>
      </c>
      <c r="J1747" s="1"/>
      <c r="K1747" s="98"/>
      <c r="L1747" s="1"/>
      <c r="M1747" s="1"/>
      <c r="P1747" s="38" t="s">
        <v>456</v>
      </c>
      <c r="R1747" s="101" t="s">
        <v>4784</v>
      </c>
      <c r="S1747" s="101" t="s">
        <v>4784</v>
      </c>
      <c r="T1747" s="45" t="s">
        <v>4784</v>
      </c>
      <c r="U1747" t="s">
        <v>403</v>
      </c>
      <c r="V1747" t="s">
        <v>403</v>
      </c>
      <c r="W1747" t="s">
        <v>403</v>
      </c>
      <c r="X1747" t="s">
        <v>403</v>
      </c>
      <c r="Y1747" t="s">
        <v>403</v>
      </c>
      <c r="Z1747" s="1"/>
    </row>
    <row r="1748" spans="1:26" x14ac:dyDescent="0.25">
      <c r="A1748" s="52" t="s">
        <v>977</v>
      </c>
      <c r="B1748" s="86" t="s">
        <v>910</v>
      </c>
      <c r="C1748" t="s">
        <v>3570</v>
      </c>
      <c r="D1748" t="s">
        <v>2078</v>
      </c>
      <c r="E1748" s="52" t="s">
        <v>4747</v>
      </c>
      <c r="F1748" s="52" t="s">
        <v>977</v>
      </c>
      <c r="G1748" t="s">
        <v>1144</v>
      </c>
      <c r="H1748" s="87">
        <v>249081</v>
      </c>
      <c r="I1748" s="87">
        <v>249081</v>
      </c>
      <c r="J1748" s="1"/>
      <c r="K1748" s="98"/>
      <c r="L1748" s="1"/>
      <c r="M1748" s="1"/>
      <c r="P1748" s="38" t="s">
        <v>456</v>
      </c>
      <c r="R1748" s="101" t="s">
        <v>4784</v>
      </c>
      <c r="S1748" s="101" t="s">
        <v>4784</v>
      </c>
      <c r="T1748" s="45" t="s">
        <v>4784</v>
      </c>
      <c r="U1748" t="s">
        <v>403</v>
      </c>
      <c r="V1748" t="s">
        <v>403</v>
      </c>
      <c r="W1748" t="s">
        <v>403</v>
      </c>
      <c r="X1748" t="s">
        <v>403</v>
      </c>
      <c r="Y1748" t="s">
        <v>403</v>
      </c>
      <c r="Z1748" s="1"/>
    </row>
    <row r="1749" spans="1:26" x14ac:dyDescent="0.25">
      <c r="A1749" s="52" t="s">
        <v>2250</v>
      </c>
      <c r="B1749" s="86" t="s">
        <v>910</v>
      </c>
      <c r="C1749" t="s">
        <v>3570</v>
      </c>
      <c r="D1749" t="s">
        <v>2089</v>
      </c>
      <c r="E1749" s="52" t="s">
        <v>4748</v>
      </c>
      <c r="F1749" s="52" t="s">
        <v>2250</v>
      </c>
      <c r="G1749" t="s">
        <v>1697</v>
      </c>
      <c r="H1749" s="87">
        <v>822938</v>
      </c>
      <c r="I1749" s="87">
        <v>822938</v>
      </c>
      <c r="J1749" s="1"/>
      <c r="K1749" s="98"/>
      <c r="L1749" s="1"/>
      <c r="M1749" s="1"/>
      <c r="P1749" s="38"/>
      <c r="R1749" s="101" t="s">
        <v>4787</v>
      </c>
      <c r="S1749" s="101" t="s">
        <v>4787</v>
      </c>
      <c r="T1749" s="45" t="s">
        <v>4787</v>
      </c>
      <c r="U1749" t="s">
        <v>402</v>
      </c>
      <c r="V1749" t="s">
        <v>402</v>
      </c>
      <c r="W1749" t="s">
        <v>402</v>
      </c>
      <c r="X1749" t="s">
        <v>402</v>
      </c>
      <c r="Y1749" t="s">
        <v>402</v>
      </c>
      <c r="Z1749" s="1"/>
    </row>
    <row r="1750" spans="1:26" x14ac:dyDescent="0.25">
      <c r="A1750" s="52" t="s">
        <v>930</v>
      </c>
      <c r="B1750" s="86" t="s">
        <v>910</v>
      </c>
      <c r="C1750" t="s">
        <v>3570</v>
      </c>
      <c r="D1750" t="s">
        <v>2076</v>
      </c>
      <c r="E1750" s="52" t="s">
        <v>4749</v>
      </c>
      <c r="F1750" s="52" t="s">
        <v>930</v>
      </c>
      <c r="G1750" t="s">
        <v>1096</v>
      </c>
      <c r="H1750" s="91">
        <v>248388</v>
      </c>
      <c r="I1750" s="91">
        <v>248388</v>
      </c>
      <c r="L1750" s="38"/>
      <c r="P1750" s="38"/>
      <c r="R1750" s="101" t="s">
        <v>2094</v>
      </c>
      <c r="S1750" s="101" t="s">
        <v>2094</v>
      </c>
      <c r="T1750" s="45" t="s">
        <v>3577</v>
      </c>
      <c r="U1750" t="s">
        <v>405</v>
      </c>
      <c r="V1750" t="s">
        <v>405</v>
      </c>
      <c r="W1750" t="s">
        <v>405</v>
      </c>
      <c r="X1750" t="s">
        <v>405</v>
      </c>
      <c r="Y1750" t="s">
        <v>405</v>
      </c>
      <c r="Z1750" s="1"/>
    </row>
    <row r="1751" spans="1:26" x14ac:dyDescent="0.25">
      <c r="A1751" s="52" t="s">
        <v>931</v>
      </c>
      <c r="B1751" s="86" t="s">
        <v>910</v>
      </c>
      <c r="C1751" t="s">
        <v>3570</v>
      </c>
      <c r="D1751" t="s">
        <v>2076</v>
      </c>
      <c r="E1751" s="52" t="s">
        <v>4750</v>
      </c>
      <c r="F1751" s="52" t="s">
        <v>931</v>
      </c>
      <c r="G1751" t="s">
        <v>1097</v>
      </c>
      <c r="H1751" s="91">
        <v>248390</v>
      </c>
      <c r="I1751" s="91">
        <v>248390</v>
      </c>
      <c r="L1751" s="38"/>
      <c r="P1751" s="38"/>
      <c r="R1751" s="101" t="s">
        <v>2094</v>
      </c>
      <c r="S1751" s="101" t="s">
        <v>2094</v>
      </c>
      <c r="T1751" s="45" t="s">
        <v>3577</v>
      </c>
      <c r="U1751" t="s">
        <v>403</v>
      </c>
      <c r="V1751" t="s">
        <v>403</v>
      </c>
      <c r="W1751" t="s">
        <v>403</v>
      </c>
      <c r="X1751" t="s">
        <v>403</v>
      </c>
      <c r="Y1751" t="s">
        <v>403</v>
      </c>
      <c r="Z1751" s="1"/>
    </row>
    <row r="1752" spans="1:26" x14ac:dyDescent="0.25">
      <c r="A1752" s="52" t="s">
        <v>978</v>
      </c>
      <c r="B1752" s="86" t="s">
        <v>910</v>
      </c>
      <c r="C1752" t="s">
        <v>3570</v>
      </c>
      <c r="D1752" t="s">
        <v>2078</v>
      </c>
      <c r="E1752" s="52" t="s">
        <v>4751</v>
      </c>
      <c r="F1752" s="52" t="s">
        <v>978</v>
      </c>
      <c r="G1752" t="s">
        <v>1145</v>
      </c>
      <c r="H1752" s="87">
        <v>249102</v>
      </c>
      <c r="I1752" s="87">
        <v>716692</v>
      </c>
      <c r="J1752" s="1"/>
      <c r="K1752" s="98"/>
      <c r="L1752" s="1"/>
      <c r="M1752" s="1"/>
      <c r="P1752" s="38"/>
      <c r="R1752" s="101" t="s">
        <v>2093</v>
      </c>
      <c r="S1752" s="101" t="s">
        <v>2093</v>
      </c>
      <c r="T1752" s="45" t="s">
        <v>3577</v>
      </c>
      <c r="U1752" t="s">
        <v>405</v>
      </c>
      <c r="V1752" t="s">
        <v>405</v>
      </c>
      <c r="W1752" t="s">
        <v>405</v>
      </c>
      <c r="X1752" t="s">
        <v>405</v>
      </c>
      <c r="Y1752" t="s">
        <v>405</v>
      </c>
      <c r="Z1752" s="1"/>
    </row>
    <row r="1753" spans="1:26" x14ac:dyDescent="0.25">
      <c r="A1753" s="52" t="s">
        <v>2746</v>
      </c>
      <c r="B1753" s="86" t="s">
        <v>910</v>
      </c>
      <c r="C1753" t="s">
        <v>3570</v>
      </c>
      <c r="D1753" t="s">
        <v>2089</v>
      </c>
      <c r="E1753" s="52" t="s">
        <v>4752</v>
      </c>
      <c r="F1753" s="52" t="s">
        <v>2746</v>
      </c>
      <c r="G1753" t="s">
        <v>1889</v>
      </c>
      <c r="H1753" s="87">
        <v>249585</v>
      </c>
      <c r="I1753" s="87">
        <v>249585</v>
      </c>
      <c r="J1753" s="1"/>
      <c r="K1753" s="98"/>
      <c r="L1753" s="1"/>
      <c r="M1753" s="1"/>
      <c r="P1753" s="38"/>
      <c r="R1753" s="101" t="s">
        <v>2093</v>
      </c>
      <c r="S1753" s="101" t="s">
        <v>2093</v>
      </c>
      <c r="T1753" s="45" t="s">
        <v>3577</v>
      </c>
      <c r="U1753" t="s">
        <v>403</v>
      </c>
      <c r="V1753" t="s">
        <v>403</v>
      </c>
      <c r="W1753" t="s">
        <v>403</v>
      </c>
      <c r="X1753" t="s">
        <v>403</v>
      </c>
      <c r="Y1753" t="s">
        <v>403</v>
      </c>
      <c r="Z1753" s="1"/>
    </row>
    <row r="1754" spans="1:26" x14ac:dyDescent="0.25">
      <c r="A1754" s="52" t="s">
        <v>2551</v>
      </c>
      <c r="B1754" s="86" t="s">
        <v>910</v>
      </c>
      <c r="C1754" t="s">
        <v>3570</v>
      </c>
      <c r="D1754" t="s">
        <v>2088</v>
      </c>
      <c r="E1754" s="52" t="s">
        <v>4753</v>
      </c>
      <c r="F1754" s="52" t="s">
        <v>2551</v>
      </c>
      <c r="G1754" t="s">
        <v>1547</v>
      </c>
      <c r="H1754" s="87">
        <v>248787</v>
      </c>
      <c r="I1754" s="87">
        <v>248787</v>
      </c>
      <c r="J1754" s="1"/>
      <c r="K1754" s="98"/>
      <c r="L1754" s="1"/>
      <c r="M1754" s="1"/>
      <c r="P1754" s="38"/>
      <c r="R1754" s="101" t="s">
        <v>2093</v>
      </c>
      <c r="S1754" s="101" t="s">
        <v>2093</v>
      </c>
      <c r="T1754" s="45" t="s">
        <v>3577</v>
      </c>
      <c r="U1754" t="s">
        <v>407</v>
      </c>
      <c r="V1754" t="s">
        <v>407</v>
      </c>
      <c r="W1754" t="s">
        <v>407</v>
      </c>
      <c r="X1754" t="s">
        <v>407</v>
      </c>
      <c r="Y1754" t="s">
        <v>407</v>
      </c>
      <c r="Z1754" s="1"/>
    </row>
    <row r="1755" spans="1:26" x14ac:dyDescent="0.25">
      <c r="A1755" s="52" t="s">
        <v>2552</v>
      </c>
      <c r="B1755" s="86" t="s">
        <v>910</v>
      </c>
      <c r="C1755" t="s">
        <v>3570</v>
      </c>
      <c r="D1755" t="s">
        <v>2088</v>
      </c>
      <c r="E1755" s="52" t="s">
        <v>4754</v>
      </c>
      <c r="F1755" s="52" t="s">
        <v>2552</v>
      </c>
      <c r="G1755" t="s">
        <v>1548</v>
      </c>
      <c r="H1755" s="87">
        <v>248790</v>
      </c>
      <c r="I1755" s="87">
        <v>248790</v>
      </c>
      <c r="J1755" s="1"/>
      <c r="K1755" s="98"/>
      <c r="L1755" s="1"/>
      <c r="M1755" s="1"/>
      <c r="P1755" s="38"/>
      <c r="R1755" s="101" t="s">
        <v>2094</v>
      </c>
      <c r="S1755" s="101" t="s">
        <v>2094</v>
      </c>
      <c r="T1755" s="45" t="s">
        <v>3577</v>
      </c>
      <c r="U1755" t="s">
        <v>406</v>
      </c>
      <c r="V1755" t="s">
        <v>406</v>
      </c>
      <c r="W1755" t="s">
        <v>406</v>
      </c>
      <c r="X1755" t="s">
        <v>406</v>
      </c>
      <c r="Y1755" t="s">
        <v>406</v>
      </c>
      <c r="Z1755" s="1"/>
    </row>
    <row r="1756" spans="1:26" x14ac:dyDescent="0.25">
      <c r="A1756" s="52" t="s">
        <v>2553</v>
      </c>
      <c r="B1756" s="86" t="s">
        <v>910</v>
      </c>
      <c r="C1756" t="s">
        <v>3570</v>
      </c>
      <c r="D1756" t="s">
        <v>2088</v>
      </c>
      <c r="E1756" s="52" t="s">
        <v>4755</v>
      </c>
      <c r="F1756" s="52" t="s">
        <v>2553</v>
      </c>
      <c r="G1756" t="s">
        <v>1549</v>
      </c>
      <c r="H1756" s="87">
        <v>248789</v>
      </c>
      <c r="I1756" s="87">
        <v>248789</v>
      </c>
      <c r="J1756" s="1"/>
      <c r="K1756" s="98"/>
      <c r="L1756" s="1"/>
      <c r="M1756" s="1"/>
      <c r="P1756" s="38"/>
      <c r="R1756" s="101" t="s">
        <v>4785</v>
      </c>
      <c r="S1756" s="101" t="s">
        <v>4785</v>
      </c>
      <c r="T1756" s="45" t="s">
        <v>4785</v>
      </c>
      <c r="U1756" t="s">
        <v>406</v>
      </c>
      <c r="V1756" t="s">
        <v>406</v>
      </c>
      <c r="W1756" t="s">
        <v>406</v>
      </c>
      <c r="X1756" t="s">
        <v>406</v>
      </c>
      <c r="Y1756" t="s">
        <v>406</v>
      </c>
      <c r="Z1756" s="1"/>
    </row>
    <row r="1757" spans="1:26" x14ac:dyDescent="0.25">
      <c r="A1757" s="52" t="s">
        <v>2554</v>
      </c>
      <c r="B1757" s="86" t="s">
        <v>910</v>
      </c>
      <c r="C1757" t="s">
        <v>3570</v>
      </c>
      <c r="D1757" t="s">
        <v>2088</v>
      </c>
      <c r="E1757" s="52" t="s">
        <v>4756</v>
      </c>
      <c r="F1757" s="52" t="s">
        <v>2554</v>
      </c>
      <c r="G1757" t="s">
        <v>1550</v>
      </c>
      <c r="H1757" s="87">
        <v>248784</v>
      </c>
      <c r="I1757" s="87">
        <v>248784</v>
      </c>
      <c r="J1757" s="1"/>
      <c r="K1757" s="98"/>
      <c r="L1757" s="1"/>
      <c r="M1757" s="1"/>
      <c r="P1757" s="38"/>
      <c r="R1757" s="101" t="s">
        <v>4785</v>
      </c>
      <c r="S1757" s="101" t="s">
        <v>4785</v>
      </c>
      <c r="T1757" s="45" t="s">
        <v>4785</v>
      </c>
      <c r="U1757" t="s">
        <v>405</v>
      </c>
      <c r="V1757" t="s">
        <v>405</v>
      </c>
      <c r="W1757" t="s">
        <v>405</v>
      </c>
      <c r="X1757" t="s">
        <v>405</v>
      </c>
      <c r="Y1757" t="s">
        <v>405</v>
      </c>
      <c r="Z1757" s="1"/>
    </row>
    <row r="1758" spans="1:26" x14ac:dyDescent="0.25">
      <c r="A1758" s="52" t="s">
        <v>2555</v>
      </c>
      <c r="B1758" s="86" t="s">
        <v>910</v>
      </c>
      <c r="C1758" t="s">
        <v>3570</v>
      </c>
      <c r="D1758" t="s">
        <v>2088</v>
      </c>
      <c r="E1758" s="52" t="s">
        <v>4757</v>
      </c>
      <c r="F1758" s="52" t="s">
        <v>2555</v>
      </c>
      <c r="G1758" t="s">
        <v>1551</v>
      </c>
      <c r="H1758" s="87">
        <v>248791</v>
      </c>
      <c r="I1758" s="87">
        <v>248791</v>
      </c>
      <c r="J1758" s="1"/>
      <c r="K1758" s="98"/>
      <c r="L1758" s="1"/>
      <c r="M1758" s="1"/>
      <c r="P1758" s="38"/>
      <c r="R1758" s="101" t="s">
        <v>4786</v>
      </c>
      <c r="S1758" s="101" t="s">
        <v>4786</v>
      </c>
      <c r="T1758" s="45" t="s">
        <v>4786</v>
      </c>
      <c r="U1758" t="s">
        <v>406</v>
      </c>
      <c r="V1758" t="s">
        <v>406</v>
      </c>
      <c r="W1758" t="s">
        <v>406</v>
      </c>
      <c r="X1758" t="s">
        <v>406</v>
      </c>
      <c r="Y1758" t="s">
        <v>406</v>
      </c>
      <c r="Z1758" s="1"/>
    </row>
    <row r="1759" spans="1:26" x14ac:dyDescent="0.25">
      <c r="A1759" s="52" t="s">
        <v>2556</v>
      </c>
      <c r="B1759" s="86" t="s">
        <v>910</v>
      </c>
      <c r="C1759" t="s">
        <v>3570</v>
      </c>
      <c r="D1759" t="s">
        <v>2088</v>
      </c>
      <c r="E1759" s="52" t="s">
        <v>4758</v>
      </c>
      <c r="F1759" s="52" t="s">
        <v>2556</v>
      </c>
      <c r="G1759" t="s">
        <v>1552</v>
      </c>
      <c r="H1759" s="87">
        <v>248792</v>
      </c>
      <c r="I1759" s="87">
        <v>248792</v>
      </c>
      <c r="J1759" s="1"/>
      <c r="K1759" s="98"/>
      <c r="L1759" s="1"/>
      <c r="M1759" s="1"/>
      <c r="P1759" s="38"/>
      <c r="R1759" s="101" t="s">
        <v>2093</v>
      </c>
      <c r="S1759" s="101" t="s">
        <v>2093</v>
      </c>
      <c r="T1759" s="45" t="s">
        <v>3577</v>
      </c>
      <c r="U1759" t="s">
        <v>407</v>
      </c>
      <c r="V1759" t="s">
        <v>407</v>
      </c>
      <c r="W1759" t="s">
        <v>407</v>
      </c>
      <c r="X1759" t="s">
        <v>407</v>
      </c>
      <c r="Y1759" t="s">
        <v>407</v>
      </c>
      <c r="Z1759" s="1"/>
    </row>
    <row r="1760" spans="1:26" x14ac:dyDescent="0.25">
      <c r="A1760" s="52" t="s">
        <v>2557</v>
      </c>
      <c r="B1760" s="86" t="s">
        <v>910</v>
      </c>
      <c r="C1760" t="s">
        <v>3570</v>
      </c>
      <c r="D1760" t="s">
        <v>2088</v>
      </c>
      <c r="E1760" s="52" t="s">
        <v>4759</v>
      </c>
      <c r="F1760" s="52" t="s">
        <v>2557</v>
      </c>
      <c r="G1760" t="s">
        <v>1553</v>
      </c>
      <c r="H1760" s="87">
        <v>248788</v>
      </c>
      <c r="I1760" s="87">
        <v>248788</v>
      </c>
      <c r="J1760" s="1"/>
      <c r="K1760" s="98"/>
      <c r="L1760" s="1"/>
      <c r="M1760" s="1"/>
      <c r="P1760" s="38"/>
      <c r="R1760" s="101" t="s">
        <v>4785</v>
      </c>
      <c r="S1760" s="101" t="s">
        <v>4785</v>
      </c>
      <c r="T1760" s="45" t="s">
        <v>4785</v>
      </c>
      <c r="U1760" t="s">
        <v>406</v>
      </c>
      <c r="V1760" t="s">
        <v>406</v>
      </c>
      <c r="W1760" t="s">
        <v>406</v>
      </c>
      <c r="X1760" t="s">
        <v>406</v>
      </c>
      <c r="Y1760" t="s">
        <v>406</v>
      </c>
      <c r="Z1760" s="1"/>
    </row>
    <row r="1761" spans="1:26" x14ac:dyDescent="0.25">
      <c r="A1761" s="52" t="s">
        <v>2747</v>
      </c>
      <c r="B1761" s="86" t="s">
        <v>910</v>
      </c>
      <c r="C1761" t="s">
        <v>3570</v>
      </c>
      <c r="D1761" t="s">
        <v>2089</v>
      </c>
      <c r="E1761" s="52" t="s">
        <v>4760</v>
      </c>
      <c r="F1761" s="52" t="s">
        <v>2747</v>
      </c>
      <c r="G1761" t="s">
        <v>1890</v>
      </c>
      <c r="H1761" s="87">
        <v>249232</v>
      </c>
      <c r="I1761" s="87">
        <v>249232</v>
      </c>
      <c r="J1761" s="1"/>
      <c r="K1761" s="98"/>
      <c r="L1761" s="1"/>
      <c r="M1761" s="1"/>
      <c r="P1761" s="38" t="s">
        <v>456</v>
      </c>
      <c r="R1761" s="101" t="s">
        <v>4787</v>
      </c>
      <c r="S1761" s="101" t="s">
        <v>4787</v>
      </c>
      <c r="T1761" s="45" t="s">
        <v>4787</v>
      </c>
      <c r="U1761" t="s">
        <v>403</v>
      </c>
      <c r="V1761" t="s">
        <v>403</v>
      </c>
      <c r="W1761" t="s">
        <v>403</v>
      </c>
      <c r="X1761" t="s">
        <v>403</v>
      </c>
      <c r="Y1761" t="s">
        <v>403</v>
      </c>
      <c r="Z1761" s="1"/>
    </row>
    <row r="1762" spans="1:26" x14ac:dyDescent="0.25">
      <c r="A1762" s="52" t="s">
        <v>2748</v>
      </c>
      <c r="B1762" s="86" t="s">
        <v>910</v>
      </c>
      <c r="C1762" t="s">
        <v>3570</v>
      </c>
      <c r="D1762" t="s">
        <v>2089</v>
      </c>
      <c r="E1762" s="52" t="s">
        <v>4761</v>
      </c>
      <c r="F1762" s="52" t="s">
        <v>2748</v>
      </c>
      <c r="G1762" t="s">
        <v>1891</v>
      </c>
      <c r="H1762" s="87">
        <v>249223</v>
      </c>
      <c r="I1762" s="87">
        <v>249223</v>
      </c>
      <c r="J1762" s="1"/>
      <c r="K1762" s="98"/>
      <c r="L1762" s="1"/>
      <c r="M1762" s="1"/>
      <c r="P1762" s="38"/>
      <c r="R1762" s="101" t="s">
        <v>4786</v>
      </c>
      <c r="S1762" s="101" t="s">
        <v>4786</v>
      </c>
      <c r="T1762" s="45" t="s">
        <v>4786</v>
      </c>
      <c r="U1762" t="s">
        <v>406</v>
      </c>
      <c r="V1762" t="s">
        <v>406</v>
      </c>
      <c r="W1762" t="s">
        <v>406</v>
      </c>
      <c r="X1762" t="s">
        <v>406</v>
      </c>
      <c r="Y1762" t="s">
        <v>406</v>
      </c>
      <c r="Z1762" s="1"/>
    </row>
    <row r="1763" spans="1:26" x14ac:dyDescent="0.25">
      <c r="A1763" s="52" t="s">
        <v>2749</v>
      </c>
      <c r="B1763" s="86" t="s">
        <v>910</v>
      </c>
      <c r="C1763" t="s">
        <v>3570</v>
      </c>
      <c r="D1763" t="s">
        <v>2089</v>
      </c>
      <c r="E1763" s="52" t="s">
        <v>4762</v>
      </c>
      <c r="F1763" s="52" t="s">
        <v>2749</v>
      </c>
      <c r="G1763" t="s">
        <v>1892</v>
      </c>
      <c r="H1763" s="87">
        <v>249225</v>
      </c>
      <c r="I1763" s="87">
        <v>249225</v>
      </c>
      <c r="J1763" s="1"/>
      <c r="K1763" s="98"/>
      <c r="L1763" s="1"/>
      <c r="M1763" s="1"/>
      <c r="P1763" s="38"/>
      <c r="R1763" s="101" t="s">
        <v>4787</v>
      </c>
      <c r="S1763" s="101" t="s">
        <v>4787</v>
      </c>
      <c r="T1763" s="45" t="s">
        <v>4787</v>
      </c>
      <c r="U1763" t="s">
        <v>406</v>
      </c>
      <c r="V1763" t="s">
        <v>406</v>
      </c>
      <c r="W1763" t="s">
        <v>406</v>
      </c>
      <c r="X1763" t="s">
        <v>406</v>
      </c>
      <c r="Y1763" t="s">
        <v>406</v>
      </c>
      <c r="Z1763" s="1"/>
    </row>
    <row r="1764" spans="1:26" x14ac:dyDescent="0.25">
      <c r="A1764" s="52" t="s">
        <v>2750</v>
      </c>
      <c r="B1764" s="86" t="s">
        <v>910</v>
      </c>
      <c r="C1764" t="s">
        <v>3570</v>
      </c>
      <c r="D1764" t="s">
        <v>2089</v>
      </c>
      <c r="E1764" s="52" t="s">
        <v>4763</v>
      </c>
      <c r="F1764" s="52" t="s">
        <v>2750</v>
      </c>
      <c r="G1764" t="s">
        <v>1893</v>
      </c>
      <c r="H1764" s="87">
        <v>249219</v>
      </c>
      <c r="I1764" s="87">
        <v>249219</v>
      </c>
      <c r="J1764" s="1"/>
      <c r="K1764" s="98"/>
      <c r="L1764" s="1"/>
      <c r="M1764" s="1"/>
      <c r="P1764" s="38"/>
      <c r="R1764" s="101" t="s">
        <v>4784</v>
      </c>
      <c r="S1764" s="101" t="s">
        <v>4784</v>
      </c>
      <c r="T1764" s="45" t="s">
        <v>4784</v>
      </c>
      <c r="U1764" t="s">
        <v>404</v>
      </c>
      <c r="V1764" t="s">
        <v>404</v>
      </c>
      <c r="W1764" t="s">
        <v>404</v>
      </c>
      <c r="X1764" t="s">
        <v>404</v>
      </c>
      <c r="Y1764" t="s">
        <v>404</v>
      </c>
      <c r="Z1764" s="1"/>
    </row>
    <row r="1765" spans="1:26" x14ac:dyDescent="0.25">
      <c r="A1765" s="52" t="s">
        <v>2751</v>
      </c>
      <c r="B1765" s="86" t="s">
        <v>910</v>
      </c>
      <c r="C1765" t="s">
        <v>3570</v>
      </c>
      <c r="D1765" t="s">
        <v>2089</v>
      </c>
      <c r="E1765" s="52" t="s">
        <v>4764</v>
      </c>
      <c r="F1765" s="52" t="s">
        <v>2751</v>
      </c>
      <c r="G1765" t="s">
        <v>1894</v>
      </c>
      <c r="H1765" s="87">
        <v>249220</v>
      </c>
      <c r="I1765" s="87">
        <v>249220</v>
      </c>
      <c r="J1765" s="1"/>
      <c r="K1765" s="98"/>
      <c r="L1765" s="1"/>
      <c r="M1765" s="1"/>
      <c r="P1765" s="38"/>
      <c r="R1765" s="101" t="s">
        <v>2094</v>
      </c>
      <c r="S1765" s="101" t="s">
        <v>2094</v>
      </c>
      <c r="T1765" s="45" t="s">
        <v>3577</v>
      </c>
      <c r="U1765" t="s">
        <v>407</v>
      </c>
      <c r="V1765" t="s">
        <v>407</v>
      </c>
      <c r="W1765" t="s">
        <v>407</v>
      </c>
      <c r="X1765" t="s">
        <v>407</v>
      </c>
      <c r="Y1765" t="s">
        <v>407</v>
      </c>
      <c r="Z1765" s="1"/>
    </row>
    <row r="1766" spans="1:26" x14ac:dyDescent="0.25">
      <c r="A1766" s="52" t="s">
        <v>2752</v>
      </c>
      <c r="B1766" s="86" t="s">
        <v>910</v>
      </c>
      <c r="C1766" t="s">
        <v>3570</v>
      </c>
      <c r="D1766" t="s">
        <v>2089</v>
      </c>
      <c r="E1766" s="52" t="s">
        <v>4765</v>
      </c>
      <c r="F1766" s="52" t="s">
        <v>2752</v>
      </c>
      <c r="G1766" t="s">
        <v>1895</v>
      </c>
      <c r="H1766" s="87">
        <v>249228</v>
      </c>
      <c r="I1766" s="87">
        <v>249228</v>
      </c>
      <c r="J1766" s="1"/>
      <c r="K1766" s="98"/>
      <c r="L1766" s="1"/>
      <c r="M1766" s="1"/>
      <c r="P1766" s="38"/>
      <c r="R1766" s="101" t="s">
        <v>2093</v>
      </c>
      <c r="S1766" s="101" t="s">
        <v>2093</v>
      </c>
      <c r="T1766" s="45" t="s">
        <v>3577</v>
      </c>
      <c r="U1766" t="s">
        <v>403</v>
      </c>
      <c r="V1766" t="s">
        <v>403</v>
      </c>
      <c r="W1766" t="s">
        <v>403</v>
      </c>
      <c r="X1766" t="s">
        <v>403</v>
      </c>
      <c r="Y1766" t="s">
        <v>403</v>
      </c>
      <c r="Z1766" s="1"/>
    </row>
    <row r="1767" spans="1:26" x14ac:dyDescent="0.25">
      <c r="A1767" s="52" t="s">
        <v>2753</v>
      </c>
      <c r="B1767" s="86" t="s">
        <v>910</v>
      </c>
      <c r="C1767" t="s">
        <v>3570</v>
      </c>
      <c r="D1767" t="s">
        <v>2089</v>
      </c>
      <c r="E1767" s="52" t="s">
        <v>4766</v>
      </c>
      <c r="F1767" s="52" t="s">
        <v>2753</v>
      </c>
      <c r="G1767" t="s">
        <v>1896</v>
      </c>
      <c r="H1767" s="87">
        <v>249224</v>
      </c>
      <c r="I1767" s="87">
        <v>249224</v>
      </c>
      <c r="J1767" s="1"/>
      <c r="K1767" s="98"/>
      <c r="L1767" s="1"/>
      <c r="M1767" s="1"/>
      <c r="P1767" s="38"/>
      <c r="R1767" s="101" t="s">
        <v>4786</v>
      </c>
      <c r="S1767" s="101" t="s">
        <v>4786</v>
      </c>
      <c r="T1767" s="45" t="s">
        <v>4786</v>
      </c>
      <c r="U1767" t="s">
        <v>403</v>
      </c>
      <c r="V1767" t="s">
        <v>403</v>
      </c>
      <c r="W1767" t="s">
        <v>403</v>
      </c>
      <c r="X1767" t="s">
        <v>403</v>
      </c>
      <c r="Y1767" t="s">
        <v>403</v>
      </c>
      <c r="Z1767" s="1"/>
    </row>
    <row r="1768" spans="1:26" x14ac:dyDescent="0.25">
      <c r="A1768" s="52" t="s">
        <v>2754</v>
      </c>
      <c r="B1768" s="86" t="s">
        <v>910</v>
      </c>
      <c r="C1768" t="s">
        <v>3570</v>
      </c>
      <c r="D1768" t="s">
        <v>2089</v>
      </c>
      <c r="E1768" s="52" t="s">
        <v>4767</v>
      </c>
      <c r="F1768" s="52" t="s">
        <v>2754</v>
      </c>
      <c r="G1768" t="s">
        <v>1897</v>
      </c>
      <c r="H1768" s="87">
        <v>249221</v>
      </c>
      <c r="I1768" s="87">
        <v>249221</v>
      </c>
      <c r="J1768" s="1"/>
      <c r="K1768" s="98"/>
      <c r="L1768" s="1"/>
      <c r="M1768" s="1"/>
      <c r="P1768" s="38"/>
      <c r="R1768" s="101" t="s">
        <v>4786</v>
      </c>
      <c r="S1768" s="101" t="s">
        <v>4786</v>
      </c>
      <c r="T1768" s="45" t="s">
        <v>4786</v>
      </c>
      <c r="U1768" t="s">
        <v>406</v>
      </c>
      <c r="V1768" t="s">
        <v>406</v>
      </c>
      <c r="W1768" t="s">
        <v>406</v>
      </c>
      <c r="X1768" t="s">
        <v>406</v>
      </c>
      <c r="Y1768" t="s">
        <v>406</v>
      </c>
      <c r="Z1768" s="1"/>
    </row>
    <row r="1769" spans="1:26" x14ac:dyDescent="0.25">
      <c r="A1769" s="52" t="s">
        <v>2755</v>
      </c>
      <c r="B1769" s="86" t="s">
        <v>910</v>
      </c>
      <c r="C1769" t="s">
        <v>3570</v>
      </c>
      <c r="D1769" t="s">
        <v>2089</v>
      </c>
      <c r="E1769" s="52" t="s">
        <v>4768</v>
      </c>
      <c r="F1769" s="52" t="s">
        <v>2755</v>
      </c>
      <c r="G1769" t="s">
        <v>1898</v>
      </c>
      <c r="H1769" s="87">
        <v>249229</v>
      </c>
      <c r="I1769" s="87">
        <v>249229</v>
      </c>
      <c r="J1769" s="1"/>
      <c r="K1769" s="98"/>
      <c r="L1769" s="1"/>
      <c r="M1769" s="1"/>
      <c r="P1769" s="38"/>
      <c r="R1769" s="101" t="s">
        <v>4785</v>
      </c>
      <c r="S1769" s="101" t="s">
        <v>4785</v>
      </c>
      <c r="T1769" s="45" t="s">
        <v>4785</v>
      </c>
      <c r="U1769" t="s">
        <v>405</v>
      </c>
      <c r="V1769" t="s">
        <v>405</v>
      </c>
      <c r="W1769" t="s">
        <v>405</v>
      </c>
      <c r="X1769" t="s">
        <v>405</v>
      </c>
      <c r="Y1769" t="s">
        <v>405</v>
      </c>
      <c r="Z1769" s="1"/>
    </row>
    <row r="1770" spans="1:26" x14ac:dyDescent="0.25">
      <c r="A1770" s="52" t="s">
        <v>2756</v>
      </c>
      <c r="B1770" s="86" t="s">
        <v>910</v>
      </c>
      <c r="C1770" t="s">
        <v>3570</v>
      </c>
      <c r="D1770" t="s">
        <v>2089</v>
      </c>
      <c r="E1770" s="52" t="s">
        <v>4769</v>
      </c>
      <c r="F1770" s="52" t="s">
        <v>2756</v>
      </c>
      <c r="G1770" t="s">
        <v>1899</v>
      </c>
      <c r="H1770" s="87">
        <v>249584</v>
      </c>
      <c r="I1770" s="87">
        <v>249584</v>
      </c>
      <c r="J1770" s="1"/>
      <c r="K1770" s="98"/>
      <c r="L1770" s="1"/>
      <c r="M1770" s="1"/>
      <c r="P1770" s="38"/>
      <c r="R1770" s="101" t="s">
        <v>4786</v>
      </c>
      <c r="S1770" s="101" t="s">
        <v>4786</v>
      </c>
      <c r="T1770" s="45" t="s">
        <v>4786</v>
      </c>
      <c r="U1770" t="s">
        <v>407</v>
      </c>
      <c r="V1770" t="s">
        <v>407</v>
      </c>
      <c r="W1770" t="s">
        <v>407</v>
      </c>
      <c r="X1770" t="s">
        <v>407</v>
      </c>
      <c r="Y1770" t="s">
        <v>407</v>
      </c>
      <c r="Z1770" s="1"/>
    </row>
    <row r="1771" spans="1:26" x14ac:dyDescent="0.25">
      <c r="A1771" s="52" t="s">
        <v>2757</v>
      </c>
      <c r="B1771" s="86" t="s">
        <v>910</v>
      </c>
      <c r="C1771" t="s">
        <v>3570</v>
      </c>
      <c r="D1771" t="s">
        <v>2089</v>
      </c>
      <c r="E1771" s="52" t="s">
        <v>4770</v>
      </c>
      <c r="F1771" s="52" t="s">
        <v>2757</v>
      </c>
      <c r="G1771" t="s">
        <v>1900</v>
      </c>
      <c r="H1771" s="87">
        <v>249583</v>
      </c>
      <c r="I1771" s="87">
        <v>249583</v>
      </c>
      <c r="J1771" s="1"/>
      <c r="K1771" s="98"/>
      <c r="L1771" s="1"/>
      <c r="M1771" s="1"/>
      <c r="P1771" s="38"/>
      <c r="R1771" s="101" t="s">
        <v>4786</v>
      </c>
      <c r="S1771" s="101" t="s">
        <v>4786</v>
      </c>
      <c r="T1771" s="45" t="s">
        <v>4786</v>
      </c>
      <c r="U1771" t="s">
        <v>406</v>
      </c>
      <c r="V1771" t="s">
        <v>406</v>
      </c>
      <c r="W1771" t="s">
        <v>406</v>
      </c>
      <c r="X1771" t="s">
        <v>406</v>
      </c>
      <c r="Y1771" t="s">
        <v>406</v>
      </c>
      <c r="Z1771" s="1"/>
    </row>
    <row r="1772" spans="1:26" x14ac:dyDescent="0.25">
      <c r="A1772" s="52" t="s">
        <v>2251</v>
      </c>
      <c r="B1772" s="86" t="s">
        <v>910</v>
      </c>
      <c r="C1772" t="s">
        <v>3570</v>
      </c>
      <c r="D1772" t="s">
        <v>2089</v>
      </c>
      <c r="E1772" s="52" t="s">
        <v>4771</v>
      </c>
      <c r="F1772" s="52" t="s">
        <v>2251</v>
      </c>
      <c r="G1772" t="s">
        <v>1698</v>
      </c>
      <c r="H1772" s="87">
        <v>249716</v>
      </c>
      <c r="I1772" s="87">
        <v>249716</v>
      </c>
      <c r="J1772" s="1"/>
      <c r="K1772" s="98"/>
      <c r="L1772" s="1"/>
      <c r="M1772" s="1"/>
      <c r="P1772" s="38"/>
      <c r="R1772" s="101" t="s">
        <v>2094</v>
      </c>
      <c r="S1772" s="101" t="s">
        <v>2094</v>
      </c>
      <c r="T1772" s="45" t="s">
        <v>3577</v>
      </c>
      <c r="U1772" t="s">
        <v>405</v>
      </c>
      <c r="V1772" t="s">
        <v>405</v>
      </c>
      <c r="W1772" t="s">
        <v>405</v>
      </c>
      <c r="X1772" t="s">
        <v>405</v>
      </c>
      <c r="Y1772" t="s">
        <v>405</v>
      </c>
      <c r="Z1772" s="1"/>
    </row>
    <row r="1773" spans="1:26" x14ac:dyDescent="0.25">
      <c r="A1773" s="52" t="s">
        <v>2252</v>
      </c>
      <c r="B1773" s="86" t="s">
        <v>910</v>
      </c>
      <c r="C1773" t="s">
        <v>3570</v>
      </c>
      <c r="D1773" t="s">
        <v>2078</v>
      </c>
      <c r="E1773" s="52" t="s">
        <v>4772</v>
      </c>
      <c r="F1773" s="52" t="s">
        <v>2252</v>
      </c>
      <c r="G1773" t="s">
        <v>1699</v>
      </c>
      <c r="H1773" s="87" t="e">
        <v>#N/A</v>
      </c>
      <c r="I1773" s="87">
        <v>249300</v>
      </c>
      <c r="J1773" s="1"/>
      <c r="K1773" s="98"/>
      <c r="L1773" s="1"/>
      <c r="M1773" s="1"/>
      <c r="P1773" s="38"/>
      <c r="R1773" s="101" t="s">
        <v>2094</v>
      </c>
      <c r="S1773" s="101" t="s">
        <v>2094</v>
      </c>
      <c r="T1773" s="45" t="s">
        <v>3577</v>
      </c>
      <c r="U1773" t="s">
        <v>406</v>
      </c>
      <c r="V1773" t="s">
        <v>406</v>
      </c>
      <c r="W1773" t="s">
        <v>406</v>
      </c>
      <c r="X1773" t="s">
        <v>406</v>
      </c>
      <c r="Y1773" t="s">
        <v>406</v>
      </c>
      <c r="Z1773" s="1"/>
    </row>
    <row r="1774" spans="1:26" x14ac:dyDescent="0.25">
      <c r="A1774" s="52" t="s">
        <v>914</v>
      </c>
      <c r="B1774" s="86" t="s">
        <v>910</v>
      </c>
      <c r="C1774" t="s">
        <v>3570</v>
      </c>
      <c r="D1774" t="s">
        <v>2075</v>
      </c>
      <c r="E1774" s="52" t="s">
        <v>4773</v>
      </c>
      <c r="F1774" s="52" t="s">
        <v>914</v>
      </c>
      <c r="G1774" t="s">
        <v>1080</v>
      </c>
      <c r="H1774" s="91">
        <v>247136</v>
      </c>
      <c r="I1774" s="91">
        <v>247136</v>
      </c>
      <c r="L1774" s="38"/>
      <c r="P1774" s="38"/>
      <c r="R1774" s="101" t="s">
        <v>2094</v>
      </c>
      <c r="S1774" s="101" t="s">
        <v>2094</v>
      </c>
      <c r="T1774" s="45" t="s">
        <v>3577</v>
      </c>
      <c r="U1774" t="s">
        <v>405</v>
      </c>
      <c r="V1774" t="s">
        <v>405</v>
      </c>
      <c r="W1774" t="s">
        <v>405</v>
      </c>
      <c r="X1774" t="s">
        <v>405</v>
      </c>
      <c r="Y1774" t="s">
        <v>405</v>
      </c>
      <c r="Z1774" s="1"/>
    </row>
    <row r="1775" spans="1:26" x14ac:dyDescent="0.25">
      <c r="A1775" s="52" t="s">
        <v>2917</v>
      </c>
      <c r="B1775" s="86" t="s">
        <v>910</v>
      </c>
      <c r="C1775" t="s">
        <v>3571</v>
      </c>
      <c r="D1775" t="s">
        <v>2091</v>
      </c>
      <c r="E1775" s="52" t="s">
        <v>3547</v>
      </c>
      <c r="F1775" s="52" t="s">
        <v>2917</v>
      </c>
      <c r="G1775" t="s">
        <v>2073</v>
      </c>
      <c r="H1775" s="87">
        <v>247929</v>
      </c>
      <c r="I1775" s="87">
        <v>247929</v>
      </c>
      <c r="J1775" s="1"/>
      <c r="K1775" s="98"/>
      <c r="L1775" s="1"/>
      <c r="M1775" s="1"/>
      <c r="P1775" s="38"/>
      <c r="R1775" s="101" t="s">
        <v>2093</v>
      </c>
      <c r="S1775" s="101" t="s">
        <v>2093</v>
      </c>
      <c r="T1775" s="45" t="s">
        <v>3577</v>
      </c>
      <c r="U1775" t="s">
        <v>408</v>
      </c>
      <c r="V1775" t="s">
        <v>408</v>
      </c>
      <c r="W1775" t="s">
        <v>408</v>
      </c>
      <c r="X1775" t="s">
        <v>408</v>
      </c>
      <c r="Y1775" t="s">
        <v>408</v>
      </c>
      <c r="Z1775" s="1"/>
    </row>
  </sheetData>
  <autoFilter ref="A1:Z1" xr:uid="{4708D6E2-4A78-424C-AD32-B818C623DABC}"/>
  <sortState ref="A2:Y772">
    <sortCondition ref="B2:B772"/>
    <sortCondition ref="A2:A772"/>
  </sortState>
  <conditionalFormatting sqref="N40:O65 P559:P666 J418:J419 P418:Q419 P422:Q423 J422:J423 P426:Q468 P492:Q507 J492:J507 J510:J666 P510:Q558 P482:Q489 J482:J489 J675:J676 P675:P676 P679:P692 J679:J692 J694:J699 P694:P699 P702:P709 J702:J709 J712:J743 P712:P743 P746:P753 J746:J753 J756:J771 P756:P771 J669:J672 P669:P672 P14:Q415 J2:K415 L1:M415 J1776:J1048576 J426:J468 J470:J479 P470:Q479 N14:N39">
    <cfRule type="containsText" dxfId="2301" priority="3625" operator="containsText" text="DD">
      <formula>NOT(ISERROR(SEARCH("DD",J1)))</formula>
    </cfRule>
    <cfRule type="containsText" dxfId="2300" priority="3626" operator="containsText" text="LC">
      <formula>NOT(ISERROR(SEARCH("LC",J1)))</formula>
    </cfRule>
    <cfRule type="containsText" dxfId="2299" priority="3627" operator="containsText" text="NT">
      <formula>NOT(ISERROR(SEARCH("NT",J1)))</formula>
    </cfRule>
    <cfRule type="containsText" dxfId="2298" priority="3628" operator="containsText" text="VU">
      <formula>NOT(ISERROR(SEARCH("VU",J1)))</formula>
    </cfRule>
    <cfRule type="containsText" dxfId="2297" priority="3629" operator="containsText" text="EN">
      <formula>NOT(ISERROR(SEARCH("EN",J1)))</formula>
    </cfRule>
    <cfRule type="containsText" dxfId="2296" priority="3630" operator="containsText" text="CR">
      <formula>NOT(ISERROR(SEARCH("CR",J1)))</formula>
    </cfRule>
  </conditionalFormatting>
  <conditionalFormatting sqref="N40:O65 P559:P666 J418:J419 P418:Q419 P422:Q423 J422:J423 P426:Q468 P492:Q507 J492:J507 J510:J666 P510:Q558 P482:Q489 J482:J489 J675:J676 P675:P676 P679:P692 J679:J692 J694:J699 P694:P699 P702:P709 J702:J709 J712:J743 P712:P743 P746:P753 J746:J753 J756:J771 P756:P771 J669:J672 P669:P672 P14:Q415 J2:K415 L1:M415 J1776:J1048576 J426:J468 J470:J479 P470:Q479 N14:N39">
    <cfRule type="containsText" dxfId="2295" priority="3631" operator="containsText" text="RE">
      <formula>NOT(ISERROR(SEARCH("RE",J1)))</formula>
    </cfRule>
  </conditionalFormatting>
  <conditionalFormatting sqref="N2:Q2 N3:N13 P3:Q13 O3:O39">
    <cfRule type="containsText" dxfId="2294" priority="3590" operator="containsText" text="DD">
      <formula>NOT(ISERROR(SEARCH("DD",N2)))</formula>
    </cfRule>
    <cfRule type="containsText" dxfId="2293" priority="3591" operator="containsText" text="LC">
      <formula>NOT(ISERROR(SEARCH("LC",N2)))</formula>
    </cfRule>
    <cfRule type="containsText" dxfId="2292" priority="3592" operator="containsText" text="NT">
      <formula>NOT(ISERROR(SEARCH("NT",N2)))</formula>
    </cfRule>
    <cfRule type="containsText" dxfId="2291" priority="3593" operator="containsText" text="VU">
      <formula>NOT(ISERROR(SEARCH("VU",N2)))</formula>
    </cfRule>
    <cfRule type="containsText" dxfId="2290" priority="3594" operator="containsText" text="EN">
      <formula>NOT(ISERROR(SEARCH("EN",N2)))</formula>
    </cfRule>
    <cfRule type="containsText" dxfId="2289" priority="3595" operator="containsText" text="CR">
      <formula>NOT(ISERROR(SEARCH("CR",N2)))</formula>
    </cfRule>
  </conditionalFormatting>
  <conditionalFormatting sqref="N2:Q2 N3:N13 P3:Q13 O3:O39">
    <cfRule type="containsText" dxfId="2288" priority="3596" operator="containsText" text="RE">
      <formula>NOT(ISERROR(SEARCH("RE",N2)))</formula>
    </cfRule>
  </conditionalFormatting>
  <conditionalFormatting sqref="V418:V419 V422:V423 V426:V468 V492:V507 V510:V666 V482:V489 V675:V676 V679:V692 V694:V699 V702:V709 V746:V753 V756:V771 V669:V672 U2:Y415 V1776:V1048576 V470:V479 V712:V743">
    <cfRule type="containsText" dxfId="2287" priority="3566" operator="containsText" text="CC">
      <formula>NOT(ISERROR(SEARCH("CC",U2)))</formula>
    </cfRule>
    <cfRule type="containsText" dxfId="2286" priority="3567" operator="containsText" text="AC">
      <formula>NOT(ISERROR(SEARCH("AC",U2)))</formula>
    </cfRule>
    <cfRule type="containsText" dxfId="2285" priority="3568" operator="containsText" text="PC">
      <formula>NOT(ISERROR(SEARCH("PC",U2)))</formula>
    </cfRule>
    <cfRule type="containsText" dxfId="2284" priority="3569" operator="containsText" text="C">
      <formula>NOT(ISERROR(SEARCH("C",U2)))</formula>
    </cfRule>
    <cfRule type="containsText" dxfId="2283" priority="3570" operator="containsText" text="AR">
      <formula>NOT(ISERROR(SEARCH("AR",U2)))</formula>
    </cfRule>
    <cfRule type="containsText" dxfId="2282" priority="3571" operator="containsText" text="RR">
      <formula>NOT(ISERROR(SEARCH("RR",U2)))</formula>
    </cfRule>
    <cfRule type="containsText" dxfId="2281" priority="3572" operator="containsText" text="E">
      <formula>NOT(ISERROR(SEARCH("E",U2)))</formula>
    </cfRule>
    <cfRule type="containsText" dxfId="2280" priority="3573" operator="containsText" text="NR">
      <formula>NOT(ISERROR(SEARCH("NR",U2)))</formula>
    </cfRule>
    <cfRule type="containsText" dxfId="2279" priority="3574" operator="containsText" text="Abs">
      <formula>NOT(ISERROR(SEARCH("Abs",U2)))</formula>
    </cfRule>
    <cfRule type="containsText" dxfId="2278" priority="3575" operator="containsText" text="R">
      <formula>NOT(ISERROR(SEARCH("R",U2)))</formula>
    </cfRule>
  </conditionalFormatting>
  <conditionalFormatting sqref="Q2:Q65">
    <cfRule type="containsText" dxfId="2277" priority="3484" operator="containsText" text="PR">
      <formula>NOT(ISERROR(SEARCH("PR",Q2)))</formula>
    </cfRule>
    <cfRule type="containsText" dxfId="2276" priority="3485" operator="containsText" text="LR">
      <formula>NOT(ISERROR(SEARCH("LR",Q2)))</formula>
    </cfRule>
    <cfRule type="containsText" dxfId="2275" priority="3487" operator="containsText" text="HHR">
      <formula>NOT(ISERROR(SEARCH("HHR",Q2)))</formula>
    </cfRule>
    <cfRule type="containsText" dxfId="2274" priority="3488" operator="containsText" text="HR">
      <formula>NOT(ISERROR(SEARCH("HR",Q2)))</formula>
    </cfRule>
    <cfRule type="containsText" dxfId="2273" priority="3489" operator="containsText" text="R">
      <formula>NOT(ISERROR(SEARCH("R",Q2)))</formula>
    </cfRule>
  </conditionalFormatting>
  <conditionalFormatting sqref="R1776:S1048576 R1022:S1022 R524:S558 R1:S1 R40:S373">
    <cfRule type="containsText" dxfId="2272" priority="3477" operator="containsText" text="Espèces ordinaires des friches et jardins">
      <formula>NOT(ISERROR(SEARCH("Espèces ordinaires des friches et jardins",R1)))</formula>
    </cfRule>
    <cfRule type="containsText" dxfId="2271" priority="3478" operator="containsText" text="Espèces des landes">
      <formula>NOT(ISERROR(SEARCH("Espèces des landes",R1)))</formula>
    </cfRule>
    <cfRule type="containsText" dxfId="2270" priority="3479" operator="containsText" text="Espèces migratrices">
      <formula>NOT(ISERROR(SEARCH("Espèces migratrices",R1)))</formula>
    </cfRule>
    <cfRule type="containsText" dxfId="2269" priority="3480" operator="containsText" text="espèce des pelouses rases">
      <formula>NOT(ISERROR(SEARCH("espèce des pelouses rases",R1)))</formula>
    </cfRule>
    <cfRule type="containsText" dxfId="2268" priority="3481" operator="containsText" text="Espèce des prairies mésophiles">
      <formula>NOT(ISERROR(SEARCH("Espèce des prairies mésophiles",R1)))</formula>
    </cfRule>
    <cfRule type="containsText" dxfId="2267" priority="3482" operator="containsText" text="Espèces des boisements">
      <formula>NOT(ISERROR(SEARCH("Espèces des boisements",R1)))</formula>
    </cfRule>
    <cfRule type="containsText" dxfId="2266" priority="3483" operator="containsText" text="Espèces des zones humides">
      <formula>NOT(ISERROR(SEARCH("Espèces des zones humides",R1)))</formula>
    </cfRule>
  </conditionalFormatting>
  <conditionalFormatting sqref="U418:U419 U422:U423 U426:U467 U492:U507 U510:U666 U482:U489 U675:U676 U679:U692 U694:U699 U702:U709 U712:U743 U746:U753 U756:U771 U669:U672 U1776:U1048576 U470:U479">
    <cfRule type="containsText" dxfId="2265" priority="2662" operator="containsText" text="CC">
      <formula>NOT(ISERROR(SEARCH("CC",U418)))</formula>
    </cfRule>
    <cfRule type="containsText" dxfId="2264" priority="2663" operator="containsText" text="AC">
      <formula>NOT(ISERROR(SEARCH("AC",U418)))</formula>
    </cfRule>
    <cfRule type="containsText" dxfId="2263" priority="2664" operator="containsText" text="PC">
      <formula>NOT(ISERROR(SEARCH("PC",U418)))</formula>
    </cfRule>
    <cfRule type="containsText" dxfId="2262" priority="2665" operator="containsText" text="C">
      <formula>NOT(ISERROR(SEARCH("C",U418)))</formula>
    </cfRule>
    <cfRule type="containsText" dxfId="2261" priority="2666" operator="containsText" text="AR">
      <formula>NOT(ISERROR(SEARCH("AR",U418)))</formula>
    </cfRule>
    <cfRule type="containsText" dxfId="2260" priority="2667" operator="containsText" text="RR">
      <formula>NOT(ISERROR(SEARCH("RR",U418)))</formula>
    </cfRule>
    <cfRule type="containsText" dxfId="2259" priority="2668" operator="containsText" text="E">
      <formula>NOT(ISERROR(SEARCH("E",U418)))</formula>
    </cfRule>
    <cfRule type="containsText" dxfId="2258" priority="2669" operator="containsText" text="NR">
      <formula>NOT(ISERROR(SEARCH("NR",U418)))</formula>
    </cfRule>
    <cfRule type="containsText" dxfId="2257" priority="2670" operator="containsText" text="Abs">
      <formula>NOT(ISERROR(SEARCH("Abs",U418)))</formula>
    </cfRule>
    <cfRule type="containsText" dxfId="2256" priority="2671" operator="containsText" text="R">
      <formula>NOT(ISERROR(SEARCH("R",U418)))</formula>
    </cfRule>
  </conditionalFormatting>
  <conditionalFormatting sqref="W418:Y419 W422:Y423 W426:Y467 W492:Y507 W510:Y666 W482:Y489 W675:Y676 W679:Y692 W694:Y699 W702:Y709 W712:Y715 W746:Y753 W756:Y771 W669:Y672 W1776:Y1048576 W470:Y479 W718:Y743 W716:X717">
    <cfRule type="containsText" dxfId="2255" priority="2652" operator="containsText" text="CC">
      <formula>NOT(ISERROR(SEARCH("CC",W418)))</formula>
    </cfRule>
    <cfRule type="containsText" dxfId="2254" priority="2653" operator="containsText" text="AC">
      <formula>NOT(ISERROR(SEARCH("AC",W418)))</formula>
    </cfRule>
    <cfRule type="containsText" dxfId="2253" priority="2654" operator="containsText" text="PC">
      <formula>NOT(ISERROR(SEARCH("PC",W418)))</formula>
    </cfRule>
    <cfRule type="containsText" dxfId="2252" priority="2655" operator="containsText" text="C">
      <formula>NOT(ISERROR(SEARCH("C",W418)))</formula>
    </cfRule>
    <cfRule type="containsText" dxfId="2251" priority="2656" operator="containsText" text="AR">
      <formula>NOT(ISERROR(SEARCH("AR",W418)))</formula>
    </cfRule>
    <cfRule type="containsText" dxfId="2250" priority="2657" operator="containsText" text="RR">
      <formula>NOT(ISERROR(SEARCH("RR",W418)))</formula>
    </cfRule>
    <cfRule type="containsText" dxfId="2249" priority="2658" operator="containsText" text="E">
      <formula>NOT(ISERROR(SEARCH("E",W418)))</formula>
    </cfRule>
    <cfRule type="containsText" dxfId="2248" priority="2659" operator="containsText" text="NR">
      <formula>NOT(ISERROR(SEARCH("NR",W418)))</formula>
    </cfRule>
    <cfRule type="containsText" dxfId="2247" priority="2660" operator="containsText" text="Abs">
      <formula>NOT(ISERROR(SEARCH("Abs",W418)))</formula>
    </cfRule>
    <cfRule type="containsText" dxfId="2246" priority="2661" operator="containsText" text="R">
      <formula>NOT(ISERROR(SEARCH("R",W418)))</formula>
    </cfRule>
  </conditionalFormatting>
  <conditionalFormatting sqref="U1:Y1">
    <cfRule type="containsText" dxfId="2245" priority="2645" operator="containsText" text="Espèces ordinaires des friches et jardins">
      <formula>NOT(ISERROR(SEARCH("Espèces ordinaires des friches et jardins",U1)))</formula>
    </cfRule>
    <cfRule type="containsText" dxfId="2244" priority="2646" operator="containsText" text="Espèces des landes">
      <formula>NOT(ISERROR(SEARCH("Espèces des landes",U1)))</formula>
    </cfRule>
    <cfRule type="containsText" dxfId="2243" priority="2647" operator="containsText" text="Espèces migratrices">
      <formula>NOT(ISERROR(SEARCH("Espèces migratrices",U1)))</formula>
    </cfRule>
    <cfRule type="containsText" dxfId="2242" priority="2648" operator="containsText" text="Espèces des milieux chauds et secs">
      <formula>NOT(ISERROR(SEARCH("Espèces des milieux chauds et secs",U1)))</formula>
    </cfRule>
    <cfRule type="containsText" dxfId="2241" priority="2649" operator="containsText" text="Espèces de &quot;campagnes&quot;">
      <formula>NOT(ISERROR(SEARCH("Espèces de ""campagnes""",U1)))</formula>
    </cfRule>
    <cfRule type="containsText" dxfId="2240" priority="2650" operator="containsText" text="Espèces des boisements">
      <formula>NOT(ISERROR(SEARCH("Espèces des boisements",U1)))</formula>
    </cfRule>
    <cfRule type="containsText" dxfId="2239" priority="2651" operator="containsText" text="Espèces des zones humides">
      <formula>NOT(ISERROR(SEARCH("Espèces des zones humides",U1)))</formula>
    </cfRule>
  </conditionalFormatting>
  <conditionalFormatting sqref="L418:L419 L422:L423 L426:L468 L492:L507 L510:L666 L482:L489 L675:L676 L679:L692 L694:L699 L702:L709 L712:L743 L746:L753 L756:L771 L669:L672 L1776:L1048576 L470:L479">
    <cfRule type="containsText" dxfId="2238" priority="2638" operator="containsText" text="DD">
      <formula>NOT(ISERROR(SEARCH("DD",L418)))</formula>
    </cfRule>
    <cfRule type="containsText" dxfId="2237" priority="2639" operator="containsText" text="LC">
      <formula>NOT(ISERROR(SEARCH("LC",L418)))</formula>
    </cfRule>
    <cfRule type="containsText" dxfId="2236" priority="2640" operator="containsText" text="NT">
      <formula>NOT(ISERROR(SEARCH("NT",L418)))</formula>
    </cfRule>
    <cfRule type="containsText" dxfId="2235" priority="2641" operator="containsText" text="VU">
      <formula>NOT(ISERROR(SEARCH("VU",L418)))</formula>
    </cfRule>
    <cfRule type="containsText" dxfId="2234" priority="2642" operator="containsText" text="EN">
      <formula>NOT(ISERROR(SEARCH("EN",L418)))</formula>
    </cfRule>
    <cfRule type="containsText" dxfId="2233" priority="2643" operator="containsText" text="CR">
      <formula>NOT(ISERROR(SEARCH("CR",L418)))</formula>
    </cfRule>
  </conditionalFormatting>
  <conditionalFormatting sqref="L418:L419 L422:L423 L426:L468 L492:L507 L510:L666 L482:L489 L675:L676 L679:L692 L694:L699 L702:L709 L712:L743 L746:L753 L756:L771 L669:L672 L1776:L1048576 L470:L479">
    <cfRule type="containsText" dxfId="2232" priority="2644" operator="containsText" text="RE">
      <formula>NOT(ISERROR(SEARCH("RE",L418)))</formula>
    </cfRule>
  </conditionalFormatting>
  <conditionalFormatting sqref="K418:K419 K422:K423 K426:K467 K492:K507 K510:K666 K482:K489 K675:K676 K679:K692 K694:K699 K702:K709 K712:K743 K746:K753 K756:K771 K669:K672 K1776:K1048576 K470:K479">
    <cfRule type="containsText" dxfId="2231" priority="2631" operator="containsText" text="DD">
      <formula>NOT(ISERROR(SEARCH("DD",K418)))</formula>
    </cfRule>
    <cfRule type="containsText" dxfId="2230" priority="2632" operator="containsText" text="LC">
      <formula>NOT(ISERROR(SEARCH("LC",K418)))</formula>
    </cfRule>
    <cfRule type="containsText" dxfId="2229" priority="2633" operator="containsText" text="NT">
      <formula>NOT(ISERROR(SEARCH("NT",K418)))</formula>
    </cfRule>
    <cfRule type="containsText" dxfId="2228" priority="2634" operator="containsText" text="VU">
      <formula>NOT(ISERROR(SEARCH("VU",K418)))</formula>
    </cfRule>
    <cfRule type="containsText" dxfId="2227" priority="2635" operator="containsText" text="EN">
      <formula>NOT(ISERROR(SEARCH("EN",K418)))</formula>
    </cfRule>
    <cfRule type="containsText" dxfId="2226" priority="2636" operator="containsText" text="CR">
      <formula>NOT(ISERROR(SEARCH("CR",K418)))</formula>
    </cfRule>
  </conditionalFormatting>
  <conditionalFormatting sqref="K418:K419 K422:K423 K426:K467 K492:K507 K510:K666 K482:K489 K675:K676 K679:K692 K694:K699 K702:K709 K712:K743 K746:K753 K756:K771 K669:K672 K1776:K1048576 K470:K479">
    <cfRule type="containsText" dxfId="2225" priority="2637" operator="containsText" text="RE">
      <formula>NOT(ISERROR(SEARCH("RE",K418)))</formula>
    </cfRule>
  </conditionalFormatting>
  <conditionalFormatting sqref="M418:M419 M422:M423 M426:M468 M492:M507 M510:M666 M482:M489 M675:M676 M679:M692 M694:M699 M702:M709 M712:M743 M746:M753 M756:M771 M669:M672 M1776:M1048576 M470:M479">
    <cfRule type="containsText" dxfId="2224" priority="2624" operator="containsText" text="DD">
      <formula>NOT(ISERROR(SEARCH("DD",M418)))</formula>
    </cfRule>
    <cfRule type="containsText" dxfId="2223" priority="2625" operator="containsText" text="LC">
      <formula>NOT(ISERROR(SEARCH("LC",M418)))</formula>
    </cfRule>
    <cfRule type="containsText" dxfId="2222" priority="2626" operator="containsText" text="NT">
      <formula>NOT(ISERROR(SEARCH("NT",M418)))</formula>
    </cfRule>
    <cfRule type="containsText" dxfId="2221" priority="2627" operator="containsText" text="VU">
      <formula>NOT(ISERROR(SEARCH("VU",M418)))</formula>
    </cfRule>
    <cfRule type="containsText" dxfId="2220" priority="2628" operator="containsText" text="EN">
      <formula>NOT(ISERROR(SEARCH("EN",M418)))</formula>
    </cfRule>
    <cfRule type="containsText" dxfId="2219" priority="2629" operator="containsText" text="CR">
      <formula>NOT(ISERROR(SEARCH("CR",M418)))</formula>
    </cfRule>
  </conditionalFormatting>
  <conditionalFormatting sqref="M418:M419 M422:M423 M426:M468 M492:M507 M510:M666 M482:M489 M675:M676 M679:M692 M694:M699 M702:M709 M712:M743 M746:M753 M756:M771 M669:M672 M1776:M1048576 M470:M479">
    <cfRule type="containsText" dxfId="2218" priority="2630" operator="containsText" text="RE">
      <formula>NOT(ISERROR(SEARCH("RE",M418)))</formula>
    </cfRule>
  </conditionalFormatting>
  <conditionalFormatting sqref="Q559">
    <cfRule type="containsText" dxfId="2217" priority="2617" operator="containsText" text="DD">
      <formula>NOT(ISERROR(SEARCH("DD",Q559)))</formula>
    </cfRule>
    <cfRule type="containsText" dxfId="2216" priority="2618" operator="containsText" text="LC">
      <formula>NOT(ISERROR(SEARCH("LC",Q559)))</formula>
    </cfRule>
    <cfRule type="containsText" dxfId="2215" priority="2619" operator="containsText" text="NT">
      <formula>NOT(ISERROR(SEARCH("NT",Q559)))</formula>
    </cfRule>
    <cfRule type="containsText" dxfId="2214" priority="2620" operator="containsText" text="VU">
      <formula>NOT(ISERROR(SEARCH("VU",Q559)))</formula>
    </cfRule>
    <cfRule type="containsText" dxfId="2213" priority="2621" operator="containsText" text="EN">
      <formula>NOT(ISERROR(SEARCH("EN",Q559)))</formula>
    </cfRule>
    <cfRule type="containsText" dxfId="2212" priority="2622" operator="containsText" text="CR">
      <formula>NOT(ISERROR(SEARCH("CR",Q559)))</formula>
    </cfRule>
  </conditionalFormatting>
  <conditionalFormatting sqref="Q559">
    <cfRule type="containsText" dxfId="2211" priority="2623" operator="containsText" text="RE">
      <formula>NOT(ISERROR(SEARCH("RE",Q559)))</formula>
    </cfRule>
  </conditionalFormatting>
  <conditionalFormatting sqref="Q559">
    <cfRule type="containsText" dxfId="2210" priority="2611" operator="containsText" text="PR">
      <formula>NOT(ISERROR(SEARCH("PR",Q559)))</formula>
    </cfRule>
    <cfRule type="containsText" dxfId="2209" priority="2612" operator="containsText" text="LR">
      <formula>NOT(ISERROR(SEARCH("LR",Q559)))</formula>
    </cfRule>
    <cfRule type="containsText" dxfId="2208" priority="2614" operator="containsText" text="HHR">
      <formula>NOT(ISERROR(SEARCH("HHR",Q559)))</formula>
    </cfRule>
    <cfRule type="containsText" dxfId="2207" priority="2615" operator="containsText" text="HR">
      <formula>NOT(ISERROR(SEARCH("HR",Q559)))</formula>
    </cfRule>
    <cfRule type="containsText" dxfId="2206" priority="2616" operator="containsText" text="R">
      <formula>NOT(ISERROR(SEARCH("R",Q559)))</formula>
    </cfRule>
  </conditionalFormatting>
  <conditionalFormatting sqref="Q560:Q666 Q675:Q676 Q679:Q692 Q694:Q699 Q702:Q709 Q712:Q743 Q746:Q753 Q756:Q771 Q669:Q672">
    <cfRule type="containsText" dxfId="2205" priority="2604" operator="containsText" text="DD">
      <formula>NOT(ISERROR(SEARCH("DD",Q560)))</formula>
    </cfRule>
    <cfRule type="containsText" dxfId="2204" priority="2605" operator="containsText" text="LC">
      <formula>NOT(ISERROR(SEARCH("LC",Q560)))</formula>
    </cfRule>
    <cfRule type="containsText" dxfId="2203" priority="2606" operator="containsText" text="NT">
      <formula>NOT(ISERROR(SEARCH("NT",Q560)))</formula>
    </cfRule>
    <cfRule type="containsText" dxfId="2202" priority="2607" operator="containsText" text="VU">
      <formula>NOT(ISERROR(SEARCH("VU",Q560)))</formula>
    </cfRule>
    <cfRule type="containsText" dxfId="2201" priority="2608" operator="containsText" text="EN">
      <formula>NOT(ISERROR(SEARCH("EN",Q560)))</formula>
    </cfRule>
    <cfRule type="containsText" dxfId="2200" priority="2609" operator="containsText" text="CR">
      <formula>NOT(ISERROR(SEARCH("CR",Q560)))</formula>
    </cfRule>
  </conditionalFormatting>
  <conditionalFormatting sqref="Q560:Q666 Q675:Q676 Q679:Q692 Q694:Q699 Q702:Q709 Q712:Q743 Q746:Q753 Q756:Q771 Q669:Q672">
    <cfRule type="containsText" dxfId="2199" priority="2610" operator="containsText" text="RE">
      <formula>NOT(ISERROR(SEARCH("RE",Q560)))</formula>
    </cfRule>
  </conditionalFormatting>
  <conditionalFormatting sqref="Q560:Q666 Q675:Q676 Q679:Q692 Q694:Q699 Q702:Q709 Q712:Q743 Q746:Q753 Q756:Q771 Q669:Q672">
    <cfRule type="containsText" dxfId="2198" priority="2598" operator="containsText" text="PR">
      <formula>NOT(ISERROR(SEARCH("PR",Q560)))</formula>
    </cfRule>
    <cfRule type="containsText" dxfId="2197" priority="2599" operator="containsText" text="LR">
      <formula>NOT(ISERROR(SEARCH("LR",Q560)))</formula>
    </cfRule>
    <cfRule type="containsText" dxfId="2196" priority="2601" operator="containsText" text="HHR">
      <formula>NOT(ISERROR(SEARCH("HHR",Q560)))</formula>
    </cfRule>
    <cfRule type="containsText" dxfId="2195" priority="2602" operator="containsText" text="HR">
      <formula>NOT(ISERROR(SEARCH("HR",Q560)))</formula>
    </cfRule>
    <cfRule type="containsText" dxfId="2194" priority="2603" operator="containsText" text="R">
      <formula>NOT(ISERROR(SEARCH("R",Q560)))</formula>
    </cfRule>
  </conditionalFormatting>
  <conditionalFormatting sqref="P416:Q416 J416">
    <cfRule type="containsText" dxfId="2193" priority="2591" operator="containsText" text="DD">
      <formula>NOT(ISERROR(SEARCH("DD",J416)))</formula>
    </cfRule>
    <cfRule type="containsText" dxfId="2192" priority="2592" operator="containsText" text="LC">
      <formula>NOT(ISERROR(SEARCH("LC",J416)))</formula>
    </cfRule>
    <cfRule type="containsText" dxfId="2191" priority="2593" operator="containsText" text="NT">
      <formula>NOT(ISERROR(SEARCH("NT",J416)))</formula>
    </cfRule>
    <cfRule type="containsText" dxfId="2190" priority="2594" operator="containsText" text="VU">
      <formula>NOT(ISERROR(SEARCH("VU",J416)))</formula>
    </cfRule>
    <cfRule type="containsText" dxfId="2189" priority="2595" operator="containsText" text="EN">
      <formula>NOT(ISERROR(SEARCH("EN",J416)))</formula>
    </cfRule>
    <cfRule type="containsText" dxfId="2188" priority="2596" operator="containsText" text="CR">
      <formula>NOT(ISERROR(SEARCH("CR",J416)))</formula>
    </cfRule>
  </conditionalFormatting>
  <conditionalFormatting sqref="P416:Q416 J416">
    <cfRule type="containsText" dxfId="2187" priority="2597" operator="containsText" text="RE">
      <formula>NOT(ISERROR(SEARCH("RE",J416)))</formula>
    </cfRule>
  </conditionalFormatting>
  <conditionalFormatting sqref="V416">
    <cfRule type="containsText" dxfId="2186" priority="2581" operator="containsText" text="CC">
      <formula>NOT(ISERROR(SEARCH("CC",V416)))</formula>
    </cfRule>
    <cfRule type="containsText" dxfId="2185" priority="2582" operator="containsText" text="AC">
      <formula>NOT(ISERROR(SEARCH("AC",V416)))</formula>
    </cfRule>
    <cfRule type="containsText" dxfId="2184" priority="2583" operator="containsText" text="PC">
      <formula>NOT(ISERROR(SEARCH("PC",V416)))</formula>
    </cfRule>
    <cfRule type="containsText" dxfId="2183" priority="2584" operator="containsText" text="C">
      <formula>NOT(ISERROR(SEARCH("C",V416)))</formula>
    </cfRule>
    <cfRule type="containsText" dxfId="2182" priority="2585" operator="containsText" text="AR">
      <formula>NOT(ISERROR(SEARCH("AR",V416)))</formula>
    </cfRule>
    <cfRule type="containsText" dxfId="2181" priority="2586" operator="containsText" text="RR">
      <formula>NOT(ISERROR(SEARCH("RR",V416)))</formula>
    </cfRule>
    <cfRule type="containsText" dxfId="2180" priority="2587" operator="containsText" text="E">
      <formula>NOT(ISERROR(SEARCH("E",V416)))</formula>
    </cfRule>
    <cfRule type="containsText" dxfId="2179" priority="2588" operator="containsText" text="NR">
      <formula>NOT(ISERROR(SEARCH("NR",V416)))</formula>
    </cfRule>
    <cfRule type="containsText" dxfId="2178" priority="2589" operator="containsText" text="Abs">
      <formula>NOT(ISERROR(SEARCH("Abs",V416)))</formula>
    </cfRule>
    <cfRule type="containsText" dxfId="2177" priority="2590" operator="containsText" text="R">
      <formula>NOT(ISERROR(SEARCH("R",V416)))</formula>
    </cfRule>
  </conditionalFormatting>
  <conditionalFormatting sqref="U416">
    <cfRule type="containsText" dxfId="2176" priority="2564" operator="containsText" text="CC">
      <formula>NOT(ISERROR(SEARCH("CC",U416)))</formula>
    </cfRule>
    <cfRule type="containsText" dxfId="2175" priority="2565" operator="containsText" text="AC">
      <formula>NOT(ISERROR(SEARCH("AC",U416)))</formula>
    </cfRule>
    <cfRule type="containsText" dxfId="2174" priority="2566" operator="containsText" text="PC">
      <formula>NOT(ISERROR(SEARCH("PC",U416)))</formula>
    </cfRule>
    <cfRule type="containsText" dxfId="2173" priority="2567" operator="containsText" text="C">
      <formula>NOT(ISERROR(SEARCH("C",U416)))</formula>
    </cfRule>
    <cfRule type="containsText" dxfId="2172" priority="2568" operator="containsText" text="AR">
      <formula>NOT(ISERROR(SEARCH("AR",U416)))</formula>
    </cfRule>
    <cfRule type="containsText" dxfId="2171" priority="2569" operator="containsText" text="RR">
      <formula>NOT(ISERROR(SEARCH("RR",U416)))</formula>
    </cfRule>
    <cfRule type="containsText" dxfId="2170" priority="2570" operator="containsText" text="E">
      <formula>NOT(ISERROR(SEARCH("E",U416)))</formula>
    </cfRule>
    <cfRule type="containsText" dxfId="2169" priority="2571" operator="containsText" text="NR">
      <formula>NOT(ISERROR(SEARCH("NR",U416)))</formula>
    </cfRule>
    <cfRule type="containsText" dxfId="2168" priority="2572" operator="containsText" text="Abs">
      <formula>NOT(ISERROR(SEARCH("Abs",U416)))</formula>
    </cfRule>
    <cfRule type="containsText" dxfId="2167" priority="2573" operator="containsText" text="R">
      <formula>NOT(ISERROR(SEARCH("R",U416)))</formula>
    </cfRule>
  </conditionalFormatting>
  <conditionalFormatting sqref="W416:Y416">
    <cfRule type="containsText" dxfId="2166" priority="2554" operator="containsText" text="CC">
      <formula>NOT(ISERROR(SEARCH("CC",W416)))</formula>
    </cfRule>
    <cfRule type="containsText" dxfId="2165" priority="2555" operator="containsText" text="AC">
      <formula>NOT(ISERROR(SEARCH("AC",W416)))</formula>
    </cfRule>
    <cfRule type="containsText" dxfId="2164" priority="2556" operator="containsText" text="PC">
      <formula>NOT(ISERROR(SEARCH("PC",W416)))</formula>
    </cfRule>
    <cfRule type="containsText" dxfId="2163" priority="2557" operator="containsText" text="C">
      <formula>NOT(ISERROR(SEARCH("C",W416)))</formula>
    </cfRule>
    <cfRule type="containsText" dxfId="2162" priority="2558" operator="containsText" text="AR">
      <formula>NOT(ISERROR(SEARCH("AR",W416)))</formula>
    </cfRule>
    <cfRule type="containsText" dxfId="2161" priority="2559" operator="containsText" text="RR">
      <formula>NOT(ISERROR(SEARCH("RR",W416)))</formula>
    </cfRule>
    <cfRule type="containsText" dxfId="2160" priority="2560" operator="containsText" text="E">
      <formula>NOT(ISERROR(SEARCH("E",W416)))</formula>
    </cfRule>
    <cfRule type="containsText" dxfId="2159" priority="2561" operator="containsText" text="NR">
      <formula>NOT(ISERROR(SEARCH("NR",W416)))</formula>
    </cfRule>
    <cfRule type="containsText" dxfId="2158" priority="2562" operator="containsText" text="Abs">
      <formula>NOT(ISERROR(SEARCH("Abs",W416)))</formula>
    </cfRule>
    <cfRule type="containsText" dxfId="2157" priority="2563" operator="containsText" text="R">
      <formula>NOT(ISERROR(SEARCH("R",W416)))</formula>
    </cfRule>
  </conditionalFormatting>
  <conditionalFormatting sqref="L416">
    <cfRule type="containsText" dxfId="2156" priority="2547" operator="containsText" text="DD">
      <formula>NOT(ISERROR(SEARCH("DD",L416)))</formula>
    </cfRule>
    <cfRule type="containsText" dxfId="2155" priority="2548" operator="containsText" text="LC">
      <formula>NOT(ISERROR(SEARCH("LC",L416)))</formula>
    </cfRule>
    <cfRule type="containsText" dxfId="2154" priority="2549" operator="containsText" text="NT">
      <formula>NOT(ISERROR(SEARCH("NT",L416)))</formula>
    </cfRule>
    <cfRule type="containsText" dxfId="2153" priority="2550" operator="containsText" text="VU">
      <formula>NOT(ISERROR(SEARCH("VU",L416)))</formula>
    </cfRule>
    <cfRule type="containsText" dxfId="2152" priority="2551" operator="containsText" text="EN">
      <formula>NOT(ISERROR(SEARCH("EN",L416)))</formula>
    </cfRule>
    <cfRule type="containsText" dxfId="2151" priority="2552" operator="containsText" text="CR">
      <formula>NOT(ISERROR(SEARCH("CR",L416)))</formula>
    </cfRule>
  </conditionalFormatting>
  <conditionalFormatting sqref="L416">
    <cfRule type="containsText" dxfId="2150" priority="2553" operator="containsText" text="RE">
      <formula>NOT(ISERROR(SEARCH("RE",L416)))</formula>
    </cfRule>
  </conditionalFormatting>
  <conditionalFormatting sqref="K416">
    <cfRule type="containsText" dxfId="2149" priority="2540" operator="containsText" text="DD">
      <formula>NOT(ISERROR(SEARCH("DD",K416)))</formula>
    </cfRule>
    <cfRule type="containsText" dxfId="2148" priority="2541" operator="containsText" text="LC">
      <formula>NOT(ISERROR(SEARCH("LC",K416)))</formula>
    </cfRule>
    <cfRule type="containsText" dxfId="2147" priority="2542" operator="containsText" text="NT">
      <formula>NOT(ISERROR(SEARCH("NT",K416)))</formula>
    </cfRule>
    <cfRule type="containsText" dxfId="2146" priority="2543" operator="containsText" text="VU">
      <formula>NOT(ISERROR(SEARCH("VU",K416)))</formula>
    </cfRule>
    <cfRule type="containsText" dxfId="2145" priority="2544" operator="containsText" text="EN">
      <formula>NOT(ISERROR(SEARCH("EN",K416)))</formula>
    </cfRule>
    <cfRule type="containsText" dxfId="2144" priority="2545" operator="containsText" text="CR">
      <formula>NOT(ISERROR(SEARCH("CR",K416)))</formula>
    </cfRule>
  </conditionalFormatting>
  <conditionalFormatting sqref="K416">
    <cfRule type="containsText" dxfId="2143" priority="2546" operator="containsText" text="RE">
      <formula>NOT(ISERROR(SEARCH("RE",K416)))</formula>
    </cfRule>
  </conditionalFormatting>
  <conditionalFormatting sqref="M416">
    <cfRule type="containsText" dxfId="2142" priority="2533" operator="containsText" text="DD">
      <formula>NOT(ISERROR(SEARCH("DD",M416)))</formula>
    </cfRule>
    <cfRule type="containsText" dxfId="2141" priority="2534" operator="containsText" text="LC">
      <formula>NOT(ISERROR(SEARCH("LC",M416)))</formula>
    </cfRule>
    <cfRule type="containsText" dxfId="2140" priority="2535" operator="containsText" text="NT">
      <formula>NOT(ISERROR(SEARCH("NT",M416)))</formula>
    </cfRule>
    <cfRule type="containsText" dxfId="2139" priority="2536" operator="containsText" text="VU">
      <formula>NOT(ISERROR(SEARCH("VU",M416)))</formula>
    </cfRule>
    <cfRule type="containsText" dxfId="2138" priority="2537" operator="containsText" text="EN">
      <formula>NOT(ISERROR(SEARCH("EN",M416)))</formula>
    </cfRule>
    <cfRule type="containsText" dxfId="2137" priority="2538" operator="containsText" text="CR">
      <formula>NOT(ISERROR(SEARCH("CR",M416)))</formula>
    </cfRule>
  </conditionalFormatting>
  <conditionalFormatting sqref="M416">
    <cfRule type="containsText" dxfId="2136" priority="2539" operator="containsText" text="RE">
      <formula>NOT(ISERROR(SEARCH("RE",M416)))</formula>
    </cfRule>
  </conditionalFormatting>
  <conditionalFormatting sqref="J417 P417:Q417">
    <cfRule type="containsText" dxfId="2135" priority="2526" operator="containsText" text="DD">
      <formula>NOT(ISERROR(SEARCH("DD",J417)))</formula>
    </cfRule>
    <cfRule type="containsText" dxfId="2134" priority="2527" operator="containsText" text="LC">
      <formula>NOT(ISERROR(SEARCH("LC",J417)))</formula>
    </cfRule>
    <cfRule type="containsText" dxfId="2133" priority="2528" operator="containsText" text="NT">
      <formula>NOT(ISERROR(SEARCH("NT",J417)))</formula>
    </cfRule>
    <cfRule type="containsText" dxfId="2132" priority="2529" operator="containsText" text="VU">
      <formula>NOT(ISERROR(SEARCH("VU",J417)))</formula>
    </cfRule>
    <cfRule type="containsText" dxfId="2131" priority="2530" operator="containsText" text="EN">
      <formula>NOT(ISERROR(SEARCH("EN",J417)))</formula>
    </cfRule>
    <cfRule type="containsText" dxfId="2130" priority="2531" operator="containsText" text="CR">
      <formula>NOT(ISERROR(SEARCH("CR",J417)))</formula>
    </cfRule>
  </conditionalFormatting>
  <conditionalFormatting sqref="J417 P417:Q417">
    <cfRule type="containsText" dxfId="2129" priority="2532" operator="containsText" text="RE">
      <formula>NOT(ISERROR(SEARCH("RE",J417)))</formula>
    </cfRule>
  </conditionalFormatting>
  <conditionalFormatting sqref="V417">
    <cfRule type="containsText" dxfId="2128" priority="2516" operator="containsText" text="CC">
      <formula>NOT(ISERROR(SEARCH("CC",V417)))</formula>
    </cfRule>
    <cfRule type="containsText" dxfId="2127" priority="2517" operator="containsText" text="AC">
      <formula>NOT(ISERROR(SEARCH("AC",V417)))</formula>
    </cfRule>
    <cfRule type="containsText" dxfId="2126" priority="2518" operator="containsText" text="PC">
      <formula>NOT(ISERROR(SEARCH("PC",V417)))</formula>
    </cfRule>
    <cfRule type="containsText" dxfId="2125" priority="2519" operator="containsText" text="C">
      <formula>NOT(ISERROR(SEARCH("C",V417)))</formula>
    </cfRule>
    <cfRule type="containsText" dxfId="2124" priority="2520" operator="containsText" text="AR">
      <formula>NOT(ISERROR(SEARCH("AR",V417)))</formula>
    </cfRule>
    <cfRule type="containsText" dxfId="2123" priority="2521" operator="containsText" text="RR">
      <formula>NOT(ISERROR(SEARCH("RR",V417)))</formula>
    </cfRule>
    <cfRule type="containsText" dxfId="2122" priority="2522" operator="containsText" text="E">
      <formula>NOT(ISERROR(SEARCH("E",V417)))</formula>
    </cfRule>
    <cfRule type="containsText" dxfId="2121" priority="2523" operator="containsText" text="NR">
      <formula>NOT(ISERROR(SEARCH("NR",V417)))</formula>
    </cfRule>
    <cfRule type="containsText" dxfId="2120" priority="2524" operator="containsText" text="Abs">
      <formula>NOT(ISERROR(SEARCH("Abs",V417)))</formula>
    </cfRule>
    <cfRule type="containsText" dxfId="2119" priority="2525" operator="containsText" text="R">
      <formula>NOT(ISERROR(SEARCH("R",V417)))</formula>
    </cfRule>
  </conditionalFormatting>
  <conditionalFormatting sqref="U417">
    <cfRule type="containsText" dxfId="2118" priority="2499" operator="containsText" text="CC">
      <formula>NOT(ISERROR(SEARCH("CC",U417)))</formula>
    </cfRule>
    <cfRule type="containsText" dxfId="2117" priority="2500" operator="containsText" text="AC">
      <formula>NOT(ISERROR(SEARCH("AC",U417)))</formula>
    </cfRule>
    <cfRule type="containsText" dxfId="2116" priority="2501" operator="containsText" text="PC">
      <formula>NOT(ISERROR(SEARCH("PC",U417)))</formula>
    </cfRule>
    <cfRule type="containsText" dxfId="2115" priority="2502" operator="containsText" text="C">
      <formula>NOT(ISERROR(SEARCH("C",U417)))</formula>
    </cfRule>
    <cfRule type="containsText" dxfId="2114" priority="2503" operator="containsText" text="AR">
      <formula>NOT(ISERROR(SEARCH("AR",U417)))</formula>
    </cfRule>
    <cfRule type="containsText" dxfId="2113" priority="2504" operator="containsText" text="RR">
      <formula>NOT(ISERROR(SEARCH("RR",U417)))</formula>
    </cfRule>
    <cfRule type="containsText" dxfId="2112" priority="2505" operator="containsText" text="E">
      <formula>NOT(ISERROR(SEARCH("E",U417)))</formula>
    </cfRule>
    <cfRule type="containsText" dxfId="2111" priority="2506" operator="containsText" text="NR">
      <formula>NOT(ISERROR(SEARCH("NR",U417)))</formula>
    </cfRule>
    <cfRule type="containsText" dxfId="2110" priority="2507" operator="containsText" text="Abs">
      <formula>NOT(ISERROR(SEARCH("Abs",U417)))</formula>
    </cfRule>
    <cfRule type="containsText" dxfId="2109" priority="2508" operator="containsText" text="R">
      <formula>NOT(ISERROR(SEARCH("R",U417)))</formula>
    </cfRule>
  </conditionalFormatting>
  <conditionalFormatting sqref="W417:Y417">
    <cfRule type="containsText" dxfId="2108" priority="2489" operator="containsText" text="CC">
      <formula>NOT(ISERROR(SEARCH("CC",W417)))</formula>
    </cfRule>
    <cfRule type="containsText" dxfId="2107" priority="2490" operator="containsText" text="AC">
      <formula>NOT(ISERROR(SEARCH("AC",W417)))</formula>
    </cfRule>
    <cfRule type="containsText" dxfId="2106" priority="2491" operator="containsText" text="PC">
      <formula>NOT(ISERROR(SEARCH("PC",W417)))</formula>
    </cfRule>
    <cfRule type="containsText" dxfId="2105" priority="2492" operator="containsText" text="C">
      <formula>NOT(ISERROR(SEARCH("C",W417)))</formula>
    </cfRule>
    <cfRule type="containsText" dxfId="2104" priority="2493" operator="containsText" text="AR">
      <formula>NOT(ISERROR(SEARCH("AR",W417)))</formula>
    </cfRule>
    <cfRule type="containsText" dxfId="2103" priority="2494" operator="containsText" text="RR">
      <formula>NOT(ISERROR(SEARCH("RR",W417)))</formula>
    </cfRule>
    <cfRule type="containsText" dxfId="2102" priority="2495" operator="containsText" text="E">
      <formula>NOT(ISERROR(SEARCH("E",W417)))</formula>
    </cfRule>
    <cfRule type="containsText" dxfId="2101" priority="2496" operator="containsText" text="NR">
      <formula>NOT(ISERROR(SEARCH("NR",W417)))</formula>
    </cfRule>
    <cfRule type="containsText" dxfId="2100" priority="2497" operator="containsText" text="Abs">
      <formula>NOT(ISERROR(SEARCH("Abs",W417)))</formula>
    </cfRule>
    <cfRule type="containsText" dxfId="2099" priority="2498" operator="containsText" text="R">
      <formula>NOT(ISERROR(SEARCH("R",W417)))</formula>
    </cfRule>
  </conditionalFormatting>
  <conditionalFormatting sqref="L417">
    <cfRule type="containsText" dxfId="2098" priority="2482" operator="containsText" text="DD">
      <formula>NOT(ISERROR(SEARCH("DD",L417)))</formula>
    </cfRule>
    <cfRule type="containsText" dxfId="2097" priority="2483" operator="containsText" text="LC">
      <formula>NOT(ISERROR(SEARCH("LC",L417)))</formula>
    </cfRule>
    <cfRule type="containsText" dxfId="2096" priority="2484" operator="containsText" text="NT">
      <formula>NOT(ISERROR(SEARCH("NT",L417)))</formula>
    </cfRule>
    <cfRule type="containsText" dxfId="2095" priority="2485" operator="containsText" text="VU">
      <formula>NOT(ISERROR(SEARCH("VU",L417)))</formula>
    </cfRule>
    <cfRule type="containsText" dxfId="2094" priority="2486" operator="containsText" text="EN">
      <formula>NOT(ISERROR(SEARCH("EN",L417)))</formula>
    </cfRule>
    <cfRule type="containsText" dxfId="2093" priority="2487" operator="containsText" text="CR">
      <formula>NOT(ISERROR(SEARCH("CR",L417)))</formula>
    </cfRule>
  </conditionalFormatting>
  <conditionalFormatting sqref="L417">
    <cfRule type="containsText" dxfId="2092" priority="2488" operator="containsText" text="RE">
      <formula>NOT(ISERROR(SEARCH("RE",L417)))</formula>
    </cfRule>
  </conditionalFormatting>
  <conditionalFormatting sqref="K417">
    <cfRule type="containsText" dxfId="2091" priority="2475" operator="containsText" text="DD">
      <formula>NOT(ISERROR(SEARCH("DD",K417)))</formula>
    </cfRule>
    <cfRule type="containsText" dxfId="2090" priority="2476" operator="containsText" text="LC">
      <formula>NOT(ISERROR(SEARCH("LC",K417)))</formula>
    </cfRule>
    <cfRule type="containsText" dxfId="2089" priority="2477" operator="containsText" text="NT">
      <formula>NOT(ISERROR(SEARCH("NT",K417)))</formula>
    </cfRule>
    <cfRule type="containsText" dxfId="2088" priority="2478" operator="containsText" text="VU">
      <formula>NOT(ISERROR(SEARCH("VU",K417)))</formula>
    </cfRule>
    <cfRule type="containsText" dxfId="2087" priority="2479" operator="containsText" text="EN">
      <formula>NOT(ISERROR(SEARCH("EN",K417)))</formula>
    </cfRule>
    <cfRule type="containsText" dxfId="2086" priority="2480" operator="containsText" text="CR">
      <formula>NOT(ISERROR(SEARCH("CR",K417)))</formula>
    </cfRule>
  </conditionalFormatting>
  <conditionalFormatting sqref="K417">
    <cfRule type="containsText" dxfId="2085" priority="2481" operator="containsText" text="RE">
      <formula>NOT(ISERROR(SEARCH("RE",K417)))</formula>
    </cfRule>
  </conditionalFormatting>
  <conditionalFormatting sqref="M417">
    <cfRule type="containsText" dxfId="2084" priority="2468" operator="containsText" text="DD">
      <formula>NOT(ISERROR(SEARCH("DD",M417)))</formula>
    </cfRule>
    <cfRule type="containsText" dxfId="2083" priority="2469" operator="containsText" text="LC">
      <formula>NOT(ISERROR(SEARCH("LC",M417)))</formula>
    </cfRule>
    <cfRule type="containsText" dxfId="2082" priority="2470" operator="containsText" text="NT">
      <formula>NOT(ISERROR(SEARCH("NT",M417)))</formula>
    </cfRule>
    <cfRule type="containsText" dxfId="2081" priority="2471" operator="containsText" text="VU">
      <formula>NOT(ISERROR(SEARCH("VU",M417)))</formula>
    </cfRule>
    <cfRule type="containsText" dxfId="2080" priority="2472" operator="containsText" text="EN">
      <formula>NOT(ISERROR(SEARCH("EN",M417)))</formula>
    </cfRule>
    <cfRule type="containsText" dxfId="2079" priority="2473" operator="containsText" text="CR">
      <formula>NOT(ISERROR(SEARCH("CR",M417)))</formula>
    </cfRule>
  </conditionalFormatting>
  <conditionalFormatting sqref="M417">
    <cfRule type="containsText" dxfId="2078" priority="2474" operator="containsText" text="RE">
      <formula>NOT(ISERROR(SEARCH("RE",M417)))</formula>
    </cfRule>
  </conditionalFormatting>
  <conditionalFormatting sqref="J420:J421 P420:Q421">
    <cfRule type="containsText" dxfId="2077" priority="2461" operator="containsText" text="DD">
      <formula>NOT(ISERROR(SEARCH("DD",J420)))</formula>
    </cfRule>
    <cfRule type="containsText" dxfId="2076" priority="2462" operator="containsText" text="LC">
      <formula>NOT(ISERROR(SEARCH("LC",J420)))</formula>
    </cfRule>
    <cfRule type="containsText" dxfId="2075" priority="2463" operator="containsText" text="NT">
      <formula>NOT(ISERROR(SEARCH("NT",J420)))</formula>
    </cfRule>
    <cfRule type="containsText" dxfId="2074" priority="2464" operator="containsText" text="VU">
      <formula>NOT(ISERROR(SEARCH("VU",J420)))</formula>
    </cfRule>
    <cfRule type="containsText" dxfId="2073" priority="2465" operator="containsText" text="EN">
      <formula>NOT(ISERROR(SEARCH("EN",J420)))</formula>
    </cfRule>
    <cfRule type="containsText" dxfId="2072" priority="2466" operator="containsText" text="CR">
      <formula>NOT(ISERROR(SEARCH("CR",J420)))</formula>
    </cfRule>
  </conditionalFormatting>
  <conditionalFormatting sqref="J420:J421 P420:Q421">
    <cfRule type="containsText" dxfId="2071" priority="2467" operator="containsText" text="RE">
      <formula>NOT(ISERROR(SEARCH("RE",J420)))</formula>
    </cfRule>
  </conditionalFormatting>
  <conditionalFormatting sqref="V420:V421">
    <cfRule type="containsText" dxfId="2070" priority="2451" operator="containsText" text="CC">
      <formula>NOT(ISERROR(SEARCH("CC",V420)))</formula>
    </cfRule>
    <cfRule type="containsText" dxfId="2069" priority="2452" operator="containsText" text="AC">
      <formula>NOT(ISERROR(SEARCH("AC",V420)))</formula>
    </cfRule>
    <cfRule type="containsText" dxfId="2068" priority="2453" operator="containsText" text="PC">
      <formula>NOT(ISERROR(SEARCH("PC",V420)))</formula>
    </cfRule>
    <cfRule type="containsText" dxfId="2067" priority="2454" operator="containsText" text="C">
      <formula>NOT(ISERROR(SEARCH("C",V420)))</formula>
    </cfRule>
    <cfRule type="containsText" dxfId="2066" priority="2455" operator="containsText" text="AR">
      <formula>NOT(ISERROR(SEARCH("AR",V420)))</formula>
    </cfRule>
    <cfRule type="containsText" dxfId="2065" priority="2456" operator="containsText" text="RR">
      <formula>NOT(ISERROR(SEARCH("RR",V420)))</formula>
    </cfRule>
    <cfRule type="containsText" dxfId="2064" priority="2457" operator="containsText" text="E">
      <formula>NOT(ISERROR(SEARCH("E",V420)))</formula>
    </cfRule>
    <cfRule type="containsText" dxfId="2063" priority="2458" operator="containsText" text="NR">
      <formula>NOT(ISERROR(SEARCH("NR",V420)))</formula>
    </cfRule>
    <cfRule type="containsText" dxfId="2062" priority="2459" operator="containsText" text="Abs">
      <formula>NOT(ISERROR(SEARCH("Abs",V420)))</formula>
    </cfRule>
    <cfRule type="containsText" dxfId="2061" priority="2460" operator="containsText" text="R">
      <formula>NOT(ISERROR(SEARCH("R",V420)))</formula>
    </cfRule>
  </conditionalFormatting>
  <conditionalFormatting sqref="U420:U421">
    <cfRule type="containsText" dxfId="2060" priority="2434" operator="containsText" text="CC">
      <formula>NOT(ISERROR(SEARCH("CC",U420)))</formula>
    </cfRule>
    <cfRule type="containsText" dxfId="2059" priority="2435" operator="containsText" text="AC">
      <formula>NOT(ISERROR(SEARCH("AC",U420)))</formula>
    </cfRule>
    <cfRule type="containsText" dxfId="2058" priority="2436" operator="containsText" text="PC">
      <formula>NOT(ISERROR(SEARCH("PC",U420)))</formula>
    </cfRule>
    <cfRule type="containsText" dxfId="2057" priority="2437" operator="containsText" text="C">
      <formula>NOT(ISERROR(SEARCH("C",U420)))</formula>
    </cfRule>
    <cfRule type="containsText" dxfId="2056" priority="2438" operator="containsText" text="AR">
      <formula>NOT(ISERROR(SEARCH("AR",U420)))</formula>
    </cfRule>
    <cfRule type="containsText" dxfId="2055" priority="2439" operator="containsText" text="RR">
      <formula>NOT(ISERROR(SEARCH("RR",U420)))</formula>
    </cfRule>
    <cfRule type="containsText" dxfId="2054" priority="2440" operator="containsText" text="E">
      <formula>NOT(ISERROR(SEARCH("E",U420)))</formula>
    </cfRule>
    <cfRule type="containsText" dxfId="2053" priority="2441" operator="containsText" text="NR">
      <formula>NOT(ISERROR(SEARCH("NR",U420)))</formula>
    </cfRule>
    <cfRule type="containsText" dxfId="2052" priority="2442" operator="containsText" text="Abs">
      <formula>NOT(ISERROR(SEARCH("Abs",U420)))</formula>
    </cfRule>
    <cfRule type="containsText" dxfId="2051" priority="2443" operator="containsText" text="R">
      <formula>NOT(ISERROR(SEARCH("R",U420)))</formula>
    </cfRule>
  </conditionalFormatting>
  <conditionalFormatting sqref="W420:Y421">
    <cfRule type="containsText" dxfId="2050" priority="2424" operator="containsText" text="CC">
      <formula>NOT(ISERROR(SEARCH("CC",W420)))</formula>
    </cfRule>
    <cfRule type="containsText" dxfId="2049" priority="2425" operator="containsText" text="AC">
      <formula>NOT(ISERROR(SEARCH("AC",W420)))</formula>
    </cfRule>
    <cfRule type="containsText" dxfId="2048" priority="2426" operator="containsText" text="PC">
      <formula>NOT(ISERROR(SEARCH("PC",W420)))</formula>
    </cfRule>
    <cfRule type="containsText" dxfId="2047" priority="2427" operator="containsText" text="C">
      <formula>NOT(ISERROR(SEARCH("C",W420)))</formula>
    </cfRule>
    <cfRule type="containsText" dxfId="2046" priority="2428" operator="containsText" text="AR">
      <formula>NOT(ISERROR(SEARCH("AR",W420)))</formula>
    </cfRule>
    <cfRule type="containsText" dxfId="2045" priority="2429" operator="containsText" text="RR">
      <formula>NOT(ISERROR(SEARCH("RR",W420)))</formula>
    </cfRule>
    <cfRule type="containsText" dxfId="2044" priority="2430" operator="containsText" text="E">
      <formula>NOT(ISERROR(SEARCH("E",W420)))</formula>
    </cfRule>
    <cfRule type="containsText" dxfId="2043" priority="2431" operator="containsText" text="NR">
      <formula>NOT(ISERROR(SEARCH("NR",W420)))</formula>
    </cfRule>
    <cfRule type="containsText" dxfId="2042" priority="2432" operator="containsText" text="Abs">
      <formula>NOT(ISERROR(SEARCH("Abs",W420)))</formula>
    </cfRule>
    <cfRule type="containsText" dxfId="2041" priority="2433" operator="containsText" text="R">
      <formula>NOT(ISERROR(SEARCH("R",W420)))</formula>
    </cfRule>
  </conditionalFormatting>
  <conditionalFormatting sqref="L420:L421">
    <cfRule type="containsText" dxfId="2040" priority="2417" operator="containsText" text="DD">
      <formula>NOT(ISERROR(SEARCH("DD",L420)))</formula>
    </cfRule>
    <cfRule type="containsText" dxfId="2039" priority="2418" operator="containsText" text="LC">
      <formula>NOT(ISERROR(SEARCH("LC",L420)))</formula>
    </cfRule>
    <cfRule type="containsText" dxfId="2038" priority="2419" operator="containsText" text="NT">
      <formula>NOT(ISERROR(SEARCH("NT",L420)))</formula>
    </cfRule>
    <cfRule type="containsText" dxfId="2037" priority="2420" operator="containsText" text="VU">
      <formula>NOT(ISERROR(SEARCH("VU",L420)))</formula>
    </cfRule>
    <cfRule type="containsText" dxfId="2036" priority="2421" operator="containsText" text="EN">
      <formula>NOT(ISERROR(SEARCH("EN",L420)))</formula>
    </cfRule>
    <cfRule type="containsText" dxfId="2035" priority="2422" operator="containsText" text="CR">
      <formula>NOT(ISERROR(SEARCH("CR",L420)))</formula>
    </cfRule>
  </conditionalFormatting>
  <conditionalFormatting sqref="L420:L421">
    <cfRule type="containsText" dxfId="2034" priority="2423" operator="containsText" text="RE">
      <formula>NOT(ISERROR(SEARCH("RE",L420)))</formula>
    </cfRule>
  </conditionalFormatting>
  <conditionalFormatting sqref="K420:K421">
    <cfRule type="containsText" dxfId="2033" priority="2410" operator="containsText" text="DD">
      <formula>NOT(ISERROR(SEARCH("DD",K420)))</formula>
    </cfRule>
    <cfRule type="containsText" dxfId="2032" priority="2411" operator="containsText" text="LC">
      <formula>NOT(ISERROR(SEARCH("LC",K420)))</formula>
    </cfRule>
    <cfRule type="containsText" dxfId="2031" priority="2412" operator="containsText" text="NT">
      <formula>NOT(ISERROR(SEARCH("NT",K420)))</formula>
    </cfRule>
    <cfRule type="containsText" dxfId="2030" priority="2413" operator="containsText" text="VU">
      <formula>NOT(ISERROR(SEARCH("VU",K420)))</formula>
    </cfRule>
    <cfRule type="containsText" dxfId="2029" priority="2414" operator="containsText" text="EN">
      <formula>NOT(ISERROR(SEARCH("EN",K420)))</formula>
    </cfRule>
    <cfRule type="containsText" dxfId="2028" priority="2415" operator="containsText" text="CR">
      <formula>NOT(ISERROR(SEARCH("CR",K420)))</formula>
    </cfRule>
  </conditionalFormatting>
  <conditionalFormatting sqref="K420:K421">
    <cfRule type="containsText" dxfId="2027" priority="2416" operator="containsText" text="RE">
      <formula>NOT(ISERROR(SEARCH("RE",K420)))</formula>
    </cfRule>
  </conditionalFormatting>
  <conditionalFormatting sqref="M420:M421">
    <cfRule type="containsText" dxfId="2026" priority="2403" operator="containsText" text="DD">
      <formula>NOT(ISERROR(SEARCH("DD",M420)))</formula>
    </cfRule>
    <cfRule type="containsText" dxfId="2025" priority="2404" operator="containsText" text="LC">
      <formula>NOT(ISERROR(SEARCH("LC",M420)))</formula>
    </cfRule>
    <cfRule type="containsText" dxfId="2024" priority="2405" operator="containsText" text="NT">
      <formula>NOT(ISERROR(SEARCH("NT",M420)))</formula>
    </cfRule>
    <cfRule type="containsText" dxfId="2023" priority="2406" operator="containsText" text="VU">
      <formula>NOT(ISERROR(SEARCH("VU",M420)))</formula>
    </cfRule>
    <cfRule type="containsText" dxfId="2022" priority="2407" operator="containsText" text="EN">
      <formula>NOT(ISERROR(SEARCH("EN",M420)))</formula>
    </cfRule>
    <cfRule type="containsText" dxfId="2021" priority="2408" operator="containsText" text="CR">
      <formula>NOT(ISERROR(SEARCH("CR",M420)))</formula>
    </cfRule>
  </conditionalFormatting>
  <conditionalFormatting sqref="M420:M421">
    <cfRule type="containsText" dxfId="2020" priority="2409" operator="containsText" text="RE">
      <formula>NOT(ISERROR(SEARCH("RE",M420)))</formula>
    </cfRule>
  </conditionalFormatting>
  <conditionalFormatting sqref="P424:Q425 J424:J425">
    <cfRule type="containsText" dxfId="2019" priority="2396" operator="containsText" text="DD">
      <formula>NOT(ISERROR(SEARCH("DD",J424)))</formula>
    </cfRule>
    <cfRule type="containsText" dxfId="2018" priority="2397" operator="containsText" text="LC">
      <formula>NOT(ISERROR(SEARCH("LC",J424)))</formula>
    </cfRule>
    <cfRule type="containsText" dxfId="2017" priority="2398" operator="containsText" text="NT">
      <formula>NOT(ISERROR(SEARCH("NT",J424)))</formula>
    </cfRule>
    <cfRule type="containsText" dxfId="2016" priority="2399" operator="containsText" text="VU">
      <formula>NOT(ISERROR(SEARCH("VU",J424)))</formula>
    </cfRule>
    <cfRule type="containsText" dxfId="2015" priority="2400" operator="containsText" text="EN">
      <formula>NOT(ISERROR(SEARCH("EN",J424)))</formula>
    </cfRule>
    <cfRule type="containsText" dxfId="2014" priority="2401" operator="containsText" text="CR">
      <formula>NOT(ISERROR(SEARCH("CR",J424)))</formula>
    </cfRule>
  </conditionalFormatting>
  <conditionalFormatting sqref="P424:Q425 J424:J425">
    <cfRule type="containsText" dxfId="2013" priority="2402" operator="containsText" text="RE">
      <formula>NOT(ISERROR(SEARCH("RE",J424)))</formula>
    </cfRule>
  </conditionalFormatting>
  <conditionalFormatting sqref="V424:V425">
    <cfRule type="containsText" dxfId="2012" priority="2386" operator="containsText" text="CC">
      <formula>NOT(ISERROR(SEARCH("CC",V424)))</formula>
    </cfRule>
    <cfRule type="containsText" dxfId="2011" priority="2387" operator="containsText" text="AC">
      <formula>NOT(ISERROR(SEARCH("AC",V424)))</formula>
    </cfRule>
    <cfRule type="containsText" dxfId="2010" priority="2388" operator="containsText" text="PC">
      <formula>NOT(ISERROR(SEARCH("PC",V424)))</formula>
    </cfRule>
    <cfRule type="containsText" dxfId="2009" priority="2389" operator="containsText" text="C">
      <formula>NOT(ISERROR(SEARCH("C",V424)))</formula>
    </cfRule>
    <cfRule type="containsText" dxfId="2008" priority="2390" operator="containsText" text="AR">
      <formula>NOT(ISERROR(SEARCH("AR",V424)))</formula>
    </cfRule>
    <cfRule type="containsText" dxfId="2007" priority="2391" operator="containsText" text="RR">
      <formula>NOT(ISERROR(SEARCH("RR",V424)))</formula>
    </cfRule>
    <cfRule type="containsText" dxfId="2006" priority="2392" operator="containsText" text="E">
      <formula>NOT(ISERROR(SEARCH("E",V424)))</formula>
    </cfRule>
    <cfRule type="containsText" dxfId="2005" priority="2393" operator="containsText" text="NR">
      <formula>NOT(ISERROR(SEARCH("NR",V424)))</formula>
    </cfRule>
    <cfRule type="containsText" dxfId="2004" priority="2394" operator="containsText" text="Abs">
      <formula>NOT(ISERROR(SEARCH("Abs",V424)))</formula>
    </cfRule>
    <cfRule type="containsText" dxfId="2003" priority="2395" operator="containsText" text="R">
      <formula>NOT(ISERROR(SEARCH("R",V424)))</formula>
    </cfRule>
  </conditionalFormatting>
  <conditionalFormatting sqref="U424:U425">
    <cfRule type="containsText" dxfId="2002" priority="2369" operator="containsText" text="CC">
      <formula>NOT(ISERROR(SEARCH("CC",U424)))</formula>
    </cfRule>
    <cfRule type="containsText" dxfId="2001" priority="2370" operator="containsText" text="AC">
      <formula>NOT(ISERROR(SEARCH("AC",U424)))</formula>
    </cfRule>
    <cfRule type="containsText" dxfId="2000" priority="2371" operator="containsText" text="PC">
      <formula>NOT(ISERROR(SEARCH("PC",U424)))</formula>
    </cfRule>
    <cfRule type="containsText" dxfId="1999" priority="2372" operator="containsText" text="C">
      <formula>NOT(ISERROR(SEARCH("C",U424)))</formula>
    </cfRule>
    <cfRule type="containsText" dxfId="1998" priority="2373" operator="containsText" text="AR">
      <formula>NOT(ISERROR(SEARCH("AR",U424)))</formula>
    </cfRule>
    <cfRule type="containsText" dxfId="1997" priority="2374" operator="containsText" text="RR">
      <formula>NOT(ISERROR(SEARCH("RR",U424)))</formula>
    </cfRule>
    <cfRule type="containsText" dxfId="1996" priority="2375" operator="containsText" text="E">
      <formula>NOT(ISERROR(SEARCH("E",U424)))</formula>
    </cfRule>
    <cfRule type="containsText" dxfId="1995" priority="2376" operator="containsText" text="NR">
      <formula>NOT(ISERROR(SEARCH("NR",U424)))</formula>
    </cfRule>
    <cfRule type="containsText" dxfId="1994" priority="2377" operator="containsText" text="Abs">
      <formula>NOT(ISERROR(SEARCH("Abs",U424)))</formula>
    </cfRule>
    <cfRule type="containsText" dxfId="1993" priority="2378" operator="containsText" text="R">
      <formula>NOT(ISERROR(SEARCH("R",U424)))</formula>
    </cfRule>
  </conditionalFormatting>
  <conditionalFormatting sqref="W424:Y425">
    <cfRule type="containsText" dxfId="1992" priority="2359" operator="containsText" text="CC">
      <formula>NOT(ISERROR(SEARCH("CC",W424)))</formula>
    </cfRule>
    <cfRule type="containsText" dxfId="1991" priority="2360" operator="containsText" text="AC">
      <formula>NOT(ISERROR(SEARCH("AC",W424)))</formula>
    </cfRule>
    <cfRule type="containsText" dxfId="1990" priority="2361" operator="containsText" text="PC">
      <formula>NOT(ISERROR(SEARCH("PC",W424)))</formula>
    </cfRule>
    <cfRule type="containsText" dxfId="1989" priority="2362" operator="containsText" text="C">
      <formula>NOT(ISERROR(SEARCH("C",W424)))</formula>
    </cfRule>
    <cfRule type="containsText" dxfId="1988" priority="2363" operator="containsText" text="AR">
      <formula>NOT(ISERROR(SEARCH("AR",W424)))</formula>
    </cfRule>
    <cfRule type="containsText" dxfId="1987" priority="2364" operator="containsText" text="RR">
      <formula>NOT(ISERROR(SEARCH("RR",W424)))</formula>
    </cfRule>
    <cfRule type="containsText" dxfId="1986" priority="2365" operator="containsText" text="E">
      <formula>NOT(ISERROR(SEARCH("E",W424)))</formula>
    </cfRule>
    <cfRule type="containsText" dxfId="1985" priority="2366" operator="containsText" text="NR">
      <formula>NOT(ISERROR(SEARCH("NR",W424)))</formula>
    </cfRule>
    <cfRule type="containsText" dxfId="1984" priority="2367" operator="containsText" text="Abs">
      <formula>NOT(ISERROR(SEARCH("Abs",W424)))</formula>
    </cfRule>
    <cfRule type="containsText" dxfId="1983" priority="2368" operator="containsText" text="R">
      <formula>NOT(ISERROR(SEARCH("R",W424)))</formula>
    </cfRule>
  </conditionalFormatting>
  <conditionalFormatting sqref="L424:L425">
    <cfRule type="containsText" dxfId="1982" priority="2352" operator="containsText" text="DD">
      <formula>NOT(ISERROR(SEARCH("DD",L424)))</formula>
    </cfRule>
    <cfRule type="containsText" dxfId="1981" priority="2353" operator="containsText" text="LC">
      <formula>NOT(ISERROR(SEARCH("LC",L424)))</formula>
    </cfRule>
    <cfRule type="containsText" dxfId="1980" priority="2354" operator="containsText" text="NT">
      <formula>NOT(ISERROR(SEARCH("NT",L424)))</formula>
    </cfRule>
    <cfRule type="containsText" dxfId="1979" priority="2355" operator="containsText" text="VU">
      <formula>NOT(ISERROR(SEARCH("VU",L424)))</formula>
    </cfRule>
    <cfRule type="containsText" dxfId="1978" priority="2356" operator="containsText" text="EN">
      <formula>NOT(ISERROR(SEARCH("EN",L424)))</formula>
    </cfRule>
    <cfRule type="containsText" dxfId="1977" priority="2357" operator="containsText" text="CR">
      <formula>NOT(ISERROR(SEARCH("CR",L424)))</formula>
    </cfRule>
  </conditionalFormatting>
  <conditionalFormatting sqref="L424:L425">
    <cfRule type="containsText" dxfId="1976" priority="2358" operator="containsText" text="RE">
      <formula>NOT(ISERROR(SEARCH("RE",L424)))</formula>
    </cfRule>
  </conditionalFormatting>
  <conditionalFormatting sqref="K424:K425">
    <cfRule type="containsText" dxfId="1975" priority="2345" operator="containsText" text="DD">
      <formula>NOT(ISERROR(SEARCH("DD",K424)))</formula>
    </cfRule>
    <cfRule type="containsText" dxfId="1974" priority="2346" operator="containsText" text="LC">
      <formula>NOT(ISERROR(SEARCH("LC",K424)))</formula>
    </cfRule>
    <cfRule type="containsText" dxfId="1973" priority="2347" operator="containsText" text="NT">
      <formula>NOT(ISERROR(SEARCH("NT",K424)))</formula>
    </cfRule>
    <cfRule type="containsText" dxfId="1972" priority="2348" operator="containsText" text="VU">
      <formula>NOT(ISERROR(SEARCH("VU",K424)))</formula>
    </cfRule>
    <cfRule type="containsText" dxfId="1971" priority="2349" operator="containsText" text="EN">
      <formula>NOT(ISERROR(SEARCH("EN",K424)))</formula>
    </cfRule>
    <cfRule type="containsText" dxfId="1970" priority="2350" operator="containsText" text="CR">
      <formula>NOT(ISERROR(SEARCH("CR",K424)))</formula>
    </cfRule>
  </conditionalFormatting>
  <conditionalFormatting sqref="K424:K425">
    <cfRule type="containsText" dxfId="1969" priority="2351" operator="containsText" text="RE">
      <formula>NOT(ISERROR(SEARCH("RE",K424)))</formula>
    </cfRule>
  </conditionalFormatting>
  <conditionalFormatting sqref="M424:M425">
    <cfRule type="containsText" dxfId="1968" priority="2338" operator="containsText" text="DD">
      <formula>NOT(ISERROR(SEARCH("DD",M424)))</formula>
    </cfRule>
    <cfRule type="containsText" dxfId="1967" priority="2339" operator="containsText" text="LC">
      <formula>NOT(ISERROR(SEARCH("LC",M424)))</formula>
    </cfRule>
    <cfRule type="containsText" dxfId="1966" priority="2340" operator="containsText" text="NT">
      <formula>NOT(ISERROR(SEARCH("NT",M424)))</formula>
    </cfRule>
    <cfRule type="containsText" dxfId="1965" priority="2341" operator="containsText" text="VU">
      <formula>NOT(ISERROR(SEARCH("VU",M424)))</formula>
    </cfRule>
    <cfRule type="containsText" dxfId="1964" priority="2342" operator="containsText" text="EN">
      <formula>NOT(ISERROR(SEARCH("EN",M424)))</formula>
    </cfRule>
    <cfRule type="containsText" dxfId="1963" priority="2343" operator="containsText" text="CR">
      <formula>NOT(ISERROR(SEARCH("CR",M424)))</formula>
    </cfRule>
  </conditionalFormatting>
  <conditionalFormatting sqref="M424:M425">
    <cfRule type="containsText" dxfId="1962" priority="2344" operator="containsText" text="RE">
      <formula>NOT(ISERROR(SEARCH("RE",M424)))</formula>
    </cfRule>
  </conditionalFormatting>
  <conditionalFormatting sqref="P490:Q491 J490:J491">
    <cfRule type="containsText" dxfId="1961" priority="2331" operator="containsText" text="DD">
      <formula>NOT(ISERROR(SEARCH("DD",J490)))</formula>
    </cfRule>
    <cfRule type="containsText" dxfId="1960" priority="2332" operator="containsText" text="LC">
      <formula>NOT(ISERROR(SEARCH("LC",J490)))</formula>
    </cfRule>
    <cfRule type="containsText" dxfId="1959" priority="2333" operator="containsText" text="NT">
      <formula>NOT(ISERROR(SEARCH("NT",J490)))</formula>
    </cfRule>
    <cfRule type="containsText" dxfId="1958" priority="2334" operator="containsText" text="VU">
      <formula>NOT(ISERROR(SEARCH("VU",J490)))</formula>
    </cfRule>
    <cfRule type="containsText" dxfId="1957" priority="2335" operator="containsText" text="EN">
      <formula>NOT(ISERROR(SEARCH("EN",J490)))</formula>
    </cfRule>
    <cfRule type="containsText" dxfId="1956" priority="2336" operator="containsText" text="CR">
      <formula>NOT(ISERROR(SEARCH("CR",J490)))</formula>
    </cfRule>
  </conditionalFormatting>
  <conditionalFormatting sqref="P490:Q491 J490:J491">
    <cfRule type="containsText" dxfId="1955" priority="2337" operator="containsText" text="RE">
      <formula>NOT(ISERROR(SEARCH("RE",J490)))</formula>
    </cfRule>
  </conditionalFormatting>
  <conditionalFormatting sqref="V490:V491">
    <cfRule type="containsText" dxfId="1954" priority="2321" operator="containsText" text="CC">
      <formula>NOT(ISERROR(SEARCH("CC",V490)))</formula>
    </cfRule>
    <cfRule type="containsText" dxfId="1953" priority="2322" operator="containsText" text="AC">
      <formula>NOT(ISERROR(SEARCH("AC",V490)))</formula>
    </cfRule>
    <cfRule type="containsText" dxfId="1952" priority="2323" operator="containsText" text="PC">
      <formula>NOT(ISERROR(SEARCH("PC",V490)))</formula>
    </cfRule>
    <cfRule type="containsText" dxfId="1951" priority="2324" operator="containsText" text="C">
      <formula>NOT(ISERROR(SEARCH("C",V490)))</formula>
    </cfRule>
    <cfRule type="containsText" dxfId="1950" priority="2325" operator="containsText" text="AR">
      <formula>NOT(ISERROR(SEARCH("AR",V490)))</formula>
    </cfRule>
    <cfRule type="containsText" dxfId="1949" priority="2326" operator="containsText" text="RR">
      <formula>NOT(ISERROR(SEARCH("RR",V490)))</formula>
    </cfRule>
    <cfRule type="containsText" dxfId="1948" priority="2327" operator="containsText" text="E">
      <formula>NOT(ISERROR(SEARCH("E",V490)))</formula>
    </cfRule>
    <cfRule type="containsText" dxfId="1947" priority="2328" operator="containsText" text="NR">
      <formula>NOT(ISERROR(SEARCH("NR",V490)))</formula>
    </cfRule>
    <cfRule type="containsText" dxfId="1946" priority="2329" operator="containsText" text="Abs">
      <formula>NOT(ISERROR(SEARCH("Abs",V490)))</formula>
    </cfRule>
    <cfRule type="containsText" dxfId="1945" priority="2330" operator="containsText" text="R">
      <formula>NOT(ISERROR(SEARCH("R",V490)))</formula>
    </cfRule>
  </conditionalFormatting>
  <conditionalFormatting sqref="U490:U491">
    <cfRule type="containsText" dxfId="1944" priority="2304" operator="containsText" text="CC">
      <formula>NOT(ISERROR(SEARCH("CC",U490)))</formula>
    </cfRule>
    <cfRule type="containsText" dxfId="1943" priority="2305" operator="containsText" text="AC">
      <formula>NOT(ISERROR(SEARCH("AC",U490)))</formula>
    </cfRule>
    <cfRule type="containsText" dxfId="1942" priority="2306" operator="containsText" text="PC">
      <formula>NOT(ISERROR(SEARCH("PC",U490)))</formula>
    </cfRule>
    <cfRule type="containsText" dxfId="1941" priority="2307" operator="containsText" text="C">
      <formula>NOT(ISERROR(SEARCH("C",U490)))</formula>
    </cfRule>
    <cfRule type="containsText" dxfId="1940" priority="2308" operator="containsText" text="AR">
      <formula>NOT(ISERROR(SEARCH("AR",U490)))</formula>
    </cfRule>
    <cfRule type="containsText" dxfId="1939" priority="2309" operator="containsText" text="RR">
      <formula>NOT(ISERROR(SEARCH("RR",U490)))</formula>
    </cfRule>
    <cfRule type="containsText" dxfId="1938" priority="2310" operator="containsText" text="E">
      <formula>NOT(ISERROR(SEARCH("E",U490)))</formula>
    </cfRule>
    <cfRule type="containsText" dxfId="1937" priority="2311" operator="containsText" text="NR">
      <formula>NOT(ISERROR(SEARCH("NR",U490)))</formula>
    </cfRule>
    <cfRule type="containsText" dxfId="1936" priority="2312" operator="containsText" text="Abs">
      <formula>NOT(ISERROR(SEARCH("Abs",U490)))</formula>
    </cfRule>
    <cfRule type="containsText" dxfId="1935" priority="2313" operator="containsText" text="R">
      <formula>NOT(ISERROR(SEARCH("R",U490)))</formula>
    </cfRule>
  </conditionalFormatting>
  <conditionalFormatting sqref="W490:Y491">
    <cfRule type="containsText" dxfId="1934" priority="2294" operator="containsText" text="CC">
      <formula>NOT(ISERROR(SEARCH("CC",W490)))</formula>
    </cfRule>
    <cfRule type="containsText" dxfId="1933" priority="2295" operator="containsText" text="AC">
      <formula>NOT(ISERROR(SEARCH("AC",W490)))</formula>
    </cfRule>
    <cfRule type="containsText" dxfId="1932" priority="2296" operator="containsText" text="PC">
      <formula>NOT(ISERROR(SEARCH("PC",W490)))</formula>
    </cfRule>
    <cfRule type="containsText" dxfId="1931" priority="2297" operator="containsText" text="C">
      <formula>NOT(ISERROR(SEARCH("C",W490)))</formula>
    </cfRule>
    <cfRule type="containsText" dxfId="1930" priority="2298" operator="containsText" text="AR">
      <formula>NOT(ISERROR(SEARCH("AR",W490)))</formula>
    </cfRule>
    <cfRule type="containsText" dxfId="1929" priority="2299" operator="containsText" text="RR">
      <formula>NOT(ISERROR(SEARCH("RR",W490)))</formula>
    </cfRule>
    <cfRule type="containsText" dxfId="1928" priority="2300" operator="containsText" text="E">
      <formula>NOT(ISERROR(SEARCH("E",W490)))</formula>
    </cfRule>
    <cfRule type="containsText" dxfId="1927" priority="2301" operator="containsText" text="NR">
      <formula>NOT(ISERROR(SEARCH("NR",W490)))</formula>
    </cfRule>
    <cfRule type="containsText" dxfId="1926" priority="2302" operator="containsText" text="Abs">
      <formula>NOT(ISERROR(SEARCH("Abs",W490)))</formula>
    </cfRule>
    <cfRule type="containsText" dxfId="1925" priority="2303" operator="containsText" text="R">
      <formula>NOT(ISERROR(SEARCH("R",W490)))</formula>
    </cfRule>
  </conditionalFormatting>
  <conditionalFormatting sqref="L490:L491">
    <cfRule type="containsText" dxfId="1924" priority="2287" operator="containsText" text="DD">
      <formula>NOT(ISERROR(SEARCH("DD",L490)))</formula>
    </cfRule>
    <cfRule type="containsText" dxfId="1923" priority="2288" operator="containsText" text="LC">
      <formula>NOT(ISERROR(SEARCH("LC",L490)))</formula>
    </cfRule>
    <cfRule type="containsText" dxfId="1922" priority="2289" operator="containsText" text="NT">
      <formula>NOT(ISERROR(SEARCH("NT",L490)))</formula>
    </cfRule>
    <cfRule type="containsText" dxfId="1921" priority="2290" operator="containsText" text="VU">
      <formula>NOT(ISERROR(SEARCH("VU",L490)))</formula>
    </cfRule>
    <cfRule type="containsText" dxfId="1920" priority="2291" operator="containsText" text="EN">
      <formula>NOT(ISERROR(SEARCH("EN",L490)))</formula>
    </cfRule>
    <cfRule type="containsText" dxfId="1919" priority="2292" operator="containsText" text="CR">
      <formula>NOT(ISERROR(SEARCH("CR",L490)))</formula>
    </cfRule>
  </conditionalFormatting>
  <conditionalFormatting sqref="L490:L491">
    <cfRule type="containsText" dxfId="1918" priority="2293" operator="containsText" text="RE">
      <formula>NOT(ISERROR(SEARCH("RE",L490)))</formula>
    </cfRule>
  </conditionalFormatting>
  <conditionalFormatting sqref="K490:K491">
    <cfRule type="containsText" dxfId="1917" priority="2280" operator="containsText" text="DD">
      <formula>NOT(ISERROR(SEARCH("DD",K490)))</formula>
    </cfRule>
    <cfRule type="containsText" dxfId="1916" priority="2281" operator="containsText" text="LC">
      <formula>NOT(ISERROR(SEARCH("LC",K490)))</formula>
    </cfRule>
    <cfRule type="containsText" dxfId="1915" priority="2282" operator="containsText" text="NT">
      <formula>NOT(ISERROR(SEARCH("NT",K490)))</formula>
    </cfRule>
    <cfRule type="containsText" dxfId="1914" priority="2283" operator="containsText" text="VU">
      <formula>NOT(ISERROR(SEARCH("VU",K490)))</formula>
    </cfRule>
    <cfRule type="containsText" dxfId="1913" priority="2284" operator="containsText" text="EN">
      <formula>NOT(ISERROR(SEARCH("EN",K490)))</formula>
    </cfRule>
    <cfRule type="containsText" dxfId="1912" priority="2285" operator="containsText" text="CR">
      <formula>NOT(ISERROR(SEARCH("CR",K490)))</formula>
    </cfRule>
  </conditionalFormatting>
  <conditionalFormatting sqref="K490:K491">
    <cfRule type="containsText" dxfId="1911" priority="2286" operator="containsText" text="RE">
      <formula>NOT(ISERROR(SEARCH("RE",K490)))</formula>
    </cfRule>
  </conditionalFormatting>
  <conditionalFormatting sqref="M490:M491">
    <cfRule type="containsText" dxfId="1910" priority="2273" operator="containsText" text="DD">
      <formula>NOT(ISERROR(SEARCH("DD",M490)))</formula>
    </cfRule>
    <cfRule type="containsText" dxfId="1909" priority="2274" operator="containsText" text="LC">
      <formula>NOT(ISERROR(SEARCH("LC",M490)))</formula>
    </cfRule>
    <cfRule type="containsText" dxfId="1908" priority="2275" operator="containsText" text="NT">
      <formula>NOT(ISERROR(SEARCH("NT",M490)))</formula>
    </cfRule>
    <cfRule type="containsText" dxfId="1907" priority="2276" operator="containsText" text="VU">
      <formula>NOT(ISERROR(SEARCH("VU",M490)))</formula>
    </cfRule>
    <cfRule type="containsText" dxfId="1906" priority="2277" operator="containsText" text="EN">
      <formula>NOT(ISERROR(SEARCH("EN",M490)))</formula>
    </cfRule>
    <cfRule type="containsText" dxfId="1905" priority="2278" operator="containsText" text="CR">
      <formula>NOT(ISERROR(SEARCH("CR",M490)))</formula>
    </cfRule>
  </conditionalFormatting>
  <conditionalFormatting sqref="M490:M491">
    <cfRule type="containsText" dxfId="1904" priority="2279" operator="containsText" text="RE">
      <formula>NOT(ISERROR(SEARCH("RE",M490)))</formula>
    </cfRule>
  </conditionalFormatting>
  <conditionalFormatting sqref="P508:Q509 J508:J509">
    <cfRule type="containsText" dxfId="1903" priority="2266" operator="containsText" text="DD">
      <formula>NOT(ISERROR(SEARCH("DD",J508)))</formula>
    </cfRule>
    <cfRule type="containsText" dxfId="1902" priority="2267" operator="containsText" text="LC">
      <formula>NOT(ISERROR(SEARCH("LC",J508)))</formula>
    </cfRule>
    <cfRule type="containsText" dxfId="1901" priority="2268" operator="containsText" text="NT">
      <formula>NOT(ISERROR(SEARCH("NT",J508)))</formula>
    </cfRule>
    <cfRule type="containsText" dxfId="1900" priority="2269" operator="containsText" text="VU">
      <formula>NOT(ISERROR(SEARCH("VU",J508)))</formula>
    </cfRule>
    <cfRule type="containsText" dxfId="1899" priority="2270" operator="containsText" text="EN">
      <formula>NOT(ISERROR(SEARCH("EN",J508)))</formula>
    </cfRule>
    <cfRule type="containsText" dxfId="1898" priority="2271" operator="containsText" text="CR">
      <formula>NOT(ISERROR(SEARCH("CR",J508)))</formula>
    </cfRule>
  </conditionalFormatting>
  <conditionalFormatting sqref="P508:Q509 J508:J509">
    <cfRule type="containsText" dxfId="1897" priority="2272" operator="containsText" text="RE">
      <formula>NOT(ISERROR(SEARCH("RE",J508)))</formula>
    </cfRule>
  </conditionalFormatting>
  <conditionalFormatting sqref="V508:V509">
    <cfRule type="containsText" dxfId="1896" priority="2256" operator="containsText" text="CC">
      <formula>NOT(ISERROR(SEARCH("CC",V508)))</formula>
    </cfRule>
    <cfRule type="containsText" dxfId="1895" priority="2257" operator="containsText" text="AC">
      <formula>NOT(ISERROR(SEARCH("AC",V508)))</formula>
    </cfRule>
    <cfRule type="containsText" dxfId="1894" priority="2258" operator="containsText" text="PC">
      <formula>NOT(ISERROR(SEARCH("PC",V508)))</formula>
    </cfRule>
    <cfRule type="containsText" dxfId="1893" priority="2259" operator="containsText" text="C">
      <formula>NOT(ISERROR(SEARCH("C",V508)))</formula>
    </cfRule>
    <cfRule type="containsText" dxfId="1892" priority="2260" operator="containsText" text="AR">
      <formula>NOT(ISERROR(SEARCH("AR",V508)))</formula>
    </cfRule>
    <cfRule type="containsText" dxfId="1891" priority="2261" operator="containsText" text="RR">
      <formula>NOT(ISERROR(SEARCH("RR",V508)))</formula>
    </cfRule>
    <cfRule type="containsText" dxfId="1890" priority="2262" operator="containsText" text="E">
      <formula>NOT(ISERROR(SEARCH("E",V508)))</formula>
    </cfRule>
    <cfRule type="containsText" dxfId="1889" priority="2263" operator="containsText" text="NR">
      <formula>NOT(ISERROR(SEARCH("NR",V508)))</formula>
    </cfRule>
    <cfRule type="containsText" dxfId="1888" priority="2264" operator="containsText" text="Abs">
      <formula>NOT(ISERROR(SEARCH("Abs",V508)))</formula>
    </cfRule>
    <cfRule type="containsText" dxfId="1887" priority="2265" operator="containsText" text="R">
      <formula>NOT(ISERROR(SEARCH("R",V508)))</formula>
    </cfRule>
  </conditionalFormatting>
  <conditionalFormatting sqref="U508:U509">
    <cfRule type="containsText" dxfId="1886" priority="2239" operator="containsText" text="CC">
      <formula>NOT(ISERROR(SEARCH("CC",U508)))</formula>
    </cfRule>
    <cfRule type="containsText" dxfId="1885" priority="2240" operator="containsText" text="AC">
      <formula>NOT(ISERROR(SEARCH("AC",U508)))</formula>
    </cfRule>
    <cfRule type="containsText" dxfId="1884" priority="2241" operator="containsText" text="PC">
      <formula>NOT(ISERROR(SEARCH("PC",U508)))</formula>
    </cfRule>
    <cfRule type="containsText" dxfId="1883" priority="2242" operator="containsText" text="C">
      <formula>NOT(ISERROR(SEARCH("C",U508)))</formula>
    </cfRule>
    <cfRule type="containsText" dxfId="1882" priority="2243" operator="containsText" text="AR">
      <formula>NOT(ISERROR(SEARCH("AR",U508)))</formula>
    </cfRule>
    <cfRule type="containsText" dxfId="1881" priority="2244" operator="containsText" text="RR">
      <formula>NOT(ISERROR(SEARCH("RR",U508)))</formula>
    </cfRule>
    <cfRule type="containsText" dxfId="1880" priority="2245" operator="containsText" text="E">
      <formula>NOT(ISERROR(SEARCH("E",U508)))</formula>
    </cfRule>
    <cfRule type="containsText" dxfId="1879" priority="2246" operator="containsText" text="NR">
      <formula>NOT(ISERROR(SEARCH("NR",U508)))</formula>
    </cfRule>
    <cfRule type="containsText" dxfId="1878" priority="2247" operator="containsText" text="Abs">
      <formula>NOT(ISERROR(SEARCH("Abs",U508)))</formula>
    </cfRule>
    <cfRule type="containsText" dxfId="1877" priority="2248" operator="containsText" text="R">
      <formula>NOT(ISERROR(SEARCH("R",U508)))</formula>
    </cfRule>
  </conditionalFormatting>
  <conditionalFormatting sqref="W508:Y509">
    <cfRule type="containsText" dxfId="1876" priority="2229" operator="containsText" text="CC">
      <formula>NOT(ISERROR(SEARCH("CC",W508)))</formula>
    </cfRule>
    <cfRule type="containsText" dxfId="1875" priority="2230" operator="containsText" text="AC">
      <formula>NOT(ISERROR(SEARCH("AC",W508)))</formula>
    </cfRule>
    <cfRule type="containsText" dxfId="1874" priority="2231" operator="containsText" text="PC">
      <formula>NOT(ISERROR(SEARCH("PC",W508)))</formula>
    </cfRule>
    <cfRule type="containsText" dxfId="1873" priority="2232" operator="containsText" text="C">
      <formula>NOT(ISERROR(SEARCH("C",W508)))</formula>
    </cfRule>
    <cfRule type="containsText" dxfId="1872" priority="2233" operator="containsText" text="AR">
      <formula>NOT(ISERROR(SEARCH("AR",W508)))</formula>
    </cfRule>
    <cfRule type="containsText" dxfId="1871" priority="2234" operator="containsText" text="RR">
      <formula>NOT(ISERROR(SEARCH("RR",W508)))</formula>
    </cfRule>
    <cfRule type="containsText" dxfId="1870" priority="2235" operator="containsText" text="E">
      <formula>NOT(ISERROR(SEARCH("E",W508)))</formula>
    </cfRule>
    <cfRule type="containsText" dxfId="1869" priority="2236" operator="containsText" text="NR">
      <formula>NOT(ISERROR(SEARCH("NR",W508)))</formula>
    </cfRule>
    <cfRule type="containsText" dxfId="1868" priority="2237" operator="containsText" text="Abs">
      <formula>NOT(ISERROR(SEARCH("Abs",W508)))</formula>
    </cfRule>
    <cfRule type="containsText" dxfId="1867" priority="2238" operator="containsText" text="R">
      <formula>NOT(ISERROR(SEARCH("R",W508)))</formula>
    </cfRule>
  </conditionalFormatting>
  <conditionalFormatting sqref="L508:L509">
    <cfRule type="containsText" dxfId="1866" priority="2222" operator="containsText" text="DD">
      <formula>NOT(ISERROR(SEARCH("DD",L508)))</formula>
    </cfRule>
    <cfRule type="containsText" dxfId="1865" priority="2223" operator="containsText" text="LC">
      <formula>NOT(ISERROR(SEARCH("LC",L508)))</formula>
    </cfRule>
    <cfRule type="containsText" dxfId="1864" priority="2224" operator="containsText" text="NT">
      <formula>NOT(ISERROR(SEARCH("NT",L508)))</formula>
    </cfRule>
    <cfRule type="containsText" dxfId="1863" priority="2225" operator="containsText" text="VU">
      <formula>NOT(ISERROR(SEARCH("VU",L508)))</formula>
    </cfRule>
    <cfRule type="containsText" dxfId="1862" priority="2226" operator="containsText" text="EN">
      <formula>NOT(ISERROR(SEARCH("EN",L508)))</formula>
    </cfRule>
    <cfRule type="containsText" dxfId="1861" priority="2227" operator="containsText" text="CR">
      <formula>NOT(ISERROR(SEARCH("CR",L508)))</formula>
    </cfRule>
  </conditionalFormatting>
  <conditionalFormatting sqref="L508:L509">
    <cfRule type="containsText" dxfId="1860" priority="2228" operator="containsText" text="RE">
      <formula>NOT(ISERROR(SEARCH("RE",L508)))</formula>
    </cfRule>
  </conditionalFormatting>
  <conditionalFormatting sqref="K508:K509">
    <cfRule type="containsText" dxfId="1859" priority="2215" operator="containsText" text="DD">
      <formula>NOT(ISERROR(SEARCH("DD",K508)))</formula>
    </cfRule>
    <cfRule type="containsText" dxfId="1858" priority="2216" operator="containsText" text="LC">
      <formula>NOT(ISERROR(SEARCH("LC",K508)))</formula>
    </cfRule>
    <cfRule type="containsText" dxfId="1857" priority="2217" operator="containsText" text="NT">
      <formula>NOT(ISERROR(SEARCH("NT",K508)))</formula>
    </cfRule>
    <cfRule type="containsText" dxfId="1856" priority="2218" operator="containsText" text="VU">
      <formula>NOT(ISERROR(SEARCH("VU",K508)))</formula>
    </cfRule>
    <cfRule type="containsText" dxfId="1855" priority="2219" operator="containsText" text="EN">
      <formula>NOT(ISERROR(SEARCH("EN",K508)))</formula>
    </cfRule>
    <cfRule type="containsText" dxfId="1854" priority="2220" operator="containsText" text="CR">
      <formula>NOT(ISERROR(SEARCH("CR",K508)))</formula>
    </cfRule>
  </conditionalFormatting>
  <conditionalFormatting sqref="K508:K509">
    <cfRule type="containsText" dxfId="1853" priority="2221" operator="containsText" text="RE">
      <formula>NOT(ISERROR(SEARCH("RE",K508)))</formula>
    </cfRule>
  </conditionalFormatting>
  <conditionalFormatting sqref="M508:M509">
    <cfRule type="containsText" dxfId="1852" priority="2208" operator="containsText" text="DD">
      <formula>NOT(ISERROR(SEARCH("DD",M508)))</formula>
    </cfRule>
    <cfRule type="containsText" dxfId="1851" priority="2209" operator="containsText" text="LC">
      <formula>NOT(ISERROR(SEARCH("LC",M508)))</formula>
    </cfRule>
    <cfRule type="containsText" dxfId="1850" priority="2210" operator="containsText" text="NT">
      <formula>NOT(ISERROR(SEARCH("NT",M508)))</formula>
    </cfRule>
    <cfRule type="containsText" dxfId="1849" priority="2211" operator="containsText" text="VU">
      <formula>NOT(ISERROR(SEARCH("VU",M508)))</formula>
    </cfRule>
    <cfRule type="containsText" dxfId="1848" priority="2212" operator="containsText" text="EN">
      <formula>NOT(ISERROR(SEARCH("EN",M508)))</formula>
    </cfRule>
    <cfRule type="containsText" dxfId="1847" priority="2213" operator="containsText" text="CR">
      <formula>NOT(ISERROR(SEARCH("CR",M508)))</formula>
    </cfRule>
  </conditionalFormatting>
  <conditionalFormatting sqref="M508:M509">
    <cfRule type="containsText" dxfId="1846" priority="2214" operator="containsText" text="RE">
      <formula>NOT(ISERROR(SEARCH("RE",M508)))</formula>
    </cfRule>
  </conditionalFormatting>
  <conditionalFormatting sqref="P480:Q481 J480:J481">
    <cfRule type="containsText" dxfId="1845" priority="2201" operator="containsText" text="DD">
      <formula>NOT(ISERROR(SEARCH("DD",J480)))</formula>
    </cfRule>
    <cfRule type="containsText" dxfId="1844" priority="2202" operator="containsText" text="LC">
      <formula>NOT(ISERROR(SEARCH("LC",J480)))</formula>
    </cfRule>
    <cfRule type="containsText" dxfId="1843" priority="2203" operator="containsText" text="NT">
      <formula>NOT(ISERROR(SEARCH("NT",J480)))</formula>
    </cfRule>
    <cfRule type="containsText" dxfId="1842" priority="2204" operator="containsText" text="VU">
      <formula>NOT(ISERROR(SEARCH("VU",J480)))</formula>
    </cfRule>
    <cfRule type="containsText" dxfId="1841" priority="2205" operator="containsText" text="EN">
      <formula>NOT(ISERROR(SEARCH("EN",J480)))</formula>
    </cfRule>
    <cfRule type="containsText" dxfId="1840" priority="2206" operator="containsText" text="CR">
      <formula>NOT(ISERROR(SEARCH("CR",J480)))</formula>
    </cfRule>
  </conditionalFormatting>
  <conditionalFormatting sqref="P480:Q481 J480:J481">
    <cfRule type="containsText" dxfId="1839" priority="2207" operator="containsText" text="RE">
      <formula>NOT(ISERROR(SEARCH("RE",J480)))</formula>
    </cfRule>
  </conditionalFormatting>
  <conditionalFormatting sqref="V480:V481">
    <cfRule type="containsText" dxfId="1838" priority="2191" operator="containsText" text="CC">
      <formula>NOT(ISERROR(SEARCH("CC",V480)))</formula>
    </cfRule>
    <cfRule type="containsText" dxfId="1837" priority="2192" operator="containsText" text="AC">
      <formula>NOT(ISERROR(SEARCH("AC",V480)))</formula>
    </cfRule>
    <cfRule type="containsText" dxfId="1836" priority="2193" operator="containsText" text="PC">
      <formula>NOT(ISERROR(SEARCH("PC",V480)))</formula>
    </cfRule>
    <cfRule type="containsText" dxfId="1835" priority="2194" operator="containsText" text="C">
      <formula>NOT(ISERROR(SEARCH("C",V480)))</formula>
    </cfRule>
    <cfRule type="containsText" dxfId="1834" priority="2195" operator="containsText" text="AR">
      <formula>NOT(ISERROR(SEARCH("AR",V480)))</formula>
    </cfRule>
    <cfRule type="containsText" dxfId="1833" priority="2196" operator="containsText" text="RR">
      <formula>NOT(ISERROR(SEARCH("RR",V480)))</formula>
    </cfRule>
    <cfRule type="containsText" dxfId="1832" priority="2197" operator="containsText" text="E">
      <formula>NOT(ISERROR(SEARCH("E",V480)))</formula>
    </cfRule>
    <cfRule type="containsText" dxfId="1831" priority="2198" operator="containsText" text="NR">
      <formula>NOT(ISERROR(SEARCH("NR",V480)))</formula>
    </cfRule>
    <cfRule type="containsText" dxfId="1830" priority="2199" operator="containsText" text="Abs">
      <formula>NOT(ISERROR(SEARCH("Abs",V480)))</formula>
    </cfRule>
    <cfRule type="containsText" dxfId="1829" priority="2200" operator="containsText" text="R">
      <formula>NOT(ISERROR(SEARCH("R",V480)))</formula>
    </cfRule>
  </conditionalFormatting>
  <conditionalFormatting sqref="U480:U481">
    <cfRule type="containsText" dxfId="1828" priority="2174" operator="containsText" text="CC">
      <formula>NOT(ISERROR(SEARCH("CC",U480)))</formula>
    </cfRule>
    <cfRule type="containsText" dxfId="1827" priority="2175" operator="containsText" text="AC">
      <formula>NOT(ISERROR(SEARCH("AC",U480)))</formula>
    </cfRule>
    <cfRule type="containsText" dxfId="1826" priority="2176" operator="containsText" text="PC">
      <formula>NOT(ISERROR(SEARCH("PC",U480)))</formula>
    </cfRule>
    <cfRule type="containsText" dxfId="1825" priority="2177" operator="containsText" text="C">
      <formula>NOT(ISERROR(SEARCH("C",U480)))</formula>
    </cfRule>
    <cfRule type="containsText" dxfId="1824" priority="2178" operator="containsText" text="AR">
      <formula>NOT(ISERROR(SEARCH("AR",U480)))</formula>
    </cfRule>
    <cfRule type="containsText" dxfId="1823" priority="2179" operator="containsText" text="RR">
      <formula>NOT(ISERROR(SEARCH("RR",U480)))</formula>
    </cfRule>
    <cfRule type="containsText" dxfId="1822" priority="2180" operator="containsText" text="E">
      <formula>NOT(ISERROR(SEARCH("E",U480)))</formula>
    </cfRule>
    <cfRule type="containsText" dxfId="1821" priority="2181" operator="containsText" text="NR">
      <formula>NOT(ISERROR(SEARCH("NR",U480)))</formula>
    </cfRule>
    <cfRule type="containsText" dxfId="1820" priority="2182" operator="containsText" text="Abs">
      <formula>NOT(ISERROR(SEARCH("Abs",U480)))</formula>
    </cfRule>
    <cfRule type="containsText" dxfId="1819" priority="2183" operator="containsText" text="R">
      <formula>NOT(ISERROR(SEARCH("R",U480)))</formula>
    </cfRule>
  </conditionalFormatting>
  <conditionalFormatting sqref="W480:Y481">
    <cfRule type="containsText" dxfId="1818" priority="2164" operator="containsText" text="CC">
      <formula>NOT(ISERROR(SEARCH("CC",W480)))</formula>
    </cfRule>
    <cfRule type="containsText" dxfId="1817" priority="2165" operator="containsText" text="AC">
      <formula>NOT(ISERROR(SEARCH("AC",W480)))</formula>
    </cfRule>
    <cfRule type="containsText" dxfId="1816" priority="2166" operator="containsText" text="PC">
      <formula>NOT(ISERROR(SEARCH("PC",W480)))</formula>
    </cfRule>
    <cfRule type="containsText" dxfId="1815" priority="2167" operator="containsText" text="C">
      <formula>NOT(ISERROR(SEARCH("C",W480)))</formula>
    </cfRule>
    <cfRule type="containsText" dxfId="1814" priority="2168" operator="containsText" text="AR">
      <formula>NOT(ISERROR(SEARCH("AR",W480)))</formula>
    </cfRule>
    <cfRule type="containsText" dxfId="1813" priority="2169" operator="containsText" text="RR">
      <formula>NOT(ISERROR(SEARCH("RR",W480)))</formula>
    </cfRule>
    <cfRule type="containsText" dxfId="1812" priority="2170" operator="containsText" text="E">
      <formula>NOT(ISERROR(SEARCH("E",W480)))</formula>
    </cfRule>
    <cfRule type="containsText" dxfId="1811" priority="2171" operator="containsText" text="NR">
      <formula>NOT(ISERROR(SEARCH("NR",W480)))</formula>
    </cfRule>
    <cfRule type="containsText" dxfId="1810" priority="2172" operator="containsText" text="Abs">
      <formula>NOT(ISERROR(SEARCH("Abs",W480)))</formula>
    </cfRule>
    <cfRule type="containsText" dxfId="1809" priority="2173" operator="containsText" text="R">
      <formula>NOT(ISERROR(SEARCH("R",W480)))</formula>
    </cfRule>
  </conditionalFormatting>
  <conditionalFormatting sqref="L480:L481">
    <cfRule type="containsText" dxfId="1808" priority="2157" operator="containsText" text="DD">
      <formula>NOT(ISERROR(SEARCH("DD",L480)))</formula>
    </cfRule>
    <cfRule type="containsText" dxfId="1807" priority="2158" operator="containsText" text="LC">
      <formula>NOT(ISERROR(SEARCH("LC",L480)))</formula>
    </cfRule>
    <cfRule type="containsText" dxfId="1806" priority="2159" operator="containsText" text="NT">
      <formula>NOT(ISERROR(SEARCH("NT",L480)))</formula>
    </cfRule>
    <cfRule type="containsText" dxfId="1805" priority="2160" operator="containsText" text="VU">
      <formula>NOT(ISERROR(SEARCH("VU",L480)))</formula>
    </cfRule>
    <cfRule type="containsText" dxfId="1804" priority="2161" operator="containsText" text="EN">
      <formula>NOT(ISERROR(SEARCH("EN",L480)))</formula>
    </cfRule>
    <cfRule type="containsText" dxfId="1803" priority="2162" operator="containsText" text="CR">
      <formula>NOT(ISERROR(SEARCH("CR",L480)))</formula>
    </cfRule>
  </conditionalFormatting>
  <conditionalFormatting sqref="L480:L481">
    <cfRule type="containsText" dxfId="1802" priority="2163" operator="containsText" text="RE">
      <formula>NOT(ISERROR(SEARCH("RE",L480)))</formula>
    </cfRule>
  </conditionalFormatting>
  <conditionalFormatting sqref="K480:K481">
    <cfRule type="containsText" dxfId="1801" priority="2150" operator="containsText" text="DD">
      <formula>NOT(ISERROR(SEARCH("DD",K480)))</formula>
    </cfRule>
    <cfRule type="containsText" dxfId="1800" priority="2151" operator="containsText" text="LC">
      <formula>NOT(ISERROR(SEARCH("LC",K480)))</formula>
    </cfRule>
    <cfRule type="containsText" dxfId="1799" priority="2152" operator="containsText" text="NT">
      <formula>NOT(ISERROR(SEARCH("NT",K480)))</formula>
    </cfRule>
    <cfRule type="containsText" dxfId="1798" priority="2153" operator="containsText" text="VU">
      <formula>NOT(ISERROR(SEARCH("VU",K480)))</formula>
    </cfRule>
    <cfRule type="containsText" dxfId="1797" priority="2154" operator="containsText" text="EN">
      <formula>NOT(ISERROR(SEARCH("EN",K480)))</formula>
    </cfRule>
    <cfRule type="containsText" dxfId="1796" priority="2155" operator="containsText" text="CR">
      <formula>NOT(ISERROR(SEARCH("CR",K480)))</formula>
    </cfRule>
  </conditionalFormatting>
  <conditionalFormatting sqref="K480:K481">
    <cfRule type="containsText" dxfId="1795" priority="2156" operator="containsText" text="RE">
      <formula>NOT(ISERROR(SEARCH("RE",K480)))</formula>
    </cfRule>
  </conditionalFormatting>
  <conditionalFormatting sqref="M480:M481">
    <cfRule type="containsText" dxfId="1794" priority="2143" operator="containsText" text="DD">
      <formula>NOT(ISERROR(SEARCH("DD",M480)))</formula>
    </cfRule>
    <cfRule type="containsText" dxfId="1793" priority="2144" operator="containsText" text="LC">
      <formula>NOT(ISERROR(SEARCH("LC",M480)))</formula>
    </cfRule>
    <cfRule type="containsText" dxfId="1792" priority="2145" operator="containsText" text="NT">
      <formula>NOT(ISERROR(SEARCH("NT",M480)))</formula>
    </cfRule>
    <cfRule type="containsText" dxfId="1791" priority="2146" operator="containsText" text="VU">
      <formula>NOT(ISERROR(SEARCH("VU",M480)))</formula>
    </cfRule>
    <cfRule type="containsText" dxfId="1790" priority="2147" operator="containsText" text="EN">
      <formula>NOT(ISERROR(SEARCH("EN",M480)))</formula>
    </cfRule>
    <cfRule type="containsText" dxfId="1789" priority="2148" operator="containsText" text="CR">
      <formula>NOT(ISERROR(SEARCH("CR",M480)))</formula>
    </cfRule>
  </conditionalFormatting>
  <conditionalFormatting sqref="M480:M481">
    <cfRule type="containsText" dxfId="1788" priority="2149" operator="containsText" text="RE">
      <formula>NOT(ISERROR(SEARCH("RE",M480)))</formula>
    </cfRule>
  </conditionalFormatting>
  <conditionalFormatting sqref="P673:P674 J673:J674">
    <cfRule type="containsText" dxfId="1787" priority="1956" operator="containsText" text="DD">
      <formula>NOT(ISERROR(SEARCH("DD",J673)))</formula>
    </cfRule>
    <cfRule type="containsText" dxfId="1786" priority="1957" operator="containsText" text="LC">
      <formula>NOT(ISERROR(SEARCH("LC",J673)))</formula>
    </cfRule>
    <cfRule type="containsText" dxfId="1785" priority="1958" operator="containsText" text="NT">
      <formula>NOT(ISERROR(SEARCH("NT",J673)))</formula>
    </cfRule>
    <cfRule type="containsText" dxfId="1784" priority="1959" operator="containsText" text="VU">
      <formula>NOT(ISERROR(SEARCH("VU",J673)))</formula>
    </cfRule>
    <cfRule type="containsText" dxfId="1783" priority="1960" operator="containsText" text="EN">
      <formula>NOT(ISERROR(SEARCH("EN",J673)))</formula>
    </cfRule>
    <cfRule type="containsText" dxfId="1782" priority="1961" operator="containsText" text="CR">
      <formula>NOT(ISERROR(SEARCH("CR",J673)))</formula>
    </cfRule>
  </conditionalFormatting>
  <conditionalFormatting sqref="P673:P674 J673:J674">
    <cfRule type="containsText" dxfId="1781" priority="1962" operator="containsText" text="RE">
      <formula>NOT(ISERROR(SEARCH("RE",J673)))</formula>
    </cfRule>
  </conditionalFormatting>
  <conditionalFormatting sqref="V673:V674">
    <cfRule type="containsText" dxfId="1780" priority="1946" operator="containsText" text="CC">
      <formula>NOT(ISERROR(SEARCH("CC",V673)))</formula>
    </cfRule>
    <cfRule type="containsText" dxfId="1779" priority="1947" operator="containsText" text="AC">
      <formula>NOT(ISERROR(SEARCH("AC",V673)))</formula>
    </cfRule>
    <cfRule type="containsText" dxfId="1778" priority="1948" operator="containsText" text="PC">
      <formula>NOT(ISERROR(SEARCH("PC",V673)))</formula>
    </cfRule>
    <cfRule type="containsText" dxfId="1777" priority="1949" operator="containsText" text="C">
      <formula>NOT(ISERROR(SEARCH("C",V673)))</formula>
    </cfRule>
    <cfRule type="containsText" dxfId="1776" priority="1950" operator="containsText" text="AR">
      <formula>NOT(ISERROR(SEARCH("AR",V673)))</formula>
    </cfRule>
    <cfRule type="containsText" dxfId="1775" priority="1951" operator="containsText" text="RR">
      <formula>NOT(ISERROR(SEARCH("RR",V673)))</formula>
    </cfRule>
    <cfRule type="containsText" dxfId="1774" priority="1952" operator="containsText" text="E">
      <formula>NOT(ISERROR(SEARCH("E",V673)))</formula>
    </cfRule>
    <cfRule type="containsText" dxfId="1773" priority="1953" operator="containsText" text="NR">
      <formula>NOT(ISERROR(SEARCH("NR",V673)))</formula>
    </cfRule>
    <cfRule type="containsText" dxfId="1772" priority="1954" operator="containsText" text="Abs">
      <formula>NOT(ISERROR(SEARCH("Abs",V673)))</formula>
    </cfRule>
    <cfRule type="containsText" dxfId="1771" priority="1955" operator="containsText" text="R">
      <formula>NOT(ISERROR(SEARCH("R",V673)))</formula>
    </cfRule>
  </conditionalFormatting>
  <conditionalFormatting sqref="U673:U674">
    <cfRule type="containsText" dxfId="1770" priority="1929" operator="containsText" text="CC">
      <formula>NOT(ISERROR(SEARCH("CC",U673)))</formula>
    </cfRule>
    <cfRule type="containsText" dxfId="1769" priority="1930" operator="containsText" text="AC">
      <formula>NOT(ISERROR(SEARCH("AC",U673)))</formula>
    </cfRule>
    <cfRule type="containsText" dxfId="1768" priority="1931" operator="containsText" text="PC">
      <formula>NOT(ISERROR(SEARCH("PC",U673)))</formula>
    </cfRule>
    <cfRule type="containsText" dxfId="1767" priority="1932" operator="containsText" text="C">
      <formula>NOT(ISERROR(SEARCH("C",U673)))</formula>
    </cfRule>
    <cfRule type="containsText" dxfId="1766" priority="1933" operator="containsText" text="AR">
      <formula>NOT(ISERROR(SEARCH("AR",U673)))</formula>
    </cfRule>
    <cfRule type="containsText" dxfId="1765" priority="1934" operator="containsText" text="RR">
      <formula>NOT(ISERROR(SEARCH("RR",U673)))</formula>
    </cfRule>
    <cfRule type="containsText" dxfId="1764" priority="1935" operator="containsText" text="E">
      <formula>NOT(ISERROR(SEARCH("E",U673)))</formula>
    </cfRule>
    <cfRule type="containsText" dxfId="1763" priority="1936" operator="containsText" text="NR">
      <formula>NOT(ISERROR(SEARCH("NR",U673)))</formula>
    </cfRule>
    <cfRule type="containsText" dxfId="1762" priority="1937" operator="containsText" text="Abs">
      <formula>NOT(ISERROR(SEARCH("Abs",U673)))</formula>
    </cfRule>
    <cfRule type="containsText" dxfId="1761" priority="1938" operator="containsText" text="R">
      <formula>NOT(ISERROR(SEARCH("R",U673)))</formula>
    </cfRule>
  </conditionalFormatting>
  <conditionalFormatting sqref="W673:Y674">
    <cfRule type="containsText" dxfId="1760" priority="1919" operator="containsText" text="CC">
      <formula>NOT(ISERROR(SEARCH("CC",W673)))</formula>
    </cfRule>
    <cfRule type="containsText" dxfId="1759" priority="1920" operator="containsText" text="AC">
      <formula>NOT(ISERROR(SEARCH("AC",W673)))</formula>
    </cfRule>
    <cfRule type="containsText" dxfId="1758" priority="1921" operator="containsText" text="PC">
      <formula>NOT(ISERROR(SEARCH("PC",W673)))</formula>
    </cfRule>
    <cfRule type="containsText" dxfId="1757" priority="1922" operator="containsText" text="C">
      <formula>NOT(ISERROR(SEARCH("C",W673)))</formula>
    </cfRule>
    <cfRule type="containsText" dxfId="1756" priority="1923" operator="containsText" text="AR">
      <formula>NOT(ISERROR(SEARCH("AR",W673)))</formula>
    </cfRule>
    <cfRule type="containsText" dxfId="1755" priority="1924" operator="containsText" text="RR">
      <formula>NOT(ISERROR(SEARCH("RR",W673)))</formula>
    </cfRule>
    <cfRule type="containsText" dxfId="1754" priority="1925" operator="containsText" text="E">
      <formula>NOT(ISERROR(SEARCH("E",W673)))</formula>
    </cfRule>
    <cfRule type="containsText" dxfId="1753" priority="1926" operator="containsText" text="NR">
      <formula>NOT(ISERROR(SEARCH("NR",W673)))</formula>
    </cfRule>
    <cfRule type="containsText" dxfId="1752" priority="1927" operator="containsText" text="Abs">
      <formula>NOT(ISERROR(SEARCH("Abs",W673)))</formula>
    </cfRule>
    <cfRule type="containsText" dxfId="1751" priority="1928" operator="containsText" text="R">
      <formula>NOT(ISERROR(SEARCH("R",W673)))</formula>
    </cfRule>
  </conditionalFormatting>
  <conditionalFormatting sqref="L673:L674">
    <cfRule type="containsText" dxfId="1750" priority="1912" operator="containsText" text="DD">
      <formula>NOT(ISERROR(SEARCH("DD",L673)))</formula>
    </cfRule>
    <cfRule type="containsText" dxfId="1749" priority="1913" operator="containsText" text="LC">
      <formula>NOT(ISERROR(SEARCH("LC",L673)))</formula>
    </cfRule>
    <cfRule type="containsText" dxfId="1748" priority="1914" operator="containsText" text="NT">
      <formula>NOT(ISERROR(SEARCH("NT",L673)))</formula>
    </cfRule>
    <cfRule type="containsText" dxfId="1747" priority="1915" operator="containsText" text="VU">
      <formula>NOT(ISERROR(SEARCH("VU",L673)))</formula>
    </cfRule>
    <cfRule type="containsText" dxfId="1746" priority="1916" operator="containsText" text="EN">
      <formula>NOT(ISERROR(SEARCH("EN",L673)))</formula>
    </cfRule>
    <cfRule type="containsText" dxfId="1745" priority="1917" operator="containsText" text="CR">
      <formula>NOT(ISERROR(SEARCH("CR",L673)))</formula>
    </cfRule>
  </conditionalFormatting>
  <conditionalFormatting sqref="L673:L674">
    <cfRule type="containsText" dxfId="1744" priority="1918" operator="containsText" text="RE">
      <formula>NOT(ISERROR(SEARCH("RE",L673)))</formula>
    </cfRule>
  </conditionalFormatting>
  <conditionalFormatting sqref="K673:K674">
    <cfRule type="containsText" dxfId="1743" priority="1905" operator="containsText" text="DD">
      <formula>NOT(ISERROR(SEARCH("DD",K673)))</formula>
    </cfRule>
    <cfRule type="containsText" dxfId="1742" priority="1906" operator="containsText" text="LC">
      <formula>NOT(ISERROR(SEARCH("LC",K673)))</formula>
    </cfRule>
    <cfRule type="containsText" dxfId="1741" priority="1907" operator="containsText" text="NT">
      <formula>NOT(ISERROR(SEARCH("NT",K673)))</formula>
    </cfRule>
    <cfRule type="containsText" dxfId="1740" priority="1908" operator="containsText" text="VU">
      <formula>NOT(ISERROR(SEARCH("VU",K673)))</formula>
    </cfRule>
    <cfRule type="containsText" dxfId="1739" priority="1909" operator="containsText" text="EN">
      <formula>NOT(ISERROR(SEARCH("EN",K673)))</formula>
    </cfRule>
    <cfRule type="containsText" dxfId="1738" priority="1910" operator="containsText" text="CR">
      <formula>NOT(ISERROR(SEARCH("CR",K673)))</formula>
    </cfRule>
  </conditionalFormatting>
  <conditionalFormatting sqref="K673:K674">
    <cfRule type="containsText" dxfId="1737" priority="1911" operator="containsText" text="RE">
      <formula>NOT(ISERROR(SEARCH("RE",K673)))</formula>
    </cfRule>
  </conditionalFormatting>
  <conditionalFormatting sqref="M673:M674">
    <cfRule type="containsText" dxfId="1736" priority="1898" operator="containsText" text="DD">
      <formula>NOT(ISERROR(SEARCH("DD",M673)))</formula>
    </cfRule>
    <cfRule type="containsText" dxfId="1735" priority="1899" operator="containsText" text="LC">
      <formula>NOT(ISERROR(SEARCH("LC",M673)))</formula>
    </cfRule>
    <cfRule type="containsText" dxfId="1734" priority="1900" operator="containsText" text="NT">
      <formula>NOT(ISERROR(SEARCH("NT",M673)))</formula>
    </cfRule>
    <cfRule type="containsText" dxfId="1733" priority="1901" operator="containsText" text="VU">
      <formula>NOT(ISERROR(SEARCH("VU",M673)))</formula>
    </cfRule>
    <cfRule type="containsText" dxfId="1732" priority="1902" operator="containsText" text="EN">
      <formula>NOT(ISERROR(SEARCH("EN",M673)))</formula>
    </cfRule>
    <cfRule type="containsText" dxfId="1731" priority="1903" operator="containsText" text="CR">
      <formula>NOT(ISERROR(SEARCH("CR",M673)))</formula>
    </cfRule>
  </conditionalFormatting>
  <conditionalFormatting sqref="M673:M674">
    <cfRule type="containsText" dxfId="1730" priority="1904" operator="containsText" text="RE">
      <formula>NOT(ISERROR(SEARCH("RE",M673)))</formula>
    </cfRule>
  </conditionalFormatting>
  <conditionalFormatting sqref="Q673:Q674">
    <cfRule type="containsText" dxfId="1729" priority="1891" operator="containsText" text="DD">
      <formula>NOT(ISERROR(SEARCH("DD",Q673)))</formula>
    </cfRule>
    <cfRule type="containsText" dxfId="1728" priority="1892" operator="containsText" text="LC">
      <formula>NOT(ISERROR(SEARCH("LC",Q673)))</formula>
    </cfRule>
    <cfRule type="containsText" dxfId="1727" priority="1893" operator="containsText" text="NT">
      <formula>NOT(ISERROR(SEARCH("NT",Q673)))</formula>
    </cfRule>
    <cfRule type="containsText" dxfId="1726" priority="1894" operator="containsText" text="VU">
      <formula>NOT(ISERROR(SEARCH("VU",Q673)))</formula>
    </cfRule>
    <cfRule type="containsText" dxfId="1725" priority="1895" operator="containsText" text="EN">
      <formula>NOT(ISERROR(SEARCH("EN",Q673)))</formula>
    </cfRule>
    <cfRule type="containsText" dxfId="1724" priority="1896" operator="containsText" text="CR">
      <formula>NOT(ISERROR(SEARCH("CR",Q673)))</formula>
    </cfRule>
  </conditionalFormatting>
  <conditionalFormatting sqref="Q673:Q674">
    <cfRule type="containsText" dxfId="1723" priority="1897" operator="containsText" text="RE">
      <formula>NOT(ISERROR(SEARCH("RE",Q673)))</formula>
    </cfRule>
  </conditionalFormatting>
  <conditionalFormatting sqref="Q673:Q674">
    <cfRule type="containsText" dxfId="1722" priority="1885" operator="containsText" text="PR">
      <formula>NOT(ISERROR(SEARCH("PR",Q673)))</formula>
    </cfRule>
    <cfRule type="containsText" dxfId="1721" priority="1886" operator="containsText" text="LR">
      <formula>NOT(ISERROR(SEARCH("LR",Q673)))</formula>
    </cfRule>
    <cfRule type="containsText" dxfId="1720" priority="1888" operator="containsText" text="HHR">
      <formula>NOT(ISERROR(SEARCH("HHR",Q673)))</formula>
    </cfRule>
    <cfRule type="containsText" dxfId="1719" priority="1889" operator="containsText" text="HR">
      <formula>NOT(ISERROR(SEARCH("HR",Q673)))</formula>
    </cfRule>
    <cfRule type="containsText" dxfId="1718" priority="1890" operator="containsText" text="R">
      <formula>NOT(ISERROR(SEARCH("R",Q673)))</formula>
    </cfRule>
  </conditionalFormatting>
  <conditionalFormatting sqref="J677:J678 P677:P678">
    <cfRule type="containsText" dxfId="1717" priority="1878" operator="containsText" text="DD">
      <formula>NOT(ISERROR(SEARCH("DD",J677)))</formula>
    </cfRule>
    <cfRule type="containsText" dxfId="1716" priority="1879" operator="containsText" text="LC">
      <formula>NOT(ISERROR(SEARCH("LC",J677)))</formula>
    </cfRule>
    <cfRule type="containsText" dxfId="1715" priority="1880" operator="containsText" text="NT">
      <formula>NOT(ISERROR(SEARCH("NT",J677)))</formula>
    </cfRule>
    <cfRule type="containsText" dxfId="1714" priority="1881" operator="containsText" text="VU">
      <formula>NOT(ISERROR(SEARCH("VU",J677)))</formula>
    </cfRule>
    <cfRule type="containsText" dxfId="1713" priority="1882" operator="containsText" text="EN">
      <formula>NOT(ISERROR(SEARCH("EN",J677)))</formula>
    </cfRule>
    <cfRule type="containsText" dxfId="1712" priority="1883" operator="containsText" text="CR">
      <formula>NOT(ISERROR(SEARCH("CR",J677)))</formula>
    </cfRule>
  </conditionalFormatting>
  <conditionalFormatting sqref="J677:J678 P677:P678">
    <cfRule type="containsText" dxfId="1711" priority="1884" operator="containsText" text="RE">
      <formula>NOT(ISERROR(SEARCH("RE",J677)))</formula>
    </cfRule>
  </conditionalFormatting>
  <conditionalFormatting sqref="V677:V678">
    <cfRule type="containsText" dxfId="1710" priority="1868" operator="containsText" text="CC">
      <formula>NOT(ISERROR(SEARCH("CC",V677)))</formula>
    </cfRule>
    <cfRule type="containsText" dxfId="1709" priority="1869" operator="containsText" text="AC">
      <formula>NOT(ISERROR(SEARCH("AC",V677)))</formula>
    </cfRule>
    <cfRule type="containsText" dxfId="1708" priority="1870" operator="containsText" text="PC">
      <formula>NOT(ISERROR(SEARCH("PC",V677)))</formula>
    </cfRule>
    <cfRule type="containsText" dxfId="1707" priority="1871" operator="containsText" text="C">
      <formula>NOT(ISERROR(SEARCH("C",V677)))</formula>
    </cfRule>
    <cfRule type="containsText" dxfId="1706" priority="1872" operator="containsText" text="AR">
      <formula>NOT(ISERROR(SEARCH("AR",V677)))</formula>
    </cfRule>
    <cfRule type="containsText" dxfId="1705" priority="1873" operator="containsText" text="RR">
      <formula>NOT(ISERROR(SEARCH("RR",V677)))</formula>
    </cfRule>
    <cfRule type="containsText" dxfId="1704" priority="1874" operator="containsText" text="E">
      <formula>NOT(ISERROR(SEARCH("E",V677)))</formula>
    </cfRule>
    <cfRule type="containsText" dxfId="1703" priority="1875" operator="containsText" text="NR">
      <formula>NOT(ISERROR(SEARCH("NR",V677)))</formula>
    </cfRule>
    <cfRule type="containsText" dxfId="1702" priority="1876" operator="containsText" text="Abs">
      <formula>NOT(ISERROR(SEARCH("Abs",V677)))</formula>
    </cfRule>
    <cfRule type="containsText" dxfId="1701" priority="1877" operator="containsText" text="R">
      <formula>NOT(ISERROR(SEARCH("R",V677)))</formula>
    </cfRule>
  </conditionalFormatting>
  <conditionalFormatting sqref="U677:U678">
    <cfRule type="containsText" dxfId="1700" priority="1851" operator="containsText" text="CC">
      <formula>NOT(ISERROR(SEARCH("CC",U677)))</formula>
    </cfRule>
    <cfRule type="containsText" dxfId="1699" priority="1852" operator="containsText" text="AC">
      <formula>NOT(ISERROR(SEARCH("AC",U677)))</formula>
    </cfRule>
    <cfRule type="containsText" dxfId="1698" priority="1853" operator="containsText" text="PC">
      <formula>NOT(ISERROR(SEARCH("PC",U677)))</formula>
    </cfRule>
    <cfRule type="containsText" dxfId="1697" priority="1854" operator="containsText" text="C">
      <formula>NOT(ISERROR(SEARCH("C",U677)))</formula>
    </cfRule>
    <cfRule type="containsText" dxfId="1696" priority="1855" operator="containsText" text="AR">
      <formula>NOT(ISERROR(SEARCH("AR",U677)))</formula>
    </cfRule>
    <cfRule type="containsText" dxfId="1695" priority="1856" operator="containsText" text="RR">
      <formula>NOT(ISERROR(SEARCH("RR",U677)))</formula>
    </cfRule>
    <cfRule type="containsText" dxfId="1694" priority="1857" operator="containsText" text="E">
      <formula>NOT(ISERROR(SEARCH("E",U677)))</formula>
    </cfRule>
    <cfRule type="containsText" dxfId="1693" priority="1858" operator="containsText" text="NR">
      <formula>NOT(ISERROR(SEARCH("NR",U677)))</formula>
    </cfRule>
    <cfRule type="containsText" dxfId="1692" priority="1859" operator="containsText" text="Abs">
      <formula>NOT(ISERROR(SEARCH("Abs",U677)))</formula>
    </cfRule>
    <cfRule type="containsText" dxfId="1691" priority="1860" operator="containsText" text="R">
      <formula>NOT(ISERROR(SEARCH("R",U677)))</formula>
    </cfRule>
  </conditionalFormatting>
  <conditionalFormatting sqref="W677:Y678">
    <cfRule type="containsText" dxfId="1690" priority="1841" operator="containsText" text="CC">
      <formula>NOT(ISERROR(SEARCH("CC",W677)))</formula>
    </cfRule>
    <cfRule type="containsText" dxfId="1689" priority="1842" operator="containsText" text="AC">
      <formula>NOT(ISERROR(SEARCH("AC",W677)))</formula>
    </cfRule>
    <cfRule type="containsText" dxfId="1688" priority="1843" operator="containsText" text="PC">
      <formula>NOT(ISERROR(SEARCH("PC",W677)))</formula>
    </cfRule>
    <cfRule type="containsText" dxfId="1687" priority="1844" operator="containsText" text="C">
      <formula>NOT(ISERROR(SEARCH("C",W677)))</formula>
    </cfRule>
    <cfRule type="containsText" dxfId="1686" priority="1845" operator="containsText" text="AR">
      <formula>NOT(ISERROR(SEARCH("AR",W677)))</formula>
    </cfRule>
    <cfRule type="containsText" dxfId="1685" priority="1846" operator="containsText" text="RR">
      <formula>NOT(ISERROR(SEARCH("RR",W677)))</formula>
    </cfRule>
    <cfRule type="containsText" dxfId="1684" priority="1847" operator="containsText" text="E">
      <formula>NOT(ISERROR(SEARCH("E",W677)))</formula>
    </cfRule>
    <cfRule type="containsText" dxfId="1683" priority="1848" operator="containsText" text="NR">
      <formula>NOT(ISERROR(SEARCH("NR",W677)))</formula>
    </cfRule>
    <cfRule type="containsText" dxfId="1682" priority="1849" operator="containsText" text="Abs">
      <formula>NOT(ISERROR(SEARCH("Abs",W677)))</formula>
    </cfRule>
    <cfRule type="containsText" dxfId="1681" priority="1850" operator="containsText" text="R">
      <formula>NOT(ISERROR(SEARCH("R",W677)))</formula>
    </cfRule>
  </conditionalFormatting>
  <conditionalFormatting sqref="L677:L678">
    <cfRule type="containsText" dxfId="1680" priority="1834" operator="containsText" text="DD">
      <formula>NOT(ISERROR(SEARCH("DD",L677)))</formula>
    </cfRule>
    <cfRule type="containsText" dxfId="1679" priority="1835" operator="containsText" text="LC">
      <formula>NOT(ISERROR(SEARCH("LC",L677)))</formula>
    </cfRule>
    <cfRule type="containsText" dxfId="1678" priority="1836" operator="containsText" text="NT">
      <formula>NOT(ISERROR(SEARCH("NT",L677)))</formula>
    </cfRule>
    <cfRule type="containsText" dxfId="1677" priority="1837" operator="containsText" text="VU">
      <formula>NOT(ISERROR(SEARCH("VU",L677)))</formula>
    </cfRule>
    <cfRule type="containsText" dxfId="1676" priority="1838" operator="containsText" text="EN">
      <formula>NOT(ISERROR(SEARCH("EN",L677)))</formula>
    </cfRule>
    <cfRule type="containsText" dxfId="1675" priority="1839" operator="containsText" text="CR">
      <formula>NOT(ISERROR(SEARCH("CR",L677)))</formula>
    </cfRule>
  </conditionalFormatting>
  <conditionalFormatting sqref="L677:L678">
    <cfRule type="containsText" dxfId="1674" priority="1840" operator="containsText" text="RE">
      <formula>NOT(ISERROR(SEARCH("RE",L677)))</formula>
    </cfRule>
  </conditionalFormatting>
  <conditionalFormatting sqref="K677:K678">
    <cfRule type="containsText" dxfId="1673" priority="1827" operator="containsText" text="DD">
      <formula>NOT(ISERROR(SEARCH("DD",K677)))</formula>
    </cfRule>
    <cfRule type="containsText" dxfId="1672" priority="1828" operator="containsText" text="LC">
      <formula>NOT(ISERROR(SEARCH("LC",K677)))</formula>
    </cfRule>
    <cfRule type="containsText" dxfId="1671" priority="1829" operator="containsText" text="NT">
      <formula>NOT(ISERROR(SEARCH("NT",K677)))</formula>
    </cfRule>
    <cfRule type="containsText" dxfId="1670" priority="1830" operator="containsText" text="VU">
      <formula>NOT(ISERROR(SEARCH("VU",K677)))</formula>
    </cfRule>
    <cfRule type="containsText" dxfId="1669" priority="1831" operator="containsText" text="EN">
      <formula>NOT(ISERROR(SEARCH("EN",K677)))</formula>
    </cfRule>
    <cfRule type="containsText" dxfId="1668" priority="1832" operator="containsText" text="CR">
      <formula>NOT(ISERROR(SEARCH("CR",K677)))</formula>
    </cfRule>
  </conditionalFormatting>
  <conditionalFormatting sqref="K677:K678">
    <cfRule type="containsText" dxfId="1667" priority="1833" operator="containsText" text="RE">
      <formula>NOT(ISERROR(SEARCH("RE",K677)))</formula>
    </cfRule>
  </conditionalFormatting>
  <conditionalFormatting sqref="M677:M678">
    <cfRule type="containsText" dxfId="1666" priority="1820" operator="containsText" text="DD">
      <formula>NOT(ISERROR(SEARCH("DD",M677)))</formula>
    </cfRule>
    <cfRule type="containsText" dxfId="1665" priority="1821" operator="containsText" text="LC">
      <formula>NOT(ISERROR(SEARCH("LC",M677)))</formula>
    </cfRule>
    <cfRule type="containsText" dxfId="1664" priority="1822" operator="containsText" text="NT">
      <formula>NOT(ISERROR(SEARCH("NT",M677)))</formula>
    </cfRule>
    <cfRule type="containsText" dxfId="1663" priority="1823" operator="containsText" text="VU">
      <formula>NOT(ISERROR(SEARCH("VU",M677)))</formula>
    </cfRule>
    <cfRule type="containsText" dxfId="1662" priority="1824" operator="containsText" text="EN">
      <formula>NOT(ISERROR(SEARCH("EN",M677)))</formula>
    </cfRule>
    <cfRule type="containsText" dxfId="1661" priority="1825" operator="containsText" text="CR">
      <formula>NOT(ISERROR(SEARCH("CR",M677)))</formula>
    </cfRule>
  </conditionalFormatting>
  <conditionalFormatting sqref="M677:M678">
    <cfRule type="containsText" dxfId="1660" priority="1826" operator="containsText" text="RE">
      <formula>NOT(ISERROR(SEARCH("RE",M677)))</formula>
    </cfRule>
  </conditionalFormatting>
  <conditionalFormatting sqref="Q677:Q678">
    <cfRule type="containsText" dxfId="1659" priority="1813" operator="containsText" text="DD">
      <formula>NOT(ISERROR(SEARCH("DD",Q677)))</formula>
    </cfRule>
    <cfRule type="containsText" dxfId="1658" priority="1814" operator="containsText" text="LC">
      <formula>NOT(ISERROR(SEARCH("LC",Q677)))</formula>
    </cfRule>
    <cfRule type="containsText" dxfId="1657" priority="1815" operator="containsText" text="NT">
      <formula>NOT(ISERROR(SEARCH("NT",Q677)))</formula>
    </cfRule>
    <cfRule type="containsText" dxfId="1656" priority="1816" operator="containsText" text="VU">
      <formula>NOT(ISERROR(SEARCH("VU",Q677)))</formula>
    </cfRule>
    <cfRule type="containsText" dxfId="1655" priority="1817" operator="containsText" text="EN">
      <formula>NOT(ISERROR(SEARCH("EN",Q677)))</formula>
    </cfRule>
    <cfRule type="containsText" dxfId="1654" priority="1818" operator="containsText" text="CR">
      <formula>NOT(ISERROR(SEARCH("CR",Q677)))</formula>
    </cfRule>
  </conditionalFormatting>
  <conditionalFormatting sqref="Q677:Q678">
    <cfRule type="containsText" dxfId="1653" priority="1819" operator="containsText" text="RE">
      <formula>NOT(ISERROR(SEARCH("RE",Q677)))</formula>
    </cfRule>
  </conditionalFormatting>
  <conditionalFormatting sqref="Q677:Q678">
    <cfRule type="containsText" dxfId="1652" priority="1807" operator="containsText" text="PR">
      <formula>NOT(ISERROR(SEARCH("PR",Q677)))</formula>
    </cfRule>
    <cfRule type="containsText" dxfId="1651" priority="1808" operator="containsText" text="LR">
      <formula>NOT(ISERROR(SEARCH("LR",Q677)))</formula>
    </cfRule>
    <cfRule type="containsText" dxfId="1650" priority="1810" operator="containsText" text="HHR">
      <formula>NOT(ISERROR(SEARCH("HHR",Q677)))</formula>
    </cfRule>
    <cfRule type="containsText" dxfId="1649" priority="1811" operator="containsText" text="HR">
      <formula>NOT(ISERROR(SEARCH("HR",Q677)))</formula>
    </cfRule>
    <cfRule type="containsText" dxfId="1648" priority="1812" operator="containsText" text="R">
      <formula>NOT(ISERROR(SEARCH("R",Q677)))</formula>
    </cfRule>
  </conditionalFormatting>
  <conditionalFormatting sqref="J693 P693">
    <cfRule type="containsText" dxfId="1647" priority="1800" operator="containsText" text="DD">
      <formula>NOT(ISERROR(SEARCH("DD",J693)))</formula>
    </cfRule>
    <cfRule type="containsText" dxfId="1646" priority="1801" operator="containsText" text="LC">
      <formula>NOT(ISERROR(SEARCH("LC",J693)))</formula>
    </cfRule>
    <cfRule type="containsText" dxfId="1645" priority="1802" operator="containsText" text="NT">
      <formula>NOT(ISERROR(SEARCH("NT",J693)))</formula>
    </cfRule>
    <cfRule type="containsText" dxfId="1644" priority="1803" operator="containsText" text="VU">
      <formula>NOT(ISERROR(SEARCH("VU",J693)))</formula>
    </cfRule>
    <cfRule type="containsText" dxfId="1643" priority="1804" operator="containsText" text="EN">
      <formula>NOT(ISERROR(SEARCH("EN",J693)))</formula>
    </cfRule>
    <cfRule type="containsText" dxfId="1642" priority="1805" operator="containsText" text="CR">
      <formula>NOT(ISERROR(SEARCH("CR",J693)))</formula>
    </cfRule>
  </conditionalFormatting>
  <conditionalFormatting sqref="J693 P693">
    <cfRule type="containsText" dxfId="1641" priority="1806" operator="containsText" text="RE">
      <formula>NOT(ISERROR(SEARCH("RE",J693)))</formula>
    </cfRule>
  </conditionalFormatting>
  <conditionalFormatting sqref="V693">
    <cfRule type="containsText" dxfId="1640" priority="1790" operator="containsText" text="CC">
      <formula>NOT(ISERROR(SEARCH("CC",V693)))</formula>
    </cfRule>
    <cfRule type="containsText" dxfId="1639" priority="1791" operator="containsText" text="AC">
      <formula>NOT(ISERROR(SEARCH("AC",V693)))</formula>
    </cfRule>
    <cfRule type="containsText" dxfId="1638" priority="1792" operator="containsText" text="PC">
      <formula>NOT(ISERROR(SEARCH("PC",V693)))</formula>
    </cfRule>
    <cfRule type="containsText" dxfId="1637" priority="1793" operator="containsText" text="C">
      <formula>NOT(ISERROR(SEARCH("C",V693)))</formula>
    </cfRule>
    <cfRule type="containsText" dxfId="1636" priority="1794" operator="containsText" text="AR">
      <formula>NOT(ISERROR(SEARCH("AR",V693)))</formula>
    </cfRule>
    <cfRule type="containsText" dxfId="1635" priority="1795" operator="containsText" text="RR">
      <formula>NOT(ISERROR(SEARCH("RR",V693)))</formula>
    </cfRule>
    <cfRule type="containsText" dxfId="1634" priority="1796" operator="containsText" text="E">
      <formula>NOT(ISERROR(SEARCH("E",V693)))</formula>
    </cfRule>
    <cfRule type="containsText" dxfId="1633" priority="1797" operator="containsText" text="NR">
      <formula>NOT(ISERROR(SEARCH("NR",V693)))</formula>
    </cfRule>
    <cfRule type="containsText" dxfId="1632" priority="1798" operator="containsText" text="Abs">
      <formula>NOT(ISERROR(SEARCH("Abs",V693)))</formula>
    </cfRule>
    <cfRule type="containsText" dxfId="1631" priority="1799" operator="containsText" text="R">
      <formula>NOT(ISERROR(SEARCH("R",V693)))</formula>
    </cfRule>
  </conditionalFormatting>
  <conditionalFormatting sqref="U693">
    <cfRule type="containsText" dxfId="1630" priority="1773" operator="containsText" text="CC">
      <formula>NOT(ISERROR(SEARCH("CC",U693)))</formula>
    </cfRule>
    <cfRule type="containsText" dxfId="1629" priority="1774" operator="containsText" text="AC">
      <formula>NOT(ISERROR(SEARCH("AC",U693)))</formula>
    </cfRule>
    <cfRule type="containsText" dxfId="1628" priority="1775" operator="containsText" text="PC">
      <formula>NOT(ISERROR(SEARCH("PC",U693)))</formula>
    </cfRule>
    <cfRule type="containsText" dxfId="1627" priority="1776" operator="containsText" text="C">
      <formula>NOT(ISERROR(SEARCH("C",U693)))</formula>
    </cfRule>
    <cfRule type="containsText" dxfId="1626" priority="1777" operator="containsText" text="AR">
      <formula>NOT(ISERROR(SEARCH("AR",U693)))</formula>
    </cfRule>
    <cfRule type="containsText" dxfId="1625" priority="1778" operator="containsText" text="RR">
      <formula>NOT(ISERROR(SEARCH("RR",U693)))</formula>
    </cfRule>
    <cfRule type="containsText" dxfId="1624" priority="1779" operator="containsText" text="E">
      <formula>NOT(ISERROR(SEARCH("E",U693)))</formula>
    </cfRule>
    <cfRule type="containsText" dxfId="1623" priority="1780" operator="containsText" text="NR">
      <formula>NOT(ISERROR(SEARCH("NR",U693)))</formula>
    </cfRule>
    <cfRule type="containsText" dxfId="1622" priority="1781" operator="containsText" text="Abs">
      <formula>NOT(ISERROR(SEARCH("Abs",U693)))</formula>
    </cfRule>
    <cfRule type="containsText" dxfId="1621" priority="1782" operator="containsText" text="R">
      <formula>NOT(ISERROR(SEARCH("R",U693)))</formula>
    </cfRule>
  </conditionalFormatting>
  <conditionalFormatting sqref="W693:Y693">
    <cfRule type="containsText" dxfId="1620" priority="1763" operator="containsText" text="CC">
      <formula>NOT(ISERROR(SEARCH("CC",W693)))</formula>
    </cfRule>
    <cfRule type="containsText" dxfId="1619" priority="1764" operator="containsText" text="AC">
      <formula>NOT(ISERROR(SEARCH("AC",W693)))</formula>
    </cfRule>
    <cfRule type="containsText" dxfId="1618" priority="1765" operator="containsText" text="PC">
      <formula>NOT(ISERROR(SEARCH("PC",W693)))</formula>
    </cfRule>
    <cfRule type="containsText" dxfId="1617" priority="1766" operator="containsText" text="C">
      <formula>NOT(ISERROR(SEARCH("C",W693)))</formula>
    </cfRule>
    <cfRule type="containsText" dxfId="1616" priority="1767" operator="containsText" text="AR">
      <formula>NOT(ISERROR(SEARCH("AR",W693)))</formula>
    </cfRule>
    <cfRule type="containsText" dxfId="1615" priority="1768" operator="containsText" text="RR">
      <formula>NOT(ISERROR(SEARCH("RR",W693)))</formula>
    </cfRule>
    <cfRule type="containsText" dxfId="1614" priority="1769" operator="containsText" text="E">
      <formula>NOT(ISERROR(SEARCH("E",W693)))</formula>
    </cfRule>
    <cfRule type="containsText" dxfId="1613" priority="1770" operator="containsText" text="NR">
      <formula>NOT(ISERROR(SEARCH("NR",W693)))</formula>
    </cfRule>
    <cfRule type="containsText" dxfId="1612" priority="1771" operator="containsText" text="Abs">
      <formula>NOT(ISERROR(SEARCH("Abs",W693)))</formula>
    </cfRule>
    <cfRule type="containsText" dxfId="1611" priority="1772" operator="containsText" text="R">
      <formula>NOT(ISERROR(SEARCH("R",W693)))</formula>
    </cfRule>
  </conditionalFormatting>
  <conditionalFormatting sqref="L693">
    <cfRule type="containsText" dxfId="1610" priority="1756" operator="containsText" text="DD">
      <formula>NOT(ISERROR(SEARCH("DD",L693)))</formula>
    </cfRule>
    <cfRule type="containsText" dxfId="1609" priority="1757" operator="containsText" text="LC">
      <formula>NOT(ISERROR(SEARCH("LC",L693)))</formula>
    </cfRule>
    <cfRule type="containsText" dxfId="1608" priority="1758" operator="containsText" text="NT">
      <formula>NOT(ISERROR(SEARCH("NT",L693)))</formula>
    </cfRule>
    <cfRule type="containsText" dxfId="1607" priority="1759" operator="containsText" text="VU">
      <formula>NOT(ISERROR(SEARCH("VU",L693)))</formula>
    </cfRule>
    <cfRule type="containsText" dxfId="1606" priority="1760" operator="containsText" text="EN">
      <formula>NOT(ISERROR(SEARCH("EN",L693)))</formula>
    </cfRule>
    <cfRule type="containsText" dxfId="1605" priority="1761" operator="containsText" text="CR">
      <formula>NOT(ISERROR(SEARCH("CR",L693)))</formula>
    </cfRule>
  </conditionalFormatting>
  <conditionalFormatting sqref="L693">
    <cfRule type="containsText" dxfId="1604" priority="1762" operator="containsText" text="RE">
      <formula>NOT(ISERROR(SEARCH("RE",L693)))</formula>
    </cfRule>
  </conditionalFormatting>
  <conditionalFormatting sqref="K693">
    <cfRule type="containsText" dxfId="1603" priority="1749" operator="containsText" text="DD">
      <formula>NOT(ISERROR(SEARCH("DD",K693)))</formula>
    </cfRule>
    <cfRule type="containsText" dxfId="1602" priority="1750" operator="containsText" text="LC">
      <formula>NOT(ISERROR(SEARCH("LC",K693)))</formula>
    </cfRule>
    <cfRule type="containsText" dxfId="1601" priority="1751" operator="containsText" text="NT">
      <formula>NOT(ISERROR(SEARCH("NT",K693)))</formula>
    </cfRule>
    <cfRule type="containsText" dxfId="1600" priority="1752" operator="containsText" text="VU">
      <formula>NOT(ISERROR(SEARCH("VU",K693)))</formula>
    </cfRule>
    <cfRule type="containsText" dxfId="1599" priority="1753" operator="containsText" text="EN">
      <formula>NOT(ISERROR(SEARCH("EN",K693)))</formula>
    </cfRule>
    <cfRule type="containsText" dxfId="1598" priority="1754" operator="containsText" text="CR">
      <formula>NOT(ISERROR(SEARCH("CR",K693)))</formula>
    </cfRule>
  </conditionalFormatting>
  <conditionalFormatting sqref="K693">
    <cfRule type="containsText" dxfId="1597" priority="1755" operator="containsText" text="RE">
      <formula>NOT(ISERROR(SEARCH("RE",K693)))</formula>
    </cfRule>
  </conditionalFormatting>
  <conditionalFormatting sqref="M693">
    <cfRule type="containsText" dxfId="1596" priority="1742" operator="containsText" text="DD">
      <formula>NOT(ISERROR(SEARCH("DD",M693)))</formula>
    </cfRule>
    <cfRule type="containsText" dxfId="1595" priority="1743" operator="containsText" text="LC">
      <formula>NOT(ISERROR(SEARCH("LC",M693)))</formula>
    </cfRule>
    <cfRule type="containsText" dxfId="1594" priority="1744" operator="containsText" text="NT">
      <formula>NOT(ISERROR(SEARCH("NT",M693)))</formula>
    </cfRule>
    <cfRule type="containsText" dxfId="1593" priority="1745" operator="containsText" text="VU">
      <formula>NOT(ISERROR(SEARCH("VU",M693)))</formula>
    </cfRule>
    <cfRule type="containsText" dxfId="1592" priority="1746" operator="containsText" text="EN">
      <formula>NOT(ISERROR(SEARCH("EN",M693)))</formula>
    </cfRule>
    <cfRule type="containsText" dxfId="1591" priority="1747" operator="containsText" text="CR">
      <formula>NOT(ISERROR(SEARCH("CR",M693)))</formula>
    </cfRule>
  </conditionalFormatting>
  <conditionalFormatting sqref="M693">
    <cfRule type="containsText" dxfId="1590" priority="1748" operator="containsText" text="RE">
      <formula>NOT(ISERROR(SEARCH("RE",M693)))</formula>
    </cfRule>
  </conditionalFormatting>
  <conditionalFormatting sqref="Q693">
    <cfRule type="containsText" dxfId="1589" priority="1735" operator="containsText" text="DD">
      <formula>NOT(ISERROR(SEARCH("DD",Q693)))</formula>
    </cfRule>
    <cfRule type="containsText" dxfId="1588" priority="1736" operator="containsText" text="LC">
      <formula>NOT(ISERROR(SEARCH("LC",Q693)))</formula>
    </cfRule>
    <cfRule type="containsText" dxfId="1587" priority="1737" operator="containsText" text="NT">
      <formula>NOT(ISERROR(SEARCH("NT",Q693)))</formula>
    </cfRule>
    <cfRule type="containsText" dxfId="1586" priority="1738" operator="containsText" text="VU">
      <formula>NOT(ISERROR(SEARCH("VU",Q693)))</formula>
    </cfRule>
    <cfRule type="containsText" dxfId="1585" priority="1739" operator="containsText" text="EN">
      <formula>NOT(ISERROR(SEARCH("EN",Q693)))</formula>
    </cfRule>
    <cfRule type="containsText" dxfId="1584" priority="1740" operator="containsText" text="CR">
      <formula>NOT(ISERROR(SEARCH("CR",Q693)))</formula>
    </cfRule>
  </conditionalFormatting>
  <conditionalFormatting sqref="Q693">
    <cfRule type="containsText" dxfId="1583" priority="1741" operator="containsText" text="RE">
      <formula>NOT(ISERROR(SEARCH("RE",Q693)))</formula>
    </cfRule>
  </conditionalFormatting>
  <conditionalFormatting sqref="Q693">
    <cfRule type="containsText" dxfId="1582" priority="1729" operator="containsText" text="PR">
      <formula>NOT(ISERROR(SEARCH("PR",Q693)))</formula>
    </cfRule>
    <cfRule type="containsText" dxfId="1581" priority="1730" operator="containsText" text="LR">
      <formula>NOT(ISERROR(SEARCH("LR",Q693)))</formula>
    </cfRule>
    <cfRule type="containsText" dxfId="1580" priority="1732" operator="containsText" text="HHR">
      <formula>NOT(ISERROR(SEARCH("HHR",Q693)))</formula>
    </cfRule>
    <cfRule type="containsText" dxfId="1579" priority="1733" operator="containsText" text="HR">
      <formula>NOT(ISERROR(SEARCH("HR",Q693)))</formula>
    </cfRule>
    <cfRule type="containsText" dxfId="1578" priority="1734" operator="containsText" text="R">
      <formula>NOT(ISERROR(SEARCH("R",Q693)))</formula>
    </cfRule>
  </conditionalFormatting>
  <conditionalFormatting sqref="P700 J700">
    <cfRule type="containsText" dxfId="1577" priority="1722" operator="containsText" text="DD">
      <formula>NOT(ISERROR(SEARCH("DD",J700)))</formula>
    </cfRule>
    <cfRule type="containsText" dxfId="1576" priority="1723" operator="containsText" text="LC">
      <formula>NOT(ISERROR(SEARCH("LC",J700)))</formula>
    </cfRule>
    <cfRule type="containsText" dxfId="1575" priority="1724" operator="containsText" text="NT">
      <formula>NOT(ISERROR(SEARCH("NT",J700)))</formula>
    </cfRule>
    <cfRule type="containsText" dxfId="1574" priority="1725" operator="containsText" text="VU">
      <formula>NOT(ISERROR(SEARCH("VU",J700)))</formula>
    </cfRule>
    <cfRule type="containsText" dxfId="1573" priority="1726" operator="containsText" text="EN">
      <formula>NOT(ISERROR(SEARCH("EN",J700)))</formula>
    </cfRule>
    <cfRule type="containsText" dxfId="1572" priority="1727" operator="containsText" text="CR">
      <formula>NOT(ISERROR(SEARCH("CR",J700)))</formula>
    </cfRule>
  </conditionalFormatting>
  <conditionalFormatting sqref="P700 J700">
    <cfRule type="containsText" dxfId="1571" priority="1728" operator="containsText" text="RE">
      <formula>NOT(ISERROR(SEARCH("RE",J700)))</formula>
    </cfRule>
  </conditionalFormatting>
  <conditionalFormatting sqref="V700">
    <cfRule type="containsText" dxfId="1570" priority="1712" operator="containsText" text="CC">
      <formula>NOT(ISERROR(SEARCH("CC",V700)))</formula>
    </cfRule>
    <cfRule type="containsText" dxfId="1569" priority="1713" operator="containsText" text="AC">
      <formula>NOT(ISERROR(SEARCH("AC",V700)))</formula>
    </cfRule>
    <cfRule type="containsText" dxfId="1568" priority="1714" operator="containsText" text="PC">
      <formula>NOT(ISERROR(SEARCH("PC",V700)))</formula>
    </cfRule>
    <cfRule type="containsText" dxfId="1567" priority="1715" operator="containsText" text="C">
      <formula>NOT(ISERROR(SEARCH("C",V700)))</formula>
    </cfRule>
    <cfRule type="containsText" dxfId="1566" priority="1716" operator="containsText" text="AR">
      <formula>NOT(ISERROR(SEARCH("AR",V700)))</formula>
    </cfRule>
    <cfRule type="containsText" dxfId="1565" priority="1717" operator="containsText" text="RR">
      <formula>NOT(ISERROR(SEARCH("RR",V700)))</formula>
    </cfRule>
    <cfRule type="containsText" dxfId="1564" priority="1718" operator="containsText" text="E">
      <formula>NOT(ISERROR(SEARCH("E",V700)))</formula>
    </cfRule>
    <cfRule type="containsText" dxfId="1563" priority="1719" operator="containsText" text="NR">
      <formula>NOT(ISERROR(SEARCH("NR",V700)))</formula>
    </cfRule>
    <cfRule type="containsText" dxfId="1562" priority="1720" operator="containsText" text="Abs">
      <formula>NOT(ISERROR(SEARCH("Abs",V700)))</formula>
    </cfRule>
    <cfRule type="containsText" dxfId="1561" priority="1721" operator="containsText" text="R">
      <formula>NOT(ISERROR(SEARCH("R",V700)))</formula>
    </cfRule>
  </conditionalFormatting>
  <conditionalFormatting sqref="U700">
    <cfRule type="containsText" dxfId="1560" priority="1695" operator="containsText" text="CC">
      <formula>NOT(ISERROR(SEARCH("CC",U700)))</formula>
    </cfRule>
    <cfRule type="containsText" dxfId="1559" priority="1696" operator="containsText" text="AC">
      <formula>NOT(ISERROR(SEARCH("AC",U700)))</formula>
    </cfRule>
    <cfRule type="containsText" dxfId="1558" priority="1697" operator="containsText" text="PC">
      <formula>NOT(ISERROR(SEARCH("PC",U700)))</formula>
    </cfRule>
    <cfRule type="containsText" dxfId="1557" priority="1698" operator="containsText" text="C">
      <formula>NOT(ISERROR(SEARCH("C",U700)))</formula>
    </cfRule>
    <cfRule type="containsText" dxfId="1556" priority="1699" operator="containsText" text="AR">
      <formula>NOT(ISERROR(SEARCH("AR",U700)))</formula>
    </cfRule>
    <cfRule type="containsText" dxfId="1555" priority="1700" operator="containsText" text="RR">
      <formula>NOT(ISERROR(SEARCH("RR",U700)))</formula>
    </cfRule>
    <cfRule type="containsText" dxfId="1554" priority="1701" operator="containsText" text="E">
      <formula>NOT(ISERROR(SEARCH("E",U700)))</formula>
    </cfRule>
    <cfRule type="containsText" dxfId="1553" priority="1702" operator="containsText" text="NR">
      <formula>NOT(ISERROR(SEARCH("NR",U700)))</formula>
    </cfRule>
    <cfRule type="containsText" dxfId="1552" priority="1703" operator="containsText" text="Abs">
      <formula>NOT(ISERROR(SEARCH("Abs",U700)))</formula>
    </cfRule>
    <cfRule type="containsText" dxfId="1551" priority="1704" operator="containsText" text="R">
      <formula>NOT(ISERROR(SEARCH("R",U700)))</formula>
    </cfRule>
  </conditionalFormatting>
  <conditionalFormatting sqref="W700:Y700">
    <cfRule type="containsText" dxfId="1550" priority="1685" operator="containsText" text="CC">
      <formula>NOT(ISERROR(SEARCH("CC",W700)))</formula>
    </cfRule>
    <cfRule type="containsText" dxfId="1549" priority="1686" operator="containsText" text="AC">
      <formula>NOT(ISERROR(SEARCH("AC",W700)))</formula>
    </cfRule>
    <cfRule type="containsText" dxfId="1548" priority="1687" operator="containsText" text="PC">
      <formula>NOT(ISERROR(SEARCH("PC",W700)))</formula>
    </cfRule>
    <cfRule type="containsText" dxfId="1547" priority="1688" operator="containsText" text="C">
      <formula>NOT(ISERROR(SEARCH("C",W700)))</formula>
    </cfRule>
    <cfRule type="containsText" dxfId="1546" priority="1689" operator="containsText" text="AR">
      <formula>NOT(ISERROR(SEARCH("AR",W700)))</formula>
    </cfRule>
    <cfRule type="containsText" dxfId="1545" priority="1690" operator="containsText" text="RR">
      <formula>NOT(ISERROR(SEARCH("RR",W700)))</formula>
    </cfRule>
    <cfRule type="containsText" dxfId="1544" priority="1691" operator="containsText" text="E">
      <formula>NOT(ISERROR(SEARCH("E",W700)))</formula>
    </cfRule>
    <cfRule type="containsText" dxfId="1543" priority="1692" operator="containsText" text="NR">
      <formula>NOT(ISERROR(SEARCH("NR",W700)))</formula>
    </cfRule>
    <cfRule type="containsText" dxfId="1542" priority="1693" operator="containsText" text="Abs">
      <formula>NOT(ISERROR(SEARCH("Abs",W700)))</formula>
    </cfRule>
    <cfRule type="containsText" dxfId="1541" priority="1694" operator="containsText" text="R">
      <formula>NOT(ISERROR(SEARCH("R",W700)))</formula>
    </cfRule>
  </conditionalFormatting>
  <conditionalFormatting sqref="L700">
    <cfRule type="containsText" dxfId="1540" priority="1678" operator="containsText" text="DD">
      <formula>NOT(ISERROR(SEARCH("DD",L700)))</formula>
    </cfRule>
    <cfRule type="containsText" dxfId="1539" priority="1679" operator="containsText" text="LC">
      <formula>NOT(ISERROR(SEARCH("LC",L700)))</formula>
    </cfRule>
    <cfRule type="containsText" dxfId="1538" priority="1680" operator="containsText" text="NT">
      <formula>NOT(ISERROR(SEARCH("NT",L700)))</formula>
    </cfRule>
    <cfRule type="containsText" dxfId="1537" priority="1681" operator="containsText" text="VU">
      <formula>NOT(ISERROR(SEARCH("VU",L700)))</formula>
    </cfRule>
    <cfRule type="containsText" dxfId="1536" priority="1682" operator="containsText" text="EN">
      <formula>NOT(ISERROR(SEARCH("EN",L700)))</formula>
    </cfRule>
    <cfRule type="containsText" dxfId="1535" priority="1683" operator="containsText" text="CR">
      <formula>NOT(ISERROR(SEARCH("CR",L700)))</formula>
    </cfRule>
  </conditionalFormatting>
  <conditionalFormatting sqref="L700">
    <cfRule type="containsText" dxfId="1534" priority="1684" operator="containsText" text="RE">
      <formula>NOT(ISERROR(SEARCH("RE",L700)))</formula>
    </cfRule>
  </conditionalFormatting>
  <conditionalFormatting sqref="K700">
    <cfRule type="containsText" dxfId="1533" priority="1671" operator="containsText" text="DD">
      <formula>NOT(ISERROR(SEARCH("DD",K700)))</formula>
    </cfRule>
    <cfRule type="containsText" dxfId="1532" priority="1672" operator="containsText" text="LC">
      <formula>NOT(ISERROR(SEARCH("LC",K700)))</formula>
    </cfRule>
    <cfRule type="containsText" dxfId="1531" priority="1673" operator="containsText" text="NT">
      <formula>NOT(ISERROR(SEARCH("NT",K700)))</formula>
    </cfRule>
    <cfRule type="containsText" dxfId="1530" priority="1674" operator="containsText" text="VU">
      <formula>NOT(ISERROR(SEARCH("VU",K700)))</formula>
    </cfRule>
    <cfRule type="containsText" dxfId="1529" priority="1675" operator="containsText" text="EN">
      <formula>NOT(ISERROR(SEARCH("EN",K700)))</formula>
    </cfRule>
    <cfRule type="containsText" dxfId="1528" priority="1676" operator="containsText" text="CR">
      <formula>NOT(ISERROR(SEARCH("CR",K700)))</formula>
    </cfRule>
  </conditionalFormatting>
  <conditionalFormatting sqref="K700">
    <cfRule type="containsText" dxfId="1527" priority="1677" operator="containsText" text="RE">
      <formula>NOT(ISERROR(SEARCH("RE",K700)))</formula>
    </cfRule>
  </conditionalFormatting>
  <conditionalFormatting sqref="M700">
    <cfRule type="containsText" dxfId="1526" priority="1664" operator="containsText" text="DD">
      <formula>NOT(ISERROR(SEARCH("DD",M700)))</formula>
    </cfRule>
    <cfRule type="containsText" dxfId="1525" priority="1665" operator="containsText" text="LC">
      <formula>NOT(ISERROR(SEARCH("LC",M700)))</formula>
    </cfRule>
    <cfRule type="containsText" dxfId="1524" priority="1666" operator="containsText" text="NT">
      <formula>NOT(ISERROR(SEARCH("NT",M700)))</formula>
    </cfRule>
    <cfRule type="containsText" dxfId="1523" priority="1667" operator="containsText" text="VU">
      <formula>NOT(ISERROR(SEARCH("VU",M700)))</formula>
    </cfRule>
    <cfRule type="containsText" dxfId="1522" priority="1668" operator="containsText" text="EN">
      <formula>NOT(ISERROR(SEARCH("EN",M700)))</formula>
    </cfRule>
    <cfRule type="containsText" dxfId="1521" priority="1669" operator="containsText" text="CR">
      <formula>NOT(ISERROR(SEARCH("CR",M700)))</formula>
    </cfRule>
  </conditionalFormatting>
  <conditionalFormatting sqref="M700">
    <cfRule type="containsText" dxfId="1520" priority="1670" operator="containsText" text="RE">
      <formula>NOT(ISERROR(SEARCH("RE",M700)))</formula>
    </cfRule>
  </conditionalFormatting>
  <conditionalFormatting sqref="Q700">
    <cfRule type="containsText" dxfId="1519" priority="1657" operator="containsText" text="DD">
      <formula>NOT(ISERROR(SEARCH("DD",Q700)))</formula>
    </cfRule>
    <cfRule type="containsText" dxfId="1518" priority="1658" operator="containsText" text="LC">
      <formula>NOT(ISERROR(SEARCH("LC",Q700)))</formula>
    </cfRule>
    <cfRule type="containsText" dxfId="1517" priority="1659" operator="containsText" text="NT">
      <formula>NOT(ISERROR(SEARCH("NT",Q700)))</formula>
    </cfRule>
    <cfRule type="containsText" dxfId="1516" priority="1660" operator="containsText" text="VU">
      <formula>NOT(ISERROR(SEARCH("VU",Q700)))</formula>
    </cfRule>
    <cfRule type="containsText" dxfId="1515" priority="1661" operator="containsText" text="EN">
      <formula>NOT(ISERROR(SEARCH("EN",Q700)))</formula>
    </cfRule>
    <cfRule type="containsText" dxfId="1514" priority="1662" operator="containsText" text="CR">
      <formula>NOT(ISERROR(SEARCH("CR",Q700)))</formula>
    </cfRule>
  </conditionalFormatting>
  <conditionalFormatting sqref="Q700">
    <cfRule type="containsText" dxfId="1513" priority="1663" operator="containsText" text="RE">
      <formula>NOT(ISERROR(SEARCH("RE",Q700)))</formula>
    </cfRule>
  </conditionalFormatting>
  <conditionalFormatting sqref="Q700">
    <cfRule type="containsText" dxfId="1512" priority="1651" operator="containsText" text="PR">
      <formula>NOT(ISERROR(SEARCH("PR",Q700)))</formula>
    </cfRule>
    <cfRule type="containsText" dxfId="1511" priority="1652" operator="containsText" text="LR">
      <formula>NOT(ISERROR(SEARCH("LR",Q700)))</formula>
    </cfRule>
    <cfRule type="containsText" dxfId="1510" priority="1654" operator="containsText" text="HHR">
      <formula>NOT(ISERROR(SEARCH("HHR",Q700)))</formula>
    </cfRule>
    <cfRule type="containsText" dxfId="1509" priority="1655" operator="containsText" text="HR">
      <formula>NOT(ISERROR(SEARCH("HR",Q700)))</formula>
    </cfRule>
    <cfRule type="containsText" dxfId="1508" priority="1656" operator="containsText" text="R">
      <formula>NOT(ISERROR(SEARCH("R",Q700)))</formula>
    </cfRule>
  </conditionalFormatting>
  <conditionalFormatting sqref="J710:J711 P710:P711">
    <cfRule type="containsText" dxfId="1507" priority="1644" operator="containsText" text="DD">
      <formula>NOT(ISERROR(SEARCH("DD",J710)))</formula>
    </cfRule>
    <cfRule type="containsText" dxfId="1506" priority="1645" operator="containsText" text="LC">
      <formula>NOT(ISERROR(SEARCH("LC",J710)))</formula>
    </cfRule>
    <cfRule type="containsText" dxfId="1505" priority="1646" operator="containsText" text="NT">
      <formula>NOT(ISERROR(SEARCH("NT",J710)))</formula>
    </cfRule>
    <cfRule type="containsText" dxfId="1504" priority="1647" operator="containsText" text="VU">
      <formula>NOT(ISERROR(SEARCH("VU",J710)))</formula>
    </cfRule>
    <cfRule type="containsText" dxfId="1503" priority="1648" operator="containsText" text="EN">
      <formula>NOT(ISERROR(SEARCH("EN",J710)))</formula>
    </cfRule>
    <cfRule type="containsText" dxfId="1502" priority="1649" operator="containsText" text="CR">
      <formula>NOT(ISERROR(SEARCH("CR",J710)))</formula>
    </cfRule>
  </conditionalFormatting>
  <conditionalFormatting sqref="J710:J711 P710:P711">
    <cfRule type="containsText" dxfId="1501" priority="1650" operator="containsText" text="RE">
      <formula>NOT(ISERROR(SEARCH("RE",J710)))</formula>
    </cfRule>
  </conditionalFormatting>
  <conditionalFormatting sqref="V710:V711">
    <cfRule type="containsText" dxfId="1500" priority="1634" operator="containsText" text="CC">
      <formula>NOT(ISERROR(SEARCH("CC",V710)))</formula>
    </cfRule>
    <cfRule type="containsText" dxfId="1499" priority="1635" operator="containsText" text="AC">
      <formula>NOT(ISERROR(SEARCH("AC",V710)))</formula>
    </cfRule>
    <cfRule type="containsText" dxfId="1498" priority="1636" operator="containsText" text="PC">
      <formula>NOT(ISERROR(SEARCH("PC",V710)))</formula>
    </cfRule>
    <cfRule type="containsText" dxfId="1497" priority="1637" operator="containsText" text="C">
      <formula>NOT(ISERROR(SEARCH("C",V710)))</formula>
    </cfRule>
    <cfRule type="containsText" dxfId="1496" priority="1638" operator="containsText" text="AR">
      <formula>NOT(ISERROR(SEARCH("AR",V710)))</formula>
    </cfRule>
    <cfRule type="containsText" dxfId="1495" priority="1639" operator="containsText" text="RR">
      <formula>NOT(ISERROR(SEARCH("RR",V710)))</formula>
    </cfRule>
    <cfRule type="containsText" dxfId="1494" priority="1640" operator="containsText" text="E">
      <formula>NOT(ISERROR(SEARCH("E",V710)))</formula>
    </cfRule>
    <cfRule type="containsText" dxfId="1493" priority="1641" operator="containsText" text="NR">
      <formula>NOT(ISERROR(SEARCH("NR",V710)))</formula>
    </cfRule>
    <cfRule type="containsText" dxfId="1492" priority="1642" operator="containsText" text="Abs">
      <formula>NOT(ISERROR(SEARCH("Abs",V710)))</formula>
    </cfRule>
    <cfRule type="containsText" dxfId="1491" priority="1643" operator="containsText" text="R">
      <formula>NOT(ISERROR(SEARCH("R",V710)))</formula>
    </cfRule>
  </conditionalFormatting>
  <conditionalFormatting sqref="U710:U711">
    <cfRule type="containsText" dxfId="1490" priority="1617" operator="containsText" text="CC">
      <formula>NOT(ISERROR(SEARCH("CC",U710)))</formula>
    </cfRule>
    <cfRule type="containsText" dxfId="1489" priority="1618" operator="containsText" text="AC">
      <formula>NOT(ISERROR(SEARCH("AC",U710)))</formula>
    </cfRule>
    <cfRule type="containsText" dxfId="1488" priority="1619" operator="containsText" text="PC">
      <formula>NOT(ISERROR(SEARCH("PC",U710)))</formula>
    </cfRule>
    <cfRule type="containsText" dxfId="1487" priority="1620" operator="containsText" text="C">
      <formula>NOT(ISERROR(SEARCH("C",U710)))</formula>
    </cfRule>
    <cfRule type="containsText" dxfId="1486" priority="1621" operator="containsText" text="AR">
      <formula>NOT(ISERROR(SEARCH("AR",U710)))</formula>
    </cfRule>
    <cfRule type="containsText" dxfId="1485" priority="1622" operator="containsText" text="RR">
      <formula>NOT(ISERROR(SEARCH("RR",U710)))</formula>
    </cfRule>
    <cfRule type="containsText" dxfId="1484" priority="1623" operator="containsText" text="E">
      <formula>NOT(ISERROR(SEARCH("E",U710)))</formula>
    </cfRule>
    <cfRule type="containsText" dxfId="1483" priority="1624" operator="containsText" text="NR">
      <formula>NOT(ISERROR(SEARCH("NR",U710)))</formula>
    </cfRule>
    <cfRule type="containsText" dxfId="1482" priority="1625" operator="containsText" text="Abs">
      <formula>NOT(ISERROR(SEARCH("Abs",U710)))</formula>
    </cfRule>
    <cfRule type="containsText" dxfId="1481" priority="1626" operator="containsText" text="R">
      <formula>NOT(ISERROR(SEARCH("R",U710)))</formula>
    </cfRule>
  </conditionalFormatting>
  <conditionalFormatting sqref="W710:Y711">
    <cfRule type="containsText" dxfId="1480" priority="1607" operator="containsText" text="CC">
      <formula>NOT(ISERROR(SEARCH("CC",W710)))</formula>
    </cfRule>
    <cfRule type="containsText" dxfId="1479" priority="1608" operator="containsText" text="AC">
      <formula>NOT(ISERROR(SEARCH("AC",W710)))</formula>
    </cfRule>
    <cfRule type="containsText" dxfId="1478" priority="1609" operator="containsText" text="PC">
      <formula>NOT(ISERROR(SEARCH("PC",W710)))</formula>
    </cfRule>
    <cfRule type="containsText" dxfId="1477" priority="1610" operator="containsText" text="C">
      <formula>NOT(ISERROR(SEARCH("C",W710)))</formula>
    </cfRule>
    <cfRule type="containsText" dxfId="1476" priority="1611" operator="containsText" text="AR">
      <formula>NOT(ISERROR(SEARCH("AR",W710)))</formula>
    </cfRule>
    <cfRule type="containsText" dxfId="1475" priority="1612" operator="containsText" text="RR">
      <formula>NOT(ISERROR(SEARCH("RR",W710)))</formula>
    </cfRule>
    <cfRule type="containsText" dxfId="1474" priority="1613" operator="containsText" text="E">
      <formula>NOT(ISERROR(SEARCH("E",W710)))</formula>
    </cfRule>
    <cfRule type="containsText" dxfId="1473" priority="1614" operator="containsText" text="NR">
      <formula>NOT(ISERROR(SEARCH("NR",W710)))</formula>
    </cfRule>
    <cfRule type="containsText" dxfId="1472" priority="1615" operator="containsText" text="Abs">
      <formula>NOT(ISERROR(SEARCH("Abs",W710)))</formula>
    </cfRule>
    <cfRule type="containsText" dxfId="1471" priority="1616" operator="containsText" text="R">
      <formula>NOT(ISERROR(SEARCH("R",W710)))</formula>
    </cfRule>
  </conditionalFormatting>
  <conditionalFormatting sqref="L710:L711">
    <cfRule type="containsText" dxfId="1470" priority="1600" operator="containsText" text="DD">
      <formula>NOT(ISERROR(SEARCH("DD",L710)))</formula>
    </cfRule>
    <cfRule type="containsText" dxfId="1469" priority="1601" operator="containsText" text="LC">
      <formula>NOT(ISERROR(SEARCH("LC",L710)))</formula>
    </cfRule>
    <cfRule type="containsText" dxfId="1468" priority="1602" operator="containsText" text="NT">
      <formula>NOT(ISERROR(SEARCH("NT",L710)))</formula>
    </cfRule>
    <cfRule type="containsText" dxfId="1467" priority="1603" operator="containsText" text="VU">
      <formula>NOT(ISERROR(SEARCH("VU",L710)))</formula>
    </cfRule>
    <cfRule type="containsText" dxfId="1466" priority="1604" operator="containsText" text="EN">
      <formula>NOT(ISERROR(SEARCH("EN",L710)))</formula>
    </cfRule>
    <cfRule type="containsText" dxfId="1465" priority="1605" operator="containsText" text="CR">
      <formula>NOT(ISERROR(SEARCH("CR",L710)))</formula>
    </cfRule>
  </conditionalFormatting>
  <conditionalFormatting sqref="L710:L711">
    <cfRule type="containsText" dxfId="1464" priority="1606" operator="containsText" text="RE">
      <formula>NOT(ISERROR(SEARCH("RE",L710)))</formula>
    </cfRule>
  </conditionalFormatting>
  <conditionalFormatting sqref="K710:K711">
    <cfRule type="containsText" dxfId="1463" priority="1593" operator="containsText" text="DD">
      <formula>NOT(ISERROR(SEARCH("DD",K710)))</formula>
    </cfRule>
    <cfRule type="containsText" dxfId="1462" priority="1594" operator="containsText" text="LC">
      <formula>NOT(ISERROR(SEARCH("LC",K710)))</formula>
    </cfRule>
    <cfRule type="containsText" dxfId="1461" priority="1595" operator="containsText" text="NT">
      <formula>NOT(ISERROR(SEARCH("NT",K710)))</formula>
    </cfRule>
    <cfRule type="containsText" dxfId="1460" priority="1596" operator="containsText" text="VU">
      <formula>NOT(ISERROR(SEARCH("VU",K710)))</formula>
    </cfRule>
    <cfRule type="containsText" dxfId="1459" priority="1597" operator="containsText" text="EN">
      <formula>NOT(ISERROR(SEARCH("EN",K710)))</formula>
    </cfRule>
    <cfRule type="containsText" dxfId="1458" priority="1598" operator="containsText" text="CR">
      <formula>NOT(ISERROR(SEARCH("CR",K710)))</formula>
    </cfRule>
  </conditionalFormatting>
  <conditionalFormatting sqref="K710:K711">
    <cfRule type="containsText" dxfId="1457" priority="1599" operator="containsText" text="RE">
      <formula>NOT(ISERROR(SEARCH("RE",K710)))</formula>
    </cfRule>
  </conditionalFormatting>
  <conditionalFormatting sqref="M710:M711">
    <cfRule type="containsText" dxfId="1456" priority="1586" operator="containsText" text="DD">
      <formula>NOT(ISERROR(SEARCH("DD",M710)))</formula>
    </cfRule>
    <cfRule type="containsText" dxfId="1455" priority="1587" operator="containsText" text="LC">
      <formula>NOT(ISERROR(SEARCH("LC",M710)))</formula>
    </cfRule>
    <cfRule type="containsText" dxfId="1454" priority="1588" operator="containsText" text="NT">
      <formula>NOT(ISERROR(SEARCH("NT",M710)))</formula>
    </cfRule>
    <cfRule type="containsText" dxfId="1453" priority="1589" operator="containsText" text="VU">
      <formula>NOT(ISERROR(SEARCH("VU",M710)))</formula>
    </cfRule>
    <cfRule type="containsText" dxfId="1452" priority="1590" operator="containsText" text="EN">
      <formula>NOT(ISERROR(SEARCH("EN",M710)))</formula>
    </cfRule>
    <cfRule type="containsText" dxfId="1451" priority="1591" operator="containsText" text="CR">
      <formula>NOT(ISERROR(SEARCH("CR",M710)))</formula>
    </cfRule>
  </conditionalFormatting>
  <conditionalFormatting sqref="M710:M711">
    <cfRule type="containsText" dxfId="1450" priority="1592" operator="containsText" text="RE">
      <formula>NOT(ISERROR(SEARCH("RE",M710)))</formula>
    </cfRule>
  </conditionalFormatting>
  <conditionalFormatting sqref="Q710:Q711">
    <cfRule type="containsText" dxfId="1449" priority="1579" operator="containsText" text="DD">
      <formula>NOT(ISERROR(SEARCH("DD",Q710)))</formula>
    </cfRule>
    <cfRule type="containsText" dxfId="1448" priority="1580" operator="containsText" text="LC">
      <formula>NOT(ISERROR(SEARCH("LC",Q710)))</formula>
    </cfRule>
    <cfRule type="containsText" dxfId="1447" priority="1581" operator="containsText" text="NT">
      <formula>NOT(ISERROR(SEARCH("NT",Q710)))</formula>
    </cfRule>
    <cfRule type="containsText" dxfId="1446" priority="1582" operator="containsText" text="VU">
      <formula>NOT(ISERROR(SEARCH("VU",Q710)))</formula>
    </cfRule>
    <cfRule type="containsText" dxfId="1445" priority="1583" operator="containsText" text="EN">
      <formula>NOT(ISERROR(SEARCH("EN",Q710)))</formula>
    </cfRule>
    <cfRule type="containsText" dxfId="1444" priority="1584" operator="containsText" text="CR">
      <formula>NOT(ISERROR(SEARCH("CR",Q710)))</formula>
    </cfRule>
  </conditionalFormatting>
  <conditionalFormatting sqref="Q710:Q711">
    <cfRule type="containsText" dxfId="1443" priority="1585" operator="containsText" text="RE">
      <formula>NOT(ISERROR(SEARCH("RE",Q710)))</formula>
    </cfRule>
  </conditionalFormatting>
  <conditionalFormatting sqref="Q710:Q711">
    <cfRule type="containsText" dxfId="1442" priority="1573" operator="containsText" text="PR">
      <formula>NOT(ISERROR(SEARCH("PR",Q710)))</formula>
    </cfRule>
    <cfRule type="containsText" dxfId="1441" priority="1574" operator="containsText" text="LR">
      <formula>NOT(ISERROR(SEARCH("LR",Q710)))</formula>
    </cfRule>
    <cfRule type="containsText" dxfId="1440" priority="1576" operator="containsText" text="HHR">
      <formula>NOT(ISERROR(SEARCH("HHR",Q710)))</formula>
    </cfRule>
    <cfRule type="containsText" dxfId="1439" priority="1577" operator="containsText" text="HR">
      <formula>NOT(ISERROR(SEARCH("HR",Q710)))</formula>
    </cfRule>
    <cfRule type="containsText" dxfId="1438" priority="1578" operator="containsText" text="R">
      <formula>NOT(ISERROR(SEARCH("R",Q710)))</formula>
    </cfRule>
  </conditionalFormatting>
  <conditionalFormatting sqref="P744:P745 J744:J745">
    <cfRule type="containsText" dxfId="1437" priority="1566" operator="containsText" text="DD">
      <formula>NOT(ISERROR(SEARCH("DD",J744)))</formula>
    </cfRule>
    <cfRule type="containsText" dxfId="1436" priority="1567" operator="containsText" text="LC">
      <formula>NOT(ISERROR(SEARCH("LC",J744)))</formula>
    </cfRule>
    <cfRule type="containsText" dxfId="1435" priority="1568" operator="containsText" text="NT">
      <formula>NOT(ISERROR(SEARCH("NT",J744)))</formula>
    </cfRule>
    <cfRule type="containsText" dxfId="1434" priority="1569" operator="containsText" text="VU">
      <formula>NOT(ISERROR(SEARCH("VU",J744)))</formula>
    </cfRule>
    <cfRule type="containsText" dxfId="1433" priority="1570" operator="containsText" text="EN">
      <formula>NOT(ISERROR(SEARCH("EN",J744)))</formula>
    </cfRule>
    <cfRule type="containsText" dxfId="1432" priority="1571" operator="containsText" text="CR">
      <formula>NOT(ISERROR(SEARCH("CR",J744)))</formula>
    </cfRule>
  </conditionalFormatting>
  <conditionalFormatting sqref="P744:P745 J744:J745">
    <cfRule type="containsText" dxfId="1431" priority="1572" operator="containsText" text="RE">
      <formula>NOT(ISERROR(SEARCH("RE",J744)))</formula>
    </cfRule>
  </conditionalFormatting>
  <conditionalFormatting sqref="V744:V745">
    <cfRule type="containsText" dxfId="1430" priority="1556" operator="containsText" text="CC">
      <formula>NOT(ISERROR(SEARCH("CC",V744)))</formula>
    </cfRule>
    <cfRule type="containsText" dxfId="1429" priority="1557" operator="containsText" text="AC">
      <formula>NOT(ISERROR(SEARCH("AC",V744)))</formula>
    </cfRule>
    <cfRule type="containsText" dxfId="1428" priority="1558" operator="containsText" text="PC">
      <formula>NOT(ISERROR(SEARCH("PC",V744)))</formula>
    </cfRule>
    <cfRule type="containsText" dxfId="1427" priority="1559" operator="containsText" text="C">
      <formula>NOT(ISERROR(SEARCH("C",V744)))</formula>
    </cfRule>
    <cfRule type="containsText" dxfId="1426" priority="1560" operator="containsText" text="AR">
      <formula>NOT(ISERROR(SEARCH("AR",V744)))</formula>
    </cfRule>
    <cfRule type="containsText" dxfId="1425" priority="1561" operator="containsText" text="RR">
      <formula>NOT(ISERROR(SEARCH("RR",V744)))</formula>
    </cfRule>
    <cfRule type="containsText" dxfId="1424" priority="1562" operator="containsText" text="E">
      <formula>NOT(ISERROR(SEARCH("E",V744)))</formula>
    </cfRule>
    <cfRule type="containsText" dxfId="1423" priority="1563" operator="containsText" text="NR">
      <formula>NOT(ISERROR(SEARCH("NR",V744)))</formula>
    </cfRule>
    <cfRule type="containsText" dxfId="1422" priority="1564" operator="containsText" text="Abs">
      <formula>NOT(ISERROR(SEARCH("Abs",V744)))</formula>
    </cfRule>
    <cfRule type="containsText" dxfId="1421" priority="1565" operator="containsText" text="R">
      <formula>NOT(ISERROR(SEARCH("R",V744)))</formula>
    </cfRule>
  </conditionalFormatting>
  <conditionalFormatting sqref="U744:U745">
    <cfRule type="containsText" dxfId="1420" priority="1539" operator="containsText" text="CC">
      <formula>NOT(ISERROR(SEARCH("CC",U744)))</formula>
    </cfRule>
    <cfRule type="containsText" dxfId="1419" priority="1540" operator="containsText" text="AC">
      <formula>NOT(ISERROR(SEARCH("AC",U744)))</formula>
    </cfRule>
    <cfRule type="containsText" dxfId="1418" priority="1541" operator="containsText" text="PC">
      <formula>NOT(ISERROR(SEARCH("PC",U744)))</formula>
    </cfRule>
    <cfRule type="containsText" dxfId="1417" priority="1542" operator="containsText" text="C">
      <formula>NOT(ISERROR(SEARCH("C",U744)))</formula>
    </cfRule>
    <cfRule type="containsText" dxfId="1416" priority="1543" operator="containsText" text="AR">
      <formula>NOT(ISERROR(SEARCH("AR",U744)))</formula>
    </cfRule>
    <cfRule type="containsText" dxfId="1415" priority="1544" operator="containsText" text="RR">
      <formula>NOT(ISERROR(SEARCH("RR",U744)))</formula>
    </cfRule>
    <cfRule type="containsText" dxfId="1414" priority="1545" operator="containsText" text="E">
      <formula>NOT(ISERROR(SEARCH("E",U744)))</formula>
    </cfRule>
    <cfRule type="containsText" dxfId="1413" priority="1546" operator="containsText" text="NR">
      <formula>NOT(ISERROR(SEARCH("NR",U744)))</formula>
    </cfRule>
    <cfRule type="containsText" dxfId="1412" priority="1547" operator="containsText" text="Abs">
      <formula>NOT(ISERROR(SEARCH("Abs",U744)))</formula>
    </cfRule>
    <cfRule type="containsText" dxfId="1411" priority="1548" operator="containsText" text="R">
      <formula>NOT(ISERROR(SEARCH("R",U744)))</formula>
    </cfRule>
  </conditionalFormatting>
  <conditionalFormatting sqref="W744:Y745">
    <cfRule type="containsText" dxfId="1410" priority="1529" operator="containsText" text="CC">
      <formula>NOT(ISERROR(SEARCH("CC",W744)))</formula>
    </cfRule>
    <cfRule type="containsText" dxfId="1409" priority="1530" operator="containsText" text="AC">
      <formula>NOT(ISERROR(SEARCH("AC",W744)))</formula>
    </cfRule>
    <cfRule type="containsText" dxfId="1408" priority="1531" operator="containsText" text="PC">
      <formula>NOT(ISERROR(SEARCH("PC",W744)))</formula>
    </cfRule>
    <cfRule type="containsText" dxfId="1407" priority="1532" operator="containsText" text="C">
      <formula>NOT(ISERROR(SEARCH("C",W744)))</formula>
    </cfRule>
    <cfRule type="containsText" dxfId="1406" priority="1533" operator="containsText" text="AR">
      <formula>NOT(ISERROR(SEARCH("AR",W744)))</formula>
    </cfRule>
    <cfRule type="containsText" dxfId="1405" priority="1534" operator="containsText" text="RR">
      <formula>NOT(ISERROR(SEARCH("RR",W744)))</formula>
    </cfRule>
    <cfRule type="containsText" dxfId="1404" priority="1535" operator="containsText" text="E">
      <formula>NOT(ISERROR(SEARCH("E",W744)))</formula>
    </cfRule>
    <cfRule type="containsText" dxfId="1403" priority="1536" operator="containsText" text="NR">
      <formula>NOT(ISERROR(SEARCH("NR",W744)))</formula>
    </cfRule>
    <cfRule type="containsText" dxfId="1402" priority="1537" operator="containsText" text="Abs">
      <formula>NOT(ISERROR(SEARCH("Abs",W744)))</formula>
    </cfRule>
    <cfRule type="containsText" dxfId="1401" priority="1538" operator="containsText" text="R">
      <formula>NOT(ISERROR(SEARCH("R",W744)))</formula>
    </cfRule>
  </conditionalFormatting>
  <conditionalFormatting sqref="L744:L745">
    <cfRule type="containsText" dxfId="1400" priority="1522" operator="containsText" text="DD">
      <formula>NOT(ISERROR(SEARCH("DD",L744)))</formula>
    </cfRule>
    <cfRule type="containsText" dxfId="1399" priority="1523" operator="containsText" text="LC">
      <formula>NOT(ISERROR(SEARCH("LC",L744)))</formula>
    </cfRule>
    <cfRule type="containsText" dxfId="1398" priority="1524" operator="containsText" text="NT">
      <formula>NOT(ISERROR(SEARCH("NT",L744)))</formula>
    </cfRule>
    <cfRule type="containsText" dxfId="1397" priority="1525" operator="containsText" text="VU">
      <formula>NOT(ISERROR(SEARCH("VU",L744)))</formula>
    </cfRule>
    <cfRule type="containsText" dxfId="1396" priority="1526" operator="containsText" text="EN">
      <formula>NOT(ISERROR(SEARCH("EN",L744)))</formula>
    </cfRule>
    <cfRule type="containsText" dxfId="1395" priority="1527" operator="containsText" text="CR">
      <formula>NOT(ISERROR(SEARCH("CR",L744)))</formula>
    </cfRule>
  </conditionalFormatting>
  <conditionalFormatting sqref="L744:L745">
    <cfRule type="containsText" dxfId="1394" priority="1528" operator="containsText" text="RE">
      <formula>NOT(ISERROR(SEARCH("RE",L744)))</formula>
    </cfRule>
  </conditionalFormatting>
  <conditionalFormatting sqref="K744:K745">
    <cfRule type="containsText" dxfId="1393" priority="1515" operator="containsText" text="DD">
      <formula>NOT(ISERROR(SEARCH("DD",K744)))</formula>
    </cfRule>
    <cfRule type="containsText" dxfId="1392" priority="1516" operator="containsText" text="LC">
      <formula>NOT(ISERROR(SEARCH("LC",K744)))</formula>
    </cfRule>
    <cfRule type="containsText" dxfId="1391" priority="1517" operator="containsText" text="NT">
      <formula>NOT(ISERROR(SEARCH("NT",K744)))</formula>
    </cfRule>
    <cfRule type="containsText" dxfId="1390" priority="1518" operator="containsText" text="VU">
      <formula>NOT(ISERROR(SEARCH("VU",K744)))</formula>
    </cfRule>
    <cfRule type="containsText" dxfId="1389" priority="1519" operator="containsText" text="EN">
      <formula>NOT(ISERROR(SEARCH("EN",K744)))</formula>
    </cfRule>
    <cfRule type="containsText" dxfId="1388" priority="1520" operator="containsText" text="CR">
      <formula>NOT(ISERROR(SEARCH("CR",K744)))</formula>
    </cfRule>
  </conditionalFormatting>
  <conditionalFormatting sqref="K744:K745">
    <cfRule type="containsText" dxfId="1387" priority="1521" operator="containsText" text="RE">
      <formula>NOT(ISERROR(SEARCH("RE",K744)))</formula>
    </cfRule>
  </conditionalFormatting>
  <conditionalFormatting sqref="M744:M745">
    <cfRule type="containsText" dxfId="1386" priority="1508" operator="containsText" text="DD">
      <formula>NOT(ISERROR(SEARCH("DD",M744)))</formula>
    </cfRule>
    <cfRule type="containsText" dxfId="1385" priority="1509" operator="containsText" text="LC">
      <formula>NOT(ISERROR(SEARCH("LC",M744)))</formula>
    </cfRule>
    <cfRule type="containsText" dxfId="1384" priority="1510" operator="containsText" text="NT">
      <formula>NOT(ISERROR(SEARCH("NT",M744)))</formula>
    </cfRule>
    <cfRule type="containsText" dxfId="1383" priority="1511" operator="containsText" text="VU">
      <formula>NOT(ISERROR(SEARCH("VU",M744)))</formula>
    </cfRule>
    <cfRule type="containsText" dxfId="1382" priority="1512" operator="containsText" text="EN">
      <formula>NOT(ISERROR(SEARCH("EN",M744)))</formula>
    </cfRule>
    <cfRule type="containsText" dxfId="1381" priority="1513" operator="containsText" text="CR">
      <formula>NOT(ISERROR(SEARCH("CR",M744)))</formula>
    </cfRule>
  </conditionalFormatting>
  <conditionalFormatting sqref="M744:M745">
    <cfRule type="containsText" dxfId="1380" priority="1514" operator="containsText" text="RE">
      <formula>NOT(ISERROR(SEARCH("RE",M744)))</formula>
    </cfRule>
  </conditionalFormatting>
  <conditionalFormatting sqref="Q744:Q745">
    <cfRule type="containsText" dxfId="1379" priority="1501" operator="containsText" text="DD">
      <formula>NOT(ISERROR(SEARCH("DD",Q744)))</formula>
    </cfRule>
    <cfRule type="containsText" dxfId="1378" priority="1502" operator="containsText" text="LC">
      <formula>NOT(ISERROR(SEARCH("LC",Q744)))</formula>
    </cfRule>
    <cfRule type="containsText" dxfId="1377" priority="1503" operator="containsText" text="NT">
      <formula>NOT(ISERROR(SEARCH("NT",Q744)))</formula>
    </cfRule>
    <cfRule type="containsText" dxfId="1376" priority="1504" operator="containsText" text="VU">
      <formula>NOT(ISERROR(SEARCH("VU",Q744)))</formula>
    </cfRule>
    <cfRule type="containsText" dxfId="1375" priority="1505" operator="containsText" text="EN">
      <formula>NOT(ISERROR(SEARCH("EN",Q744)))</formula>
    </cfRule>
    <cfRule type="containsText" dxfId="1374" priority="1506" operator="containsText" text="CR">
      <formula>NOT(ISERROR(SEARCH("CR",Q744)))</formula>
    </cfRule>
  </conditionalFormatting>
  <conditionalFormatting sqref="Q744:Q745">
    <cfRule type="containsText" dxfId="1373" priority="1507" operator="containsText" text="RE">
      <formula>NOT(ISERROR(SEARCH("RE",Q744)))</formula>
    </cfRule>
  </conditionalFormatting>
  <conditionalFormatting sqref="Q744:Q745">
    <cfRule type="containsText" dxfId="1372" priority="1495" operator="containsText" text="PR">
      <formula>NOT(ISERROR(SEARCH("PR",Q744)))</formula>
    </cfRule>
    <cfRule type="containsText" dxfId="1371" priority="1496" operator="containsText" text="LR">
      <formula>NOT(ISERROR(SEARCH("LR",Q744)))</formula>
    </cfRule>
    <cfRule type="containsText" dxfId="1370" priority="1498" operator="containsText" text="HHR">
      <formula>NOT(ISERROR(SEARCH("HHR",Q744)))</formula>
    </cfRule>
    <cfRule type="containsText" dxfId="1369" priority="1499" operator="containsText" text="HR">
      <formula>NOT(ISERROR(SEARCH("HR",Q744)))</formula>
    </cfRule>
    <cfRule type="containsText" dxfId="1368" priority="1500" operator="containsText" text="R">
      <formula>NOT(ISERROR(SEARCH("R",Q744)))</formula>
    </cfRule>
  </conditionalFormatting>
  <conditionalFormatting sqref="J754 P754">
    <cfRule type="containsText" dxfId="1367" priority="1488" operator="containsText" text="DD">
      <formula>NOT(ISERROR(SEARCH("DD",J754)))</formula>
    </cfRule>
    <cfRule type="containsText" dxfId="1366" priority="1489" operator="containsText" text="LC">
      <formula>NOT(ISERROR(SEARCH("LC",J754)))</formula>
    </cfRule>
    <cfRule type="containsText" dxfId="1365" priority="1490" operator="containsText" text="NT">
      <formula>NOT(ISERROR(SEARCH("NT",J754)))</formula>
    </cfRule>
    <cfRule type="containsText" dxfId="1364" priority="1491" operator="containsText" text="VU">
      <formula>NOT(ISERROR(SEARCH("VU",J754)))</formula>
    </cfRule>
    <cfRule type="containsText" dxfId="1363" priority="1492" operator="containsText" text="EN">
      <formula>NOT(ISERROR(SEARCH("EN",J754)))</formula>
    </cfRule>
    <cfRule type="containsText" dxfId="1362" priority="1493" operator="containsText" text="CR">
      <formula>NOT(ISERROR(SEARCH("CR",J754)))</formula>
    </cfRule>
  </conditionalFormatting>
  <conditionalFormatting sqref="J754 P754">
    <cfRule type="containsText" dxfId="1361" priority="1494" operator="containsText" text="RE">
      <formula>NOT(ISERROR(SEARCH("RE",J754)))</formula>
    </cfRule>
  </conditionalFormatting>
  <conditionalFormatting sqref="V754">
    <cfRule type="containsText" dxfId="1360" priority="1478" operator="containsText" text="CC">
      <formula>NOT(ISERROR(SEARCH("CC",V754)))</formula>
    </cfRule>
    <cfRule type="containsText" dxfId="1359" priority="1479" operator="containsText" text="AC">
      <formula>NOT(ISERROR(SEARCH("AC",V754)))</formula>
    </cfRule>
    <cfRule type="containsText" dxfId="1358" priority="1480" operator="containsText" text="PC">
      <formula>NOT(ISERROR(SEARCH("PC",V754)))</formula>
    </cfRule>
    <cfRule type="containsText" dxfId="1357" priority="1481" operator="containsText" text="C">
      <formula>NOT(ISERROR(SEARCH("C",V754)))</formula>
    </cfRule>
    <cfRule type="containsText" dxfId="1356" priority="1482" operator="containsText" text="AR">
      <formula>NOT(ISERROR(SEARCH("AR",V754)))</formula>
    </cfRule>
    <cfRule type="containsText" dxfId="1355" priority="1483" operator="containsText" text="RR">
      <formula>NOT(ISERROR(SEARCH("RR",V754)))</formula>
    </cfRule>
    <cfRule type="containsText" dxfId="1354" priority="1484" operator="containsText" text="E">
      <formula>NOT(ISERROR(SEARCH("E",V754)))</formula>
    </cfRule>
    <cfRule type="containsText" dxfId="1353" priority="1485" operator="containsText" text="NR">
      <formula>NOT(ISERROR(SEARCH("NR",V754)))</formula>
    </cfRule>
    <cfRule type="containsText" dxfId="1352" priority="1486" operator="containsText" text="Abs">
      <formula>NOT(ISERROR(SEARCH("Abs",V754)))</formula>
    </cfRule>
    <cfRule type="containsText" dxfId="1351" priority="1487" operator="containsText" text="R">
      <formula>NOT(ISERROR(SEARCH("R",V754)))</formula>
    </cfRule>
  </conditionalFormatting>
  <conditionalFormatting sqref="U754">
    <cfRule type="containsText" dxfId="1350" priority="1461" operator="containsText" text="CC">
      <formula>NOT(ISERROR(SEARCH("CC",U754)))</formula>
    </cfRule>
    <cfRule type="containsText" dxfId="1349" priority="1462" operator="containsText" text="AC">
      <formula>NOT(ISERROR(SEARCH("AC",U754)))</formula>
    </cfRule>
    <cfRule type="containsText" dxfId="1348" priority="1463" operator="containsText" text="PC">
      <formula>NOT(ISERROR(SEARCH("PC",U754)))</formula>
    </cfRule>
    <cfRule type="containsText" dxfId="1347" priority="1464" operator="containsText" text="C">
      <formula>NOT(ISERROR(SEARCH("C",U754)))</formula>
    </cfRule>
    <cfRule type="containsText" dxfId="1346" priority="1465" operator="containsText" text="AR">
      <formula>NOT(ISERROR(SEARCH("AR",U754)))</formula>
    </cfRule>
    <cfRule type="containsText" dxfId="1345" priority="1466" operator="containsText" text="RR">
      <formula>NOT(ISERROR(SEARCH("RR",U754)))</formula>
    </cfRule>
    <cfRule type="containsText" dxfId="1344" priority="1467" operator="containsText" text="E">
      <formula>NOT(ISERROR(SEARCH("E",U754)))</formula>
    </cfRule>
    <cfRule type="containsText" dxfId="1343" priority="1468" operator="containsText" text="NR">
      <formula>NOT(ISERROR(SEARCH("NR",U754)))</formula>
    </cfRule>
    <cfRule type="containsText" dxfId="1342" priority="1469" operator="containsText" text="Abs">
      <formula>NOT(ISERROR(SEARCH("Abs",U754)))</formula>
    </cfRule>
    <cfRule type="containsText" dxfId="1341" priority="1470" operator="containsText" text="R">
      <formula>NOT(ISERROR(SEARCH("R",U754)))</formula>
    </cfRule>
  </conditionalFormatting>
  <conditionalFormatting sqref="W754:Y754">
    <cfRule type="containsText" dxfId="1340" priority="1451" operator="containsText" text="CC">
      <formula>NOT(ISERROR(SEARCH("CC",W754)))</formula>
    </cfRule>
    <cfRule type="containsText" dxfId="1339" priority="1452" operator="containsText" text="AC">
      <formula>NOT(ISERROR(SEARCH("AC",W754)))</formula>
    </cfRule>
    <cfRule type="containsText" dxfId="1338" priority="1453" operator="containsText" text="PC">
      <formula>NOT(ISERROR(SEARCH("PC",W754)))</formula>
    </cfRule>
    <cfRule type="containsText" dxfId="1337" priority="1454" operator="containsText" text="C">
      <formula>NOT(ISERROR(SEARCH("C",W754)))</formula>
    </cfRule>
    <cfRule type="containsText" dxfId="1336" priority="1455" operator="containsText" text="AR">
      <formula>NOT(ISERROR(SEARCH("AR",W754)))</formula>
    </cfRule>
    <cfRule type="containsText" dxfId="1335" priority="1456" operator="containsText" text="RR">
      <formula>NOT(ISERROR(SEARCH("RR",W754)))</formula>
    </cfRule>
    <cfRule type="containsText" dxfId="1334" priority="1457" operator="containsText" text="E">
      <formula>NOT(ISERROR(SEARCH("E",W754)))</formula>
    </cfRule>
    <cfRule type="containsText" dxfId="1333" priority="1458" operator="containsText" text="NR">
      <formula>NOT(ISERROR(SEARCH("NR",W754)))</formula>
    </cfRule>
    <cfRule type="containsText" dxfId="1332" priority="1459" operator="containsText" text="Abs">
      <formula>NOT(ISERROR(SEARCH("Abs",W754)))</formula>
    </cfRule>
    <cfRule type="containsText" dxfId="1331" priority="1460" operator="containsText" text="R">
      <formula>NOT(ISERROR(SEARCH("R",W754)))</formula>
    </cfRule>
  </conditionalFormatting>
  <conditionalFormatting sqref="L754">
    <cfRule type="containsText" dxfId="1330" priority="1444" operator="containsText" text="DD">
      <formula>NOT(ISERROR(SEARCH("DD",L754)))</formula>
    </cfRule>
    <cfRule type="containsText" dxfId="1329" priority="1445" operator="containsText" text="LC">
      <formula>NOT(ISERROR(SEARCH("LC",L754)))</formula>
    </cfRule>
    <cfRule type="containsText" dxfId="1328" priority="1446" operator="containsText" text="NT">
      <formula>NOT(ISERROR(SEARCH("NT",L754)))</formula>
    </cfRule>
    <cfRule type="containsText" dxfId="1327" priority="1447" operator="containsText" text="VU">
      <formula>NOT(ISERROR(SEARCH("VU",L754)))</formula>
    </cfRule>
    <cfRule type="containsText" dxfId="1326" priority="1448" operator="containsText" text="EN">
      <formula>NOT(ISERROR(SEARCH("EN",L754)))</formula>
    </cfRule>
    <cfRule type="containsText" dxfId="1325" priority="1449" operator="containsText" text="CR">
      <formula>NOT(ISERROR(SEARCH("CR",L754)))</formula>
    </cfRule>
  </conditionalFormatting>
  <conditionalFormatting sqref="L754">
    <cfRule type="containsText" dxfId="1324" priority="1450" operator="containsText" text="RE">
      <formula>NOT(ISERROR(SEARCH("RE",L754)))</formula>
    </cfRule>
  </conditionalFormatting>
  <conditionalFormatting sqref="K754">
    <cfRule type="containsText" dxfId="1323" priority="1437" operator="containsText" text="DD">
      <formula>NOT(ISERROR(SEARCH("DD",K754)))</formula>
    </cfRule>
    <cfRule type="containsText" dxfId="1322" priority="1438" operator="containsText" text="LC">
      <formula>NOT(ISERROR(SEARCH("LC",K754)))</formula>
    </cfRule>
    <cfRule type="containsText" dxfId="1321" priority="1439" operator="containsText" text="NT">
      <formula>NOT(ISERROR(SEARCH("NT",K754)))</formula>
    </cfRule>
    <cfRule type="containsText" dxfId="1320" priority="1440" operator="containsText" text="VU">
      <formula>NOT(ISERROR(SEARCH("VU",K754)))</formula>
    </cfRule>
    <cfRule type="containsText" dxfId="1319" priority="1441" operator="containsText" text="EN">
      <formula>NOT(ISERROR(SEARCH("EN",K754)))</formula>
    </cfRule>
    <cfRule type="containsText" dxfId="1318" priority="1442" operator="containsText" text="CR">
      <formula>NOT(ISERROR(SEARCH("CR",K754)))</formula>
    </cfRule>
  </conditionalFormatting>
  <conditionalFormatting sqref="K754">
    <cfRule type="containsText" dxfId="1317" priority="1443" operator="containsText" text="RE">
      <formula>NOT(ISERROR(SEARCH("RE",K754)))</formula>
    </cfRule>
  </conditionalFormatting>
  <conditionalFormatting sqref="M754">
    <cfRule type="containsText" dxfId="1316" priority="1430" operator="containsText" text="DD">
      <formula>NOT(ISERROR(SEARCH("DD",M754)))</formula>
    </cfRule>
    <cfRule type="containsText" dxfId="1315" priority="1431" operator="containsText" text="LC">
      <formula>NOT(ISERROR(SEARCH("LC",M754)))</formula>
    </cfRule>
    <cfRule type="containsText" dxfId="1314" priority="1432" operator="containsText" text="NT">
      <formula>NOT(ISERROR(SEARCH("NT",M754)))</formula>
    </cfRule>
    <cfRule type="containsText" dxfId="1313" priority="1433" operator="containsText" text="VU">
      <formula>NOT(ISERROR(SEARCH("VU",M754)))</formula>
    </cfRule>
    <cfRule type="containsText" dxfId="1312" priority="1434" operator="containsText" text="EN">
      <formula>NOT(ISERROR(SEARCH("EN",M754)))</formula>
    </cfRule>
    <cfRule type="containsText" dxfId="1311" priority="1435" operator="containsText" text="CR">
      <formula>NOT(ISERROR(SEARCH("CR",M754)))</formula>
    </cfRule>
  </conditionalFormatting>
  <conditionalFormatting sqref="M754">
    <cfRule type="containsText" dxfId="1310" priority="1436" operator="containsText" text="RE">
      <formula>NOT(ISERROR(SEARCH("RE",M754)))</formula>
    </cfRule>
  </conditionalFormatting>
  <conditionalFormatting sqref="Q754">
    <cfRule type="containsText" dxfId="1309" priority="1423" operator="containsText" text="DD">
      <formula>NOT(ISERROR(SEARCH("DD",Q754)))</formula>
    </cfRule>
    <cfRule type="containsText" dxfId="1308" priority="1424" operator="containsText" text="LC">
      <formula>NOT(ISERROR(SEARCH("LC",Q754)))</formula>
    </cfRule>
    <cfRule type="containsText" dxfId="1307" priority="1425" operator="containsText" text="NT">
      <formula>NOT(ISERROR(SEARCH("NT",Q754)))</formula>
    </cfRule>
    <cfRule type="containsText" dxfId="1306" priority="1426" operator="containsText" text="VU">
      <formula>NOT(ISERROR(SEARCH("VU",Q754)))</formula>
    </cfRule>
    <cfRule type="containsText" dxfId="1305" priority="1427" operator="containsText" text="EN">
      <formula>NOT(ISERROR(SEARCH("EN",Q754)))</formula>
    </cfRule>
    <cfRule type="containsText" dxfId="1304" priority="1428" operator="containsText" text="CR">
      <formula>NOT(ISERROR(SEARCH("CR",Q754)))</formula>
    </cfRule>
  </conditionalFormatting>
  <conditionalFormatting sqref="Q754">
    <cfRule type="containsText" dxfId="1303" priority="1429" operator="containsText" text="RE">
      <formula>NOT(ISERROR(SEARCH("RE",Q754)))</formula>
    </cfRule>
  </conditionalFormatting>
  <conditionalFormatting sqref="Q754">
    <cfRule type="containsText" dxfId="1302" priority="1417" operator="containsText" text="PR">
      <formula>NOT(ISERROR(SEARCH("PR",Q754)))</formula>
    </cfRule>
    <cfRule type="containsText" dxfId="1301" priority="1418" operator="containsText" text="LR">
      <formula>NOT(ISERROR(SEARCH("LR",Q754)))</formula>
    </cfRule>
    <cfRule type="containsText" dxfId="1300" priority="1420" operator="containsText" text="HHR">
      <formula>NOT(ISERROR(SEARCH("HHR",Q754)))</formula>
    </cfRule>
    <cfRule type="containsText" dxfId="1299" priority="1421" operator="containsText" text="HR">
      <formula>NOT(ISERROR(SEARCH("HR",Q754)))</formula>
    </cfRule>
    <cfRule type="containsText" dxfId="1298" priority="1422" operator="containsText" text="R">
      <formula>NOT(ISERROR(SEARCH("R",Q754)))</formula>
    </cfRule>
  </conditionalFormatting>
  <conditionalFormatting sqref="J755 P755">
    <cfRule type="containsText" dxfId="1297" priority="1410" operator="containsText" text="DD">
      <formula>NOT(ISERROR(SEARCH("DD",J755)))</formula>
    </cfRule>
    <cfRule type="containsText" dxfId="1296" priority="1411" operator="containsText" text="LC">
      <formula>NOT(ISERROR(SEARCH("LC",J755)))</formula>
    </cfRule>
    <cfRule type="containsText" dxfId="1295" priority="1412" operator="containsText" text="NT">
      <formula>NOT(ISERROR(SEARCH("NT",J755)))</formula>
    </cfRule>
    <cfRule type="containsText" dxfId="1294" priority="1413" operator="containsText" text="VU">
      <formula>NOT(ISERROR(SEARCH("VU",J755)))</formula>
    </cfRule>
    <cfRule type="containsText" dxfId="1293" priority="1414" operator="containsText" text="EN">
      <formula>NOT(ISERROR(SEARCH("EN",J755)))</formula>
    </cfRule>
    <cfRule type="containsText" dxfId="1292" priority="1415" operator="containsText" text="CR">
      <formula>NOT(ISERROR(SEARCH("CR",J755)))</formula>
    </cfRule>
  </conditionalFormatting>
  <conditionalFormatting sqref="J755 P755">
    <cfRule type="containsText" dxfId="1291" priority="1416" operator="containsText" text="RE">
      <formula>NOT(ISERROR(SEARCH("RE",J755)))</formula>
    </cfRule>
  </conditionalFormatting>
  <conditionalFormatting sqref="V755">
    <cfRule type="containsText" dxfId="1290" priority="1400" operator="containsText" text="CC">
      <formula>NOT(ISERROR(SEARCH("CC",V755)))</formula>
    </cfRule>
    <cfRule type="containsText" dxfId="1289" priority="1401" operator="containsText" text="AC">
      <formula>NOT(ISERROR(SEARCH("AC",V755)))</formula>
    </cfRule>
    <cfRule type="containsText" dxfId="1288" priority="1402" operator="containsText" text="PC">
      <formula>NOT(ISERROR(SEARCH("PC",V755)))</formula>
    </cfRule>
    <cfRule type="containsText" dxfId="1287" priority="1403" operator="containsText" text="C">
      <formula>NOT(ISERROR(SEARCH("C",V755)))</formula>
    </cfRule>
    <cfRule type="containsText" dxfId="1286" priority="1404" operator="containsText" text="AR">
      <formula>NOT(ISERROR(SEARCH("AR",V755)))</formula>
    </cfRule>
    <cfRule type="containsText" dxfId="1285" priority="1405" operator="containsText" text="RR">
      <formula>NOT(ISERROR(SEARCH("RR",V755)))</formula>
    </cfRule>
    <cfRule type="containsText" dxfId="1284" priority="1406" operator="containsText" text="E">
      <formula>NOT(ISERROR(SEARCH("E",V755)))</formula>
    </cfRule>
    <cfRule type="containsText" dxfId="1283" priority="1407" operator="containsText" text="NR">
      <formula>NOT(ISERROR(SEARCH("NR",V755)))</formula>
    </cfRule>
    <cfRule type="containsText" dxfId="1282" priority="1408" operator="containsText" text="Abs">
      <formula>NOT(ISERROR(SEARCH("Abs",V755)))</formula>
    </cfRule>
    <cfRule type="containsText" dxfId="1281" priority="1409" operator="containsText" text="R">
      <formula>NOT(ISERROR(SEARCH("R",V755)))</formula>
    </cfRule>
  </conditionalFormatting>
  <conditionalFormatting sqref="U755">
    <cfRule type="containsText" dxfId="1280" priority="1383" operator="containsText" text="CC">
      <formula>NOT(ISERROR(SEARCH("CC",U755)))</formula>
    </cfRule>
    <cfRule type="containsText" dxfId="1279" priority="1384" operator="containsText" text="AC">
      <formula>NOT(ISERROR(SEARCH("AC",U755)))</formula>
    </cfRule>
    <cfRule type="containsText" dxfId="1278" priority="1385" operator="containsText" text="PC">
      <formula>NOT(ISERROR(SEARCH("PC",U755)))</formula>
    </cfRule>
    <cfRule type="containsText" dxfId="1277" priority="1386" operator="containsText" text="C">
      <formula>NOT(ISERROR(SEARCH("C",U755)))</formula>
    </cfRule>
    <cfRule type="containsText" dxfId="1276" priority="1387" operator="containsText" text="AR">
      <formula>NOT(ISERROR(SEARCH("AR",U755)))</formula>
    </cfRule>
    <cfRule type="containsText" dxfId="1275" priority="1388" operator="containsText" text="RR">
      <formula>NOT(ISERROR(SEARCH("RR",U755)))</formula>
    </cfRule>
    <cfRule type="containsText" dxfId="1274" priority="1389" operator="containsText" text="E">
      <formula>NOT(ISERROR(SEARCH("E",U755)))</formula>
    </cfRule>
    <cfRule type="containsText" dxfId="1273" priority="1390" operator="containsText" text="NR">
      <formula>NOT(ISERROR(SEARCH("NR",U755)))</formula>
    </cfRule>
    <cfRule type="containsText" dxfId="1272" priority="1391" operator="containsText" text="Abs">
      <formula>NOT(ISERROR(SEARCH("Abs",U755)))</formula>
    </cfRule>
    <cfRule type="containsText" dxfId="1271" priority="1392" operator="containsText" text="R">
      <formula>NOT(ISERROR(SEARCH("R",U755)))</formula>
    </cfRule>
  </conditionalFormatting>
  <conditionalFormatting sqref="W755:Y755">
    <cfRule type="containsText" dxfId="1270" priority="1373" operator="containsText" text="CC">
      <formula>NOT(ISERROR(SEARCH("CC",W755)))</formula>
    </cfRule>
    <cfRule type="containsText" dxfId="1269" priority="1374" operator="containsText" text="AC">
      <formula>NOT(ISERROR(SEARCH("AC",W755)))</formula>
    </cfRule>
    <cfRule type="containsText" dxfId="1268" priority="1375" operator="containsText" text="PC">
      <formula>NOT(ISERROR(SEARCH("PC",W755)))</formula>
    </cfRule>
    <cfRule type="containsText" dxfId="1267" priority="1376" operator="containsText" text="C">
      <formula>NOT(ISERROR(SEARCH("C",W755)))</formula>
    </cfRule>
    <cfRule type="containsText" dxfId="1266" priority="1377" operator="containsText" text="AR">
      <formula>NOT(ISERROR(SEARCH("AR",W755)))</formula>
    </cfRule>
    <cfRule type="containsText" dxfId="1265" priority="1378" operator="containsText" text="RR">
      <formula>NOT(ISERROR(SEARCH("RR",W755)))</formula>
    </cfRule>
    <cfRule type="containsText" dxfId="1264" priority="1379" operator="containsText" text="E">
      <formula>NOT(ISERROR(SEARCH("E",W755)))</formula>
    </cfRule>
    <cfRule type="containsText" dxfId="1263" priority="1380" operator="containsText" text="NR">
      <formula>NOT(ISERROR(SEARCH("NR",W755)))</formula>
    </cfRule>
    <cfRule type="containsText" dxfId="1262" priority="1381" operator="containsText" text="Abs">
      <formula>NOT(ISERROR(SEARCH("Abs",W755)))</formula>
    </cfRule>
    <cfRule type="containsText" dxfId="1261" priority="1382" operator="containsText" text="R">
      <formula>NOT(ISERROR(SEARCH("R",W755)))</formula>
    </cfRule>
  </conditionalFormatting>
  <conditionalFormatting sqref="L755">
    <cfRule type="containsText" dxfId="1260" priority="1366" operator="containsText" text="DD">
      <formula>NOT(ISERROR(SEARCH("DD",L755)))</formula>
    </cfRule>
    <cfRule type="containsText" dxfId="1259" priority="1367" operator="containsText" text="LC">
      <formula>NOT(ISERROR(SEARCH("LC",L755)))</formula>
    </cfRule>
    <cfRule type="containsText" dxfId="1258" priority="1368" operator="containsText" text="NT">
      <formula>NOT(ISERROR(SEARCH("NT",L755)))</formula>
    </cfRule>
    <cfRule type="containsText" dxfId="1257" priority="1369" operator="containsText" text="VU">
      <formula>NOT(ISERROR(SEARCH("VU",L755)))</formula>
    </cfRule>
    <cfRule type="containsText" dxfId="1256" priority="1370" operator="containsText" text="EN">
      <formula>NOT(ISERROR(SEARCH("EN",L755)))</formula>
    </cfRule>
    <cfRule type="containsText" dxfId="1255" priority="1371" operator="containsText" text="CR">
      <formula>NOT(ISERROR(SEARCH("CR",L755)))</formula>
    </cfRule>
  </conditionalFormatting>
  <conditionalFormatting sqref="L755">
    <cfRule type="containsText" dxfId="1254" priority="1372" operator="containsText" text="RE">
      <formula>NOT(ISERROR(SEARCH("RE",L755)))</formula>
    </cfRule>
  </conditionalFormatting>
  <conditionalFormatting sqref="K755">
    <cfRule type="containsText" dxfId="1253" priority="1359" operator="containsText" text="DD">
      <formula>NOT(ISERROR(SEARCH("DD",K755)))</formula>
    </cfRule>
    <cfRule type="containsText" dxfId="1252" priority="1360" operator="containsText" text="LC">
      <formula>NOT(ISERROR(SEARCH("LC",K755)))</formula>
    </cfRule>
    <cfRule type="containsText" dxfId="1251" priority="1361" operator="containsText" text="NT">
      <formula>NOT(ISERROR(SEARCH("NT",K755)))</formula>
    </cfRule>
    <cfRule type="containsText" dxfId="1250" priority="1362" operator="containsText" text="VU">
      <formula>NOT(ISERROR(SEARCH("VU",K755)))</formula>
    </cfRule>
    <cfRule type="containsText" dxfId="1249" priority="1363" operator="containsText" text="EN">
      <formula>NOT(ISERROR(SEARCH("EN",K755)))</formula>
    </cfRule>
    <cfRule type="containsText" dxfId="1248" priority="1364" operator="containsText" text="CR">
      <formula>NOT(ISERROR(SEARCH("CR",K755)))</formula>
    </cfRule>
  </conditionalFormatting>
  <conditionalFormatting sqref="K755">
    <cfRule type="containsText" dxfId="1247" priority="1365" operator="containsText" text="RE">
      <formula>NOT(ISERROR(SEARCH("RE",K755)))</formula>
    </cfRule>
  </conditionalFormatting>
  <conditionalFormatting sqref="M755">
    <cfRule type="containsText" dxfId="1246" priority="1352" operator="containsText" text="DD">
      <formula>NOT(ISERROR(SEARCH("DD",M755)))</formula>
    </cfRule>
    <cfRule type="containsText" dxfId="1245" priority="1353" operator="containsText" text="LC">
      <formula>NOT(ISERROR(SEARCH("LC",M755)))</formula>
    </cfRule>
    <cfRule type="containsText" dxfId="1244" priority="1354" operator="containsText" text="NT">
      <formula>NOT(ISERROR(SEARCH("NT",M755)))</formula>
    </cfRule>
    <cfRule type="containsText" dxfId="1243" priority="1355" operator="containsText" text="VU">
      <formula>NOT(ISERROR(SEARCH("VU",M755)))</formula>
    </cfRule>
    <cfRule type="containsText" dxfId="1242" priority="1356" operator="containsText" text="EN">
      <formula>NOT(ISERROR(SEARCH("EN",M755)))</formula>
    </cfRule>
    <cfRule type="containsText" dxfId="1241" priority="1357" operator="containsText" text="CR">
      <formula>NOT(ISERROR(SEARCH("CR",M755)))</formula>
    </cfRule>
  </conditionalFormatting>
  <conditionalFormatting sqref="M755">
    <cfRule type="containsText" dxfId="1240" priority="1358" operator="containsText" text="RE">
      <formula>NOT(ISERROR(SEARCH("RE",M755)))</formula>
    </cfRule>
  </conditionalFormatting>
  <conditionalFormatting sqref="Q755">
    <cfRule type="containsText" dxfId="1239" priority="1345" operator="containsText" text="DD">
      <formula>NOT(ISERROR(SEARCH("DD",Q755)))</formula>
    </cfRule>
    <cfRule type="containsText" dxfId="1238" priority="1346" operator="containsText" text="LC">
      <formula>NOT(ISERROR(SEARCH("LC",Q755)))</formula>
    </cfRule>
    <cfRule type="containsText" dxfId="1237" priority="1347" operator="containsText" text="NT">
      <formula>NOT(ISERROR(SEARCH("NT",Q755)))</formula>
    </cfRule>
    <cfRule type="containsText" dxfId="1236" priority="1348" operator="containsText" text="VU">
      <formula>NOT(ISERROR(SEARCH("VU",Q755)))</formula>
    </cfRule>
    <cfRule type="containsText" dxfId="1235" priority="1349" operator="containsText" text="EN">
      <formula>NOT(ISERROR(SEARCH("EN",Q755)))</formula>
    </cfRule>
    <cfRule type="containsText" dxfId="1234" priority="1350" operator="containsText" text="CR">
      <formula>NOT(ISERROR(SEARCH("CR",Q755)))</formula>
    </cfRule>
  </conditionalFormatting>
  <conditionalFormatting sqref="Q755">
    <cfRule type="containsText" dxfId="1233" priority="1351" operator="containsText" text="RE">
      <formula>NOT(ISERROR(SEARCH("RE",Q755)))</formula>
    </cfRule>
  </conditionalFormatting>
  <conditionalFormatting sqref="Q755">
    <cfRule type="containsText" dxfId="1232" priority="1339" operator="containsText" text="PR">
      <formula>NOT(ISERROR(SEARCH("PR",Q755)))</formula>
    </cfRule>
    <cfRule type="containsText" dxfId="1231" priority="1340" operator="containsText" text="LR">
      <formula>NOT(ISERROR(SEARCH("LR",Q755)))</formula>
    </cfRule>
    <cfRule type="containsText" dxfId="1230" priority="1342" operator="containsText" text="HHR">
      <formula>NOT(ISERROR(SEARCH("HHR",Q755)))</formula>
    </cfRule>
    <cfRule type="containsText" dxfId="1229" priority="1343" operator="containsText" text="HR">
      <formula>NOT(ISERROR(SEARCH("HR",Q755)))</formula>
    </cfRule>
    <cfRule type="containsText" dxfId="1228" priority="1344" operator="containsText" text="R">
      <formula>NOT(ISERROR(SEARCH("R",Q755)))</formula>
    </cfRule>
  </conditionalFormatting>
  <conditionalFormatting sqref="P701 J701">
    <cfRule type="containsText" dxfId="1227" priority="1332" operator="containsText" text="DD">
      <formula>NOT(ISERROR(SEARCH("DD",J701)))</formula>
    </cfRule>
    <cfRule type="containsText" dxfId="1226" priority="1333" operator="containsText" text="LC">
      <formula>NOT(ISERROR(SEARCH("LC",J701)))</formula>
    </cfRule>
    <cfRule type="containsText" dxfId="1225" priority="1334" operator="containsText" text="NT">
      <formula>NOT(ISERROR(SEARCH("NT",J701)))</formula>
    </cfRule>
    <cfRule type="containsText" dxfId="1224" priority="1335" operator="containsText" text="VU">
      <formula>NOT(ISERROR(SEARCH("VU",J701)))</formula>
    </cfRule>
    <cfRule type="containsText" dxfId="1223" priority="1336" operator="containsText" text="EN">
      <formula>NOT(ISERROR(SEARCH("EN",J701)))</formula>
    </cfRule>
    <cfRule type="containsText" dxfId="1222" priority="1337" operator="containsText" text="CR">
      <formula>NOT(ISERROR(SEARCH("CR",J701)))</formula>
    </cfRule>
  </conditionalFormatting>
  <conditionalFormatting sqref="P701 J701">
    <cfRule type="containsText" dxfId="1221" priority="1338" operator="containsText" text="RE">
      <formula>NOT(ISERROR(SEARCH("RE",J701)))</formula>
    </cfRule>
  </conditionalFormatting>
  <conditionalFormatting sqref="V701">
    <cfRule type="containsText" dxfId="1220" priority="1322" operator="containsText" text="CC">
      <formula>NOT(ISERROR(SEARCH("CC",V701)))</formula>
    </cfRule>
    <cfRule type="containsText" dxfId="1219" priority="1323" operator="containsText" text="AC">
      <formula>NOT(ISERROR(SEARCH("AC",V701)))</formula>
    </cfRule>
    <cfRule type="containsText" dxfId="1218" priority="1324" operator="containsText" text="PC">
      <formula>NOT(ISERROR(SEARCH("PC",V701)))</formula>
    </cfRule>
    <cfRule type="containsText" dxfId="1217" priority="1325" operator="containsText" text="C">
      <formula>NOT(ISERROR(SEARCH("C",V701)))</formula>
    </cfRule>
    <cfRule type="containsText" dxfId="1216" priority="1326" operator="containsText" text="AR">
      <formula>NOT(ISERROR(SEARCH("AR",V701)))</formula>
    </cfRule>
    <cfRule type="containsText" dxfId="1215" priority="1327" operator="containsText" text="RR">
      <formula>NOT(ISERROR(SEARCH("RR",V701)))</formula>
    </cfRule>
    <cfRule type="containsText" dxfId="1214" priority="1328" operator="containsText" text="E">
      <formula>NOT(ISERROR(SEARCH("E",V701)))</formula>
    </cfRule>
    <cfRule type="containsText" dxfId="1213" priority="1329" operator="containsText" text="NR">
      <formula>NOT(ISERROR(SEARCH("NR",V701)))</formula>
    </cfRule>
    <cfRule type="containsText" dxfId="1212" priority="1330" operator="containsText" text="Abs">
      <formula>NOT(ISERROR(SEARCH("Abs",V701)))</formula>
    </cfRule>
    <cfRule type="containsText" dxfId="1211" priority="1331" operator="containsText" text="R">
      <formula>NOT(ISERROR(SEARCH("R",V701)))</formula>
    </cfRule>
  </conditionalFormatting>
  <conditionalFormatting sqref="U701">
    <cfRule type="containsText" dxfId="1210" priority="1305" operator="containsText" text="CC">
      <formula>NOT(ISERROR(SEARCH("CC",U701)))</formula>
    </cfRule>
    <cfRule type="containsText" dxfId="1209" priority="1306" operator="containsText" text="AC">
      <formula>NOT(ISERROR(SEARCH("AC",U701)))</formula>
    </cfRule>
    <cfRule type="containsText" dxfId="1208" priority="1307" operator="containsText" text="PC">
      <formula>NOT(ISERROR(SEARCH("PC",U701)))</formula>
    </cfRule>
    <cfRule type="containsText" dxfId="1207" priority="1308" operator="containsText" text="C">
      <formula>NOT(ISERROR(SEARCH("C",U701)))</formula>
    </cfRule>
    <cfRule type="containsText" dxfId="1206" priority="1309" operator="containsText" text="AR">
      <formula>NOT(ISERROR(SEARCH("AR",U701)))</formula>
    </cfRule>
    <cfRule type="containsText" dxfId="1205" priority="1310" operator="containsText" text="RR">
      <formula>NOT(ISERROR(SEARCH("RR",U701)))</formula>
    </cfRule>
    <cfRule type="containsText" dxfId="1204" priority="1311" operator="containsText" text="E">
      <formula>NOT(ISERROR(SEARCH("E",U701)))</formula>
    </cfRule>
    <cfRule type="containsText" dxfId="1203" priority="1312" operator="containsText" text="NR">
      <formula>NOT(ISERROR(SEARCH("NR",U701)))</formula>
    </cfRule>
    <cfRule type="containsText" dxfId="1202" priority="1313" operator="containsText" text="Abs">
      <formula>NOT(ISERROR(SEARCH("Abs",U701)))</formula>
    </cfRule>
    <cfRule type="containsText" dxfId="1201" priority="1314" operator="containsText" text="R">
      <formula>NOT(ISERROR(SEARCH("R",U701)))</formula>
    </cfRule>
  </conditionalFormatting>
  <conditionalFormatting sqref="W701:Y701">
    <cfRule type="containsText" dxfId="1200" priority="1295" operator="containsText" text="CC">
      <formula>NOT(ISERROR(SEARCH("CC",W701)))</formula>
    </cfRule>
    <cfRule type="containsText" dxfId="1199" priority="1296" operator="containsText" text="AC">
      <formula>NOT(ISERROR(SEARCH("AC",W701)))</formula>
    </cfRule>
    <cfRule type="containsText" dxfId="1198" priority="1297" operator="containsText" text="PC">
      <formula>NOT(ISERROR(SEARCH("PC",W701)))</formula>
    </cfRule>
    <cfRule type="containsText" dxfId="1197" priority="1298" operator="containsText" text="C">
      <formula>NOT(ISERROR(SEARCH("C",W701)))</formula>
    </cfRule>
    <cfRule type="containsText" dxfId="1196" priority="1299" operator="containsText" text="AR">
      <formula>NOT(ISERROR(SEARCH("AR",W701)))</formula>
    </cfRule>
    <cfRule type="containsText" dxfId="1195" priority="1300" operator="containsText" text="RR">
      <formula>NOT(ISERROR(SEARCH("RR",W701)))</formula>
    </cfRule>
    <cfRule type="containsText" dxfId="1194" priority="1301" operator="containsText" text="E">
      <formula>NOT(ISERROR(SEARCH("E",W701)))</formula>
    </cfRule>
    <cfRule type="containsText" dxfId="1193" priority="1302" operator="containsText" text="NR">
      <formula>NOT(ISERROR(SEARCH("NR",W701)))</formula>
    </cfRule>
    <cfRule type="containsText" dxfId="1192" priority="1303" operator="containsText" text="Abs">
      <formula>NOT(ISERROR(SEARCH("Abs",W701)))</formula>
    </cfRule>
    <cfRule type="containsText" dxfId="1191" priority="1304" operator="containsText" text="R">
      <formula>NOT(ISERROR(SEARCH("R",W701)))</formula>
    </cfRule>
  </conditionalFormatting>
  <conditionalFormatting sqref="L701">
    <cfRule type="containsText" dxfId="1190" priority="1288" operator="containsText" text="DD">
      <formula>NOT(ISERROR(SEARCH("DD",L701)))</formula>
    </cfRule>
    <cfRule type="containsText" dxfId="1189" priority="1289" operator="containsText" text="LC">
      <formula>NOT(ISERROR(SEARCH("LC",L701)))</formula>
    </cfRule>
    <cfRule type="containsText" dxfId="1188" priority="1290" operator="containsText" text="NT">
      <formula>NOT(ISERROR(SEARCH("NT",L701)))</formula>
    </cfRule>
    <cfRule type="containsText" dxfId="1187" priority="1291" operator="containsText" text="VU">
      <formula>NOT(ISERROR(SEARCH("VU",L701)))</formula>
    </cfRule>
    <cfRule type="containsText" dxfId="1186" priority="1292" operator="containsText" text="EN">
      <formula>NOT(ISERROR(SEARCH("EN",L701)))</formula>
    </cfRule>
    <cfRule type="containsText" dxfId="1185" priority="1293" operator="containsText" text="CR">
      <formula>NOT(ISERROR(SEARCH("CR",L701)))</formula>
    </cfRule>
  </conditionalFormatting>
  <conditionalFormatting sqref="L701">
    <cfRule type="containsText" dxfId="1184" priority="1294" operator="containsText" text="RE">
      <formula>NOT(ISERROR(SEARCH("RE",L701)))</formula>
    </cfRule>
  </conditionalFormatting>
  <conditionalFormatting sqref="K701">
    <cfRule type="containsText" dxfId="1183" priority="1281" operator="containsText" text="DD">
      <formula>NOT(ISERROR(SEARCH("DD",K701)))</formula>
    </cfRule>
    <cfRule type="containsText" dxfId="1182" priority="1282" operator="containsText" text="LC">
      <formula>NOT(ISERROR(SEARCH("LC",K701)))</formula>
    </cfRule>
    <cfRule type="containsText" dxfId="1181" priority="1283" operator="containsText" text="NT">
      <formula>NOT(ISERROR(SEARCH("NT",K701)))</formula>
    </cfRule>
    <cfRule type="containsText" dxfId="1180" priority="1284" operator="containsText" text="VU">
      <formula>NOT(ISERROR(SEARCH("VU",K701)))</formula>
    </cfRule>
    <cfRule type="containsText" dxfId="1179" priority="1285" operator="containsText" text="EN">
      <formula>NOT(ISERROR(SEARCH("EN",K701)))</formula>
    </cfRule>
    <cfRule type="containsText" dxfId="1178" priority="1286" operator="containsText" text="CR">
      <formula>NOT(ISERROR(SEARCH("CR",K701)))</formula>
    </cfRule>
  </conditionalFormatting>
  <conditionalFormatting sqref="K701">
    <cfRule type="containsText" dxfId="1177" priority="1287" operator="containsText" text="RE">
      <formula>NOT(ISERROR(SEARCH("RE",K701)))</formula>
    </cfRule>
  </conditionalFormatting>
  <conditionalFormatting sqref="M701">
    <cfRule type="containsText" dxfId="1176" priority="1274" operator="containsText" text="DD">
      <formula>NOT(ISERROR(SEARCH("DD",M701)))</formula>
    </cfRule>
    <cfRule type="containsText" dxfId="1175" priority="1275" operator="containsText" text="LC">
      <formula>NOT(ISERROR(SEARCH("LC",M701)))</formula>
    </cfRule>
    <cfRule type="containsText" dxfId="1174" priority="1276" operator="containsText" text="NT">
      <formula>NOT(ISERROR(SEARCH("NT",M701)))</formula>
    </cfRule>
    <cfRule type="containsText" dxfId="1173" priority="1277" operator="containsText" text="VU">
      <formula>NOT(ISERROR(SEARCH("VU",M701)))</formula>
    </cfRule>
    <cfRule type="containsText" dxfId="1172" priority="1278" operator="containsText" text="EN">
      <formula>NOT(ISERROR(SEARCH("EN",M701)))</formula>
    </cfRule>
    <cfRule type="containsText" dxfId="1171" priority="1279" operator="containsText" text="CR">
      <formula>NOT(ISERROR(SEARCH("CR",M701)))</formula>
    </cfRule>
  </conditionalFormatting>
  <conditionalFormatting sqref="M701">
    <cfRule type="containsText" dxfId="1170" priority="1280" operator="containsText" text="RE">
      <formula>NOT(ISERROR(SEARCH("RE",M701)))</formula>
    </cfRule>
  </conditionalFormatting>
  <conditionalFormatting sqref="Q701">
    <cfRule type="containsText" dxfId="1169" priority="1267" operator="containsText" text="DD">
      <formula>NOT(ISERROR(SEARCH("DD",Q701)))</formula>
    </cfRule>
    <cfRule type="containsText" dxfId="1168" priority="1268" operator="containsText" text="LC">
      <formula>NOT(ISERROR(SEARCH("LC",Q701)))</formula>
    </cfRule>
    <cfRule type="containsText" dxfId="1167" priority="1269" operator="containsText" text="NT">
      <formula>NOT(ISERROR(SEARCH("NT",Q701)))</formula>
    </cfRule>
    <cfRule type="containsText" dxfId="1166" priority="1270" operator="containsText" text="VU">
      <formula>NOT(ISERROR(SEARCH("VU",Q701)))</formula>
    </cfRule>
    <cfRule type="containsText" dxfId="1165" priority="1271" operator="containsText" text="EN">
      <formula>NOT(ISERROR(SEARCH("EN",Q701)))</formula>
    </cfRule>
    <cfRule type="containsText" dxfId="1164" priority="1272" operator="containsText" text="CR">
      <formula>NOT(ISERROR(SEARCH("CR",Q701)))</formula>
    </cfRule>
  </conditionalFormatting>
  <conditionalFormatting sqref="Q701">
    <cfRule type="containsText" dxfId="1163" priority="1273" operator="containsText" text="RE">
      <formula>NOT(ISERROR(SEARCH("RE",Q701)))</formula>
    </cfRule>
  </conditionalFormatting>
  <conditionalFormatting sqref="Q701">
    <cfRule type="containsText" dxfId="1162" priority="1261" operator="containsText" text="PR">
      <formula>NOT(ISERROR(SEARCH("PR",Q701)))</formula>
    </cfRule>
    <cfRule type="containsText" dxfId="1161" priority="1262" operator="containsText" text="LR">
      <formula>NOT(ISERROR(SEARCH("LR",Q701)))</formula>
    </cfRule>
    <cfRule type="containsText" dxfId="1160" priority="1264" operator="containsText" text="HHR">
      <formula>NOT(ISERROR(SEARCH("HHR",Q701)))</formula>
    </cfRule>
    <cfRule type="containsText" dxfId="1159" priority="1265" operator="containsText" text="HR">
      <formula>NOT(ISERROR(SEARCH("HR",Q701)))</formula>
    </cfRule>
    <cfRule type="containsText" dxfId="1158" priority="1266" operator="containsText" text="R">
      <formula>NOT(ISERROR(SEARCH("R",Q701)))</formula>
    </cfRule>
  </conditionalFormatting>
  <conditionalFormatting sqref="J667:J668 P667:P668">
    <cfRule type="containsText" dxfId="1157" priority="1254" operator="containsText" text="DD">
      <formula>NOT(ISERROR(SEARCH("DD",J667)))</formula>
    </cfRule>
    <cfRule type="containsText" dxfId="1156" priority="1255" operator="containsText" text="LC">
      <formula>NOT(ISERROR(SEARCH("LC",J667)))</formula>
    </cfRule>
    <cfRule type="containsText" dxfId="1155" priority="1256" operator="containsText" text="NT">
      <formula>NOT(ISERROR(SEARCH("NT",J667)))</formula>
    </cfRule>
    <cfRule type="containsText" dxfId="1154" priority="1257" operator="containsText" text="VU">
      <formula>NOT(ISERROR(SEARCH("VU",J667)))</formula>
    </cfRule>
    <cfRule type="containsText" dxfId="1153" priority="1258" operator="containsText" text="EN">
      <formula>NOT(ISERROR(SEARCH("EN",J667)))</formula>
    </cfRule>
    <cfRule type="containsText" dxfId="1152" priority="1259" operator="containsText" text="CR">
      <formula>NOT(ISERROR(SEARCH("CR",J667)))</formula>
    </cfRule>
  </conditionalFormatting>
  <conditionalFormatting sqref="J667:J668 P667:P668">
    <cfRule type="containsText" dxfId="1151" priority="1260" operator="containsText" text="RE">
      <formula>NOT(ISERROR(SEARCH("RE",J667)))</formula>
    </cfRule>
  </conditionalFormatting>
  <conditionalFormatting sqref="V667:V668">
    <cfRule type="containsText" dxfId="1150" priority="1244" operator="containsText" text="CC">
      <formula>NOT(ISERROR(SEARCH("CC",V667)))</formula>
    </cfRule>
    <cfRule type="containsText" dxfId="1149" priority="1245" operator="containsText" text="AC">
      <formula>NOT(ISERROR(SEARCH("AC",V667)))</formula>
    </cfRule>
    <cfRule type="containsText" dxfId="1148" priority="1246" operator="containsText" text="PC">
      <formula>NOT(ISERROR(SEARCH("PC",V667)))</formula>
    </cfRule>
    <cfRule type="containsText" dxfId="1147" priority="1247" operator="containsText" text="C">
      <formula>NOT(ISERROR(SEARCH("C",V667)))</formula>
    </cfRule>
    <cfRule type="containsText" dxfId="1146" priority="1248" operator="containsText" text="AR">
      <formula>NOT(ISERROR(SEARCH("AR",V667)))</formula>
    </cfRule>
    <cfRule type="containsText" dxfId="1145" priority="1249" operator="containsText" text="RR">
      <formula>NOT(ISERROR(SEARCH("RR",V667)))</formula>
    </cfRule>
    <cfRule type="containsText" dxfId="1144" priority="1250" operator="containsText" text="E">
      <formula>NOT(ISERROR(SEARCH("E",V667)))</formula>
    </cfRule>
    <cfRule type="containsText" dxfId="1143" priority="1251" operator="containsText" text="NR">
      <formula>NOT(ISERROR(SEARCH("NR",V667)))</formula>
    </cfRule>
    <cfRule type="containsText" dxfId="1142" priority="1252" operator="containsText" text="Abs">
      <formula>NOT(ISERROR(SEARCH("Abs",V667)))</formula>
    </cfRule>
    <cfRule type="containsText" dxfId="1141" priority="1253" operator="containsText" text="R">
      <formula>NOT(ISERROR(SEARCH("R",V667)))</formula>
    </cfRule>
  </conditionalFormatting>
  <conditionalFormatting sqref="U667:U668">
    <cfRule type="containsText" dxfId="1140" priority="1227" operator="containsText" text="CC">
      <formula>NOT(ISERROR(SEARCH("CC",U667)))</formula>
    </cfRule>
    <cfRule type="containsText" dxfId="1139" priority="1228" operator="containsText" text="AC">
      <formula>NOT(ISERROR(SEARCH("AC",U667)))</formula>
    </cfRule>
    <cfRule type="containsText" dxfId="1138" priority="1229" operator="containsText" text="PC">
      <formula>NOT(ISERROR(SEARCH("PC",U667)))</formula>
    </cfRule>
    <cfRule type="containsText" dxfId="1137" priority="1230" operator="containsText" text="C">
      <formula>NOT(ISERROR(SEARCH("C",U667)))</formula>
    </cfRule>
    <cfRule type="containsText" dxfId="1136" priority="1231" operator="containsText" text="AR">
      <formula>NOT(ISERROR(SEARCH("AR",U667)))</formula>
    </cfRule>
    <cfRule type="containsText" dxfId="1135" priority="1232" operator="containsText" text="RR">
      <formula>NOT(ISERROR(SEARCH("RR",U667)))</formula>
    </cfRule>
    <cfRule type="containsText" dxfId="1134" priority="1233" operator="containsText" text="E">
      <formula>NOT(ISERROR(SEARCH("E",U667)))</formula>
    </cfRule>
    <cfRule type="containsText" dxfId="1133" priority="1234" operator="containsText" text="NR">
      <formula>NOT(ISERROR(SEARCH("NR",U667)))</formula>
    </cfRule>
    <cfRule type="containsText" dxfId="1132" priority="1235" operator="containsText" text="Abs">
      <formula>NOT(ISERROR(SEARCH("Abs",U667)))</formula>
    </cfRule>
    <cfRule type="containsText" dxfId="1131" priority="1236" operator="containsText" text="R">
      <formula>NOT(ISERROR(SEARCH("R",U667)))</formula>
    </cfRule>
  </conditionalFormatting>
  <conditionalFormatting sqref="W667:Y668">
    <cfRule type="containsText" dxfId="1130" priority="1217" operator="containsText" text="CC">
      <formula>NOT(ISERROR(SEARCH("CC",W667)))</formula>
    </cfRule>
    <cfRule type="containsText" dxfId="1129" priority="1218" operator="containsText" text="AC">
      <formula>NOT(ISERROR(SEARCH("AC",W667)))</formula>
    </cfRule>
    <cfRule type="containsText" dxfId="1128" priority="1219" operator="containsText" text="PC">
      <formula>NOT(ISERROR(SEARCH("PC",W667)))</formula>
    </cfRule>
    <cfRule type="containsText" dxfId="1127" priority="1220" operator="containsText" text="C">
      <formula>NOT(ISERROR(SEARCH("C",W667)))</formula>
    </cfRule>
    <cfRule type="containsText" dxfId="1126" priority="1221" operator="containsText" text="AR">
      <formula>NOT(ISERROR(SEARCH("AR",W667)))</formula>
    </cfRule>
    <cfRule type="containsText" dxfId="1125" priority="1222" operator="containsText" text="RR">
      <formula>NOT(ISERROR(SEARCH("RR",W667)))</formula>
    </cfRule>
    <cfRule type="containsText" dxfId="1124" priority="1223" operator="containsText" text="E">
      <formula>NOT(ISERROR(SEARCH("E",W667)))</formula>
    </cfRule>
    <cfRule type="containsText" dxfId="1123" priority="1224" operator="containsText" text="NR">
      <formula>NOT(ISERROR(SEARCH("NR",W667)))</formula>
    </cfRule>
    <cfRule type="containsText" dxfId="1122" priority="1225" operator="containsText" text="Abs">
      <formula>NOT(ISERROR(SEARCH("Abs",W667)))</formula>
    </cfRule>
    <cfRule type="containsText" dxfId="1121" priority="1226" operator="containsText" text="R">
      <formula>NOT(ISERROR(SEARCH("R",W667)))</formula>
    </cfRule>
  </conditionalFormatting>
  <conditionalFormatting sqref="L667:L668">
    <cfRule type="containsText" dxfId="1120" priority="1210" operator="containsText" text="DD">
      <formula>NOT(ISERROR(SEARCH("DD",L667)))</formula>
    </cfRule>
    <cfRule type="containsText" dxfId="1119" priority="1211" operator="containsText" text="LC">
      <formula>NOT(ISERROR(SEARCH("LC",L667)))</formula>
    </cfRule>
    <cfRule type="containsText" dxfId="1118" priority="1212" operator="containsText" text="NT">
      <formula>NOT(ISERROR(SEARCH("NT",L667)))</formula>
    </cfRule>
    <cfRule type="containsText" dxfId="1117" priority="1213" operator="containsText" text="VU">
      <formula>NOT(ISERROR(SEARCH("VU",L667)))</formula>
    </cfRule>
    <cfRule type="containsText" dxfId="1116" priority="1214" operator="containsText" text="EN">
      <formula>NOT(ISERROR(SEARCH("EN",L667)))</formula>
    </cfRule>
    <cfRule type="containsText" dxfId="1115" priority="1215" operator="containsText" text="CR">
      <formula>NOT(ISERROR(SEARCH("CR",L667)))</formula>
    </cfRule>
  </conditionalFormatting>
  <conditionalFormatting sqref="L667:L668">
    <cfRule type="containsText" dxfId="1114" priority="1216" operator="containsText" text="RE">
      <formula>NOT(ISERROR(SEARCH("RE",L667)))</formula>
    </cfRule>
  </conditionalFormatting>
  <conditionalFormatting sqref="K667:K668">
    <cfRule type="containsText" dxfId="1113" priority="1203" operator="containsText" text="DD">
      <formula>NOT(ISERROR(SEARCH("DD",K667)))</formula>
    </cfRule>
    <cfRule type="containsText" dxfId="1112" priority="1204" operator="containsText" text="LC">
      <formula>NOT(ISERROR(SEARCH("LC",K667)))</formula>
    </cfRule>
    <cfRule type="containsText" dxfId="1111" priority="1205" operator="containsText" text="NT">
      <formula>NOT(ISERROR(SEARCH("NT",K667)))</formula>
    </cfRule>
    <cfRule type="containsText" dxfId="1110" priority="1206" operator="containsText" text="VU">
      <formula>NOT(ISERROR(SEARCH("VU",K667)))</formula>
    </cfRule>
    <cfRule type="containsText" dxfId="1109" priority="1207" operator="containsText" text="EN">
      <formula>NOT(ISERROR(SEARCH("EN",K667)))</formula>
    </cfRule>
    <cfRule type="containsText" dxfId="1108" priority="1208" operator="containsText" text="CR">
      <formula>NOT(ISERROR(SEARCH("CR",K667)))</formula>
    </cfRule>
  </conditionalFormatting>
  <conditionalFormatting sqref="K667:K668">
    <cfRule type="containsText" dxfId="1107" priority="1209" operator="containsText" text="RE">
      <formula>NOT(ISERROR(SEARCH("RE",K667)))</formula>
    </cfRule>
  </conditionalFormatting>
  <conditionalFormatting sqref="M667:M668">
    <cfRule type="containsText" dxfId="1106" priority="1196" operator="containsText" text="DD">
      <formula>NOT(ISERROR(SEARCH("DD",M667)))</formula>
    </cfRule>
    <cfRule type="containsText" dxfId="1105" priority="1197" operator="containsText" text="LC">
      <formula>NOT(ISERROR(SEARCH("LC",M667)))</formula>
    </cfRule>
    <cfRule type="containsText" dxfId="1104" priority="1198" operator="containsText" text="NT">
      <formula>NOT(ISERROR(SEARCH("NT",M667)))</formula>
    </cfRule>
    <cfRule type="containsText" dxfId="1103" priority="1199" operator="containsText" text="VU">
      <formula>NOT(ISERROR(SEARCH("VU",M667)))</formula>
    </cfRule>
    <cfRule type="containsText" dxfId="1102" priority="1200" operator="containsText" text="EN">
      <formula>NOT(ISERROR(SEARCH("EN",M667)))</formula>
    </cfRule>
    <cfRule type="containsText" dxfId="1101" priority="1201" operator="containsText" text="CR">
      <formula>NOT(ISERROR(SEARCH("CR",M667)))</formula>
    </cfRule>
  </conditionalFormatting>
  <conditionalFormatting sqref="M667:M668">
    <cfRule type="containsText" dxfId="1100" priority="1202" operator="containsText" text="RE">
      <formula>NOT(ISERROR(SEARCH("RE",M667)))</formula>
    </cfRule>
  </conditionalFormatting>
  <conditionalFormatting sqref="Q667:Q668">
    <cfRule type="containsText" dxfId="1099" priority="1189" operator="containsText" text="DD">
      <formula>NOT(ISERROR(SEARCH("DD",Q667)))</formula>
    </cfRule>
    <cfRule type="containsText" dxfId="1098" priority="1190" operator="containsText" text="LC">
      <formula>NOT(ISERROR(SEARCH("LC",Q667)))</formula>
    </cfRule>
    <cfRule type="containsText" dxfId="1097" priority="1191" operator="containsText" text="NT">
      <formula>NOT(ISERROR(SEARCH("NT",Q667)))</formula>
    </cfRule>
    <cfRule type="containsText" dxfId="1096" priority="1192" operator="containsText" text="VU">
      <formula>NOT(ISERROR(SEARCH("VU",Q667)))</formula>
    </cfRule>
    <cfRule type="containsText" dxfId="1095" priority="1193" operator="containsText" text="EN">
      <formula>NOT(ISERROR(SEARCH("EN",Q667)))</formula>
    </cfRule>
    <cfRule type="containsText" dxfId="1094" priority="1194" operator="containsText" text="CR">
      <formula>NOT(ISERROR(SEARCH("CR",Q667)))</formula>
    </cfRule>
  </conditionalFormatting>
  <conditionalFormatting sqref="Q667:Q668">
    <cfRule type="containsText" dxfId="1093" priority="1195" operator="containsText" text="RE">
      <formula>NOT(ISERROR(SEARCH("RE",Q667)))</formula>
    </cfRule>
  </conditionalFormatting>
  <conditionalFormatting sqref="Q667:Q668">
    <cfRule type="containsText" dxfId="1092" priority="1183" operator="containsText" text="PR">
      <formula>NOT(ISERROR(SEARCH("PR",Q667)))</formula>
    </cfRule>
    <cfRule type="containsText" dxfId="1091" priority="1184" operator="containsText" text="LR">
      <formula>NOT(ISERROR(SEARCH("LR",Q667)))</formula>
    </cfRule>
    <cfRule type="containsText" dxfId="1090" priority="1186" operator="containsText" text="HHR">
      <formula>NOT(ISERROR(SEARCH("HHR",Q667)))</formula>
    </cfRule>
    <cfRule type="containsText" dxfId="1089" priority="1187" operator="containsText" text="HR">
      <formula>NOT(ISERROR(SEARCH("HR",Q667)))</formula>
    </cfRule>
    <cfRule type="containsText" dxfId="1088" priority="1188" operator="containsText" text="R">
      <formula>NOT(ISERROR(SEARCH("R",Q667)))</formula>
    </cfRule>
  </conditionalFormatting>
  <conditionalFormatting sqref="J796:L887 M796:M811 K1073:K1089 J1452:M1473 K1451:N1451 M1450:Q1450 P1451:Q1775 P772:Q811 N772:O1069 J772:M795 N1333:Q1410 J1392:K1410 K1091:K1231 J1412:K1449 N1412:Q1449">
    <cfRule type="containsText" dxfId="1087" priority="1176" operator="containsText" text="DD">
      <formula>NOT(ISERROR(SEARCH("DD",J772)))</formula>
    </cfRule>
    <cfRule type="containsText" dxfId="1086" priority="1177" operator="containsText" text="LC">
      <formula>NOT(ISERROR(SEARCH("LC",J772)))</formula>
    </cfRule>
    <cfRule type="containsText" dxfId="1085" priority="1178" operator="containsText" text="NT">
      <formula>NOT(ISERROR(SEARCH("NT",J772)))</formula>
    </cfRule>
    <cfRule type="containsText" dxfId="1084" priority="1179" operator="containsText" text="VU">
      <formula>NOT(ISERROR(SEARCH("VU",J772)))</formula>
    </cfRule>
    <cfRule type="containsText" dxfId="1083" priority="1180" operator="containsText" text="EN">
      <formula>NOT(ISERROR(SEARCH("EN",J772)))</formula>
    </cfRule>
    <cfRule type="containsText" dxfId="1082" priority="1181" operator="containsText" text="CR">
      <formula>NOT(ISERROR(SEARCH("CR",J772)))</formula>
    </cfRule>
  </conditionalFormatting>
  <conditionalFormatting sqref="J796:L887 M796:M811 K1073:K1089 J1452:M1473 K1451:N1451 M1450:Q1450 P1451:Q1775 P772:Q811 N772:O1069 J772:M795 N1333:Q1410 J1392:K1410 K1091:K1231 J1412:K1449 N1412:Q1449">
    <cfRule type="containsText" dxfId="1081" priority="1182" operator="containsText" text="RE">
      <formula>NOT(ISERROR(SEARCH("RE",J772)))</formula>
    </cfRule>
  </conditionalFormatting>
  <conditionalFormatting sqref="M812:M887 P812:Q887">
    <cfRule type="containsText" dxfId="1080" priority="1174" operator="containsText" text="RE">
      <formula>NOT(ISERROR(SEARCH("RE",M812)))</formula>
    </cfRule>
  </conditionalFormatting>
  <conditionalFormatting sqref="N1474:O1476">
    <cfRule type="containsText" dxfId="1079" priority="1175" operator="containsText" text="RE">
      <formula>NOT(ISERROR(SEARCH("RE",N1474)))</formula>
    </cfRule>
  </conditionalFormatting>
  <conditionalFormatting sqref="L1041">
    <cfRule type="containsText" dxfId="1078" priority="1173" operator="containsText" text="RE">
      <formula>NOT(ISERROR(SEARCH("RE",L1041)))</formula>
    </cfRule>
  </conditionalFormatting>
  <conditionalFormatting sqref="L888:L969 L971:L1069 L1474:L1476">
    <cfRule type="containsText" dxfId="1077" priority="1172" operator="containsText" text="RE">
      <formula>NOT(ISERROR(SEARCH("RE",L888)))</formula>
    </cfRule>
  </conditionalFormatting>
  <conditionalFormatting sqref="M994:M1069 P994:Q1069 M1474:M1476">
    <cfRule type="containsText" dxfId="1076" priority="1168" operator="containsText" text="RE">
      <formula>NOT(ISERROR(SEARCH("RE",M994)))</formula>
    </cfRule>
  </conditionalFormatting>
  <conditionalFormatting sqref="K888:K901">
    <cfRule type="containsText" dxfId="1075" priority="1171" operator="containsText" text="RE">
      <formula>NOT(ISERROR(SEARCH("RE",K888)))</formula>
    </cfRule>
  </conditionalFormatting>
  <conditionalFormatting sqref="K902:K1069 K1474:K1476">
    <cfRule type="containsText" dxfId="1074" priority="1170" operator="containsText" text="RE">
      <formula>NOT(ISERROR(SEARCH("RE",K902)))</formula>
    </cfRule>
  </conditionalFormatting>
  <conditionalFormatting sqref="M888:M993 P888:Q993">
    <cfRule type="containsText" dxfId="1073" priority="1169" operator="containsText" text="RE">
      <formula>NOT(ISERROR(SEARCH("RE",M888)))</formula>
    </cfRule>
  </conditionalFormatting>
  <conditionalFormatting sqref="J888:J1068 J1474:J1476">
    <cfRule type="containsText" dxfId="1072" priority="1167" operator="containsText" text="RE">
      <formula>NOT(ISERROR(SEARCH("RE",J888)))</formula>
    </cfRule>
  </conditionalFormatting>
  <conditionalFormatting sqref="L970">
    <cfRule type="containsText" dxfId="1071" priority="1166" operator="containsText" text="RE">
      <formula>NOT(ISERROR(SEARCH("RE",L970)))</formula>
    </cfRule>
  </conditionalFormatting>
  <conditionalFormatting sqref="L1137:L1164">
    <cfRule type="containsText" dxfId="1070" priority="1165" operator="containsText" text="RE">
      <formula>NOT(ISERROR(SEARCH("RE",L1137)))</formula>
    </cfRule>
  </conditionalFormatting>
  <conditionalFormatting sqref="M1161 M1146 M1164 M1158 M1142:M1143 M1085:M1089 M1081:M1083 M1073:M1078 M1070:M1071 M1180:M1230 L1392:M1410 M1091:M1135 L1412:M1449">
    <cfRule type="containsText" dxfId="1069" priority="1164" operator="containsText" text="RE">
      <formula>NOT(ISERROR(SEARCH(("RE"),(L1070))))</formula>
    </cfRule>
  </conditionalFormatting>
  <conditionalFormatting sqref="M1159 M1149:M1150 M1147 M1145 M1136:M1137">
    <cfRule type="containsText" dxfId="1068" priority="1162" operator="containsText" text="RE">
      <formula>NOT(ISERROR(SEARCH(("RE"),(M1136))))</formula>
    </cfRule>
  </conditionalFormatting>
  <conditionalFormatting sqref="M1148 M1144 M1138 M1084">
    <cfRule type="containsText" dxfId="1067" priority="1163" operator="containsText" text="RE">
      <formula>NOT(ISERROR(SEARCH(("RE"),(M1084))))</formula>
    </cfRule>
  </conditionalFormatting>
  <conditionalFormatting sqref="L1232:L1259">
    <cfRule type="containsText" dxfId="1066" priority="1161" operator="containsText" text="RE">
      <formula>NOT(ISERROR(SEARCH("RE",L1232)))</formula>
    </cfRule>
  </conditionalFormatting>
  <conditionalFormatting sqref="M1256 M1241 M1259 M1253 M1237:M1238 M1176:M1178 M1168:M1173 M1165:M1166">
    <cfRule type="containsText" dxfId="1065" priority="1160" operator="containsText" text="RE">
      <formula>NOT(ISERROR(SEARCH(("RE"),(M1165))))</formula>
    </cfRule>
  </conditionalFormatting>
  <conditionalFormatting sqref="M1254 M1244:M1245 M1242 M1240 M1231:M1232">
    <cfRule type="containsText" dxfId="1064" priority="1158" operator="containsText" text="RE">
      <formula>NOT(ISERROR(SEARCH(("RE"),(M1231))))</formula>
    </cfRule>
  </conditionalFormatting>
  <conditionalFormatting sqref="M1243 M1239 M1233 M1179">
    <cfRule type="containsText" dxfId="1063" priority="1159" operator="containsText" text="RE">
      <formula>NOT(ISERROR(SEARCH(("RE"),(M1179))))</formula>
    </cfRule>
  </conditionalFormatting>
  <conditionalFormatting sqref="M1139:M1141">
    <cfRule type="containsText" dxfId="1062" priority="1157" operator="containsText" text="RE">
      <formula>NOT(ISERROR(SEARCH("RE",M1139)))</formula>
    </cfRule>
  </conditionalFormatting>
  <conditionalFormatting sqref="M1151:M1157">
    <cfRule type="containsText" dxfId="1061" priority="1156" operator="containsText" text="RE">
      <formula>NOT(ISERROR(SEARCH("RE",M1151)))</formula>
    </cfRule>
  </conditionalFormatting>
  <conditionalFormatting sqref="M1162">
    <cfRule type="containsText" dxfId="1060" priority="1155" operator="containsText" text="RE">
      <formula>NOT(ISERROR(SEARCH("RE",M1162)))</formula>
    </cfRule>
  </conditionalFormatting>
  <conditionalFormatting sqref="M1163">
    <cfRule type="containsText" dxfId="1059" priority="1154" operator="containsText" text="RE">
      <formula>NOT(ISERROR(SEARCH("RE",M1163)))</formula>
    </cfRule>
  </conditionalFormatting>
  <conditionalFormatting sqref="M1174">
    <cfRule type="containsText" dxfId="1058" priority="1153" operator="containsText" text="RE">
      <formula>NOT(ISERROR(SEARCH(("RE"),(M1174))))</formula>
    </cfRule>
  </conditionalFormatting>
  <conditionalFormatting sqref="M1175">
    <cfRule type="containsText" dxfId="1057" priority="1152" operator="containsText" text="RE">
      <formula>NOT(ISERROR(SEARCH(("RE"),(M1175))))</formula>
    </cfRule>
  </conditionalFormatting>
  <conditionalFormatting sqref="M1234:M1236">
    <cfRule type="containsText" dxfId="1056" priority="1151" operator="containsText" text="RE">
      <formula>NOT(ISERROR(SEARCH("RE",M1234)))</formula>
    </cfRule>
  </conditionalFormatting>
  <conditionalFormatting sqref="M1246:M1252">
    <cfRule type="containsText" dxfId="1055" priority="1150" operator="containsText" text="RE">
      <formula>NOT(ISERROR(SEARCH("RE",M1246)))</formula>
    </cfRule>
  </conditionalFormatting>
  <conditionalFormatting sqref="M1257">
    <cfRule type="containsText" dxfId="1054" priority="1149" operator="containsText" text="RE">
      <formula>NOT(ISERROR(SEARCH("RE",M1257)))</formula>
    </cfRule>
  </conditionalFormatting>
  <conditionalFormatting sqref="M1258">
    <cfRule type="containsText" dxfId="1053" priority="1148" operator="containsText" text="RE">
      <formula>NOT(ISERROR(SEARCH("RE",M1258)))</formula>
    </cfRule>
  </conditionalFormatting>
  <conditionalFormatting sqref="M1079">
    <cfRule type="containsText" dxfId="1052" priority="1147" operator="containsText" text="RE">
      <formula>NOT(ISERROR(SEARCH(("RE"),(M1079))))</formula>
    </cfRule>
  </conditionalFormatting>
  <conditionalFormatting sqref="M1080">
    <cfRule type="containsText" dxfId="1051" priority="1146" operator="containsText" text="RE">
      <formula>NOT(ISERROR(SEARCH(("RE"),(M1080))))</formula>
    </cfRule>
  </conditionalFormatting>
  <conditionalFormatting sqref="K1232:K1259">
    <cfRule type="containsText" dxfId="1050" priority="1145" operator="containsText" text="RE">
      <formula>NOT(ISERROR(SEARCH("RE",K1232)))</formula>
    </cfRule>
  </conditionalFormatting>
  <conditionalFormatting sqref="K1071">
    <cfRule type="containsText" dxfId="1049" priority="1144" operator="containsText" text="RE">
      <formula>NOT(ISERROR(SEARCH("RE",K1071)))</formula>
    </cfRule>
  </conditionalFormatting>
  <conditionalFormatting sqref="K1072">
    <cfRule type="containsText" dxfId="1048" priority="1143" operator="containsText" text="RE">
      <formula>NOT(ISERROR(SEARCH("RE",K1072)))</formula>
    </cfRule>
  </conditionalFormatting>
  <conditionalFormatting sqref="K1070">
    <cfRule type="containsText" dxfId="1047" priority="1142" operator="containsText" text="RE">
      <formula>NOT(ISERROR(SEARCH("RE",K1070)))</formula>
    </cfRule>
  </conditionalFormatting>
  <conditionalFormatting sqref="J1070:J1071 J1076:J1077">
    <cfRule type="containsText" dxfId="1046" priority="1141" operator="containsText" text="RE">
      <formula>NOT(ISERROR(SEARCH("RE",J1070)))</formula>
    </cfRule>
  </conditionalFormatting>
  <conditionalFormatting sqref="J1078:J1089 J1254:J1259 J1248:J1251 J1234:J1245 J1230:J1231 J1210:J1227 J1206:J1207 J1196:J1199 J1174:J1193 J1150:J1171 J1122:J1147 J1091:J1119">
    <cfRule type="containsText" dxfId="1045" priority="1140" operator="containsText" text="RE">
      <formula>NOT(ISERROR(SEARCH("RE",J1078)))</formula>
    </cfRule>
  </conditionalFormatting>
  <conditionalFormatting sqref="J1072:J1075">
    <cfRule type="containsText" dxfId="1044" priority="1139" operator="containsText" text="RE">
      <formula>NOT(ISERROR(SEARCH("RE",J1072)))</formula>
    </cfRule>
  </conditionalFormatting>
  <conditionalFormatting sqref="J1069">
    <cfRule type="containsText" dxfId="1043" priority="1138" operator="containsText" text="RE">
      <formula>NOT(ISERROR(SEARCH("RE",J1069)))</formula>
    </cfRule>
  </conditionalFormatting>
  <conditionalFormatting sqref="J1252">
    <cfRule type="containsText" dxfId="1042" priority="1137" operator="containsText" text="RE">
      <formula>NOT(ISERROR(SEARCH("RE",J1252)))</formula>
    </cfRule>
  </conditionalFormatting>
  <conditionalFormatting sqref="J1253">
    <cfRule type="containsText" dxfId="1041" priority="1136" operator="containsText" text="RE">
      <formula>NOT(ISERROR(SEARCH("RE",J1253)))</formula>
    </cfRule>
  </conditionalFormatting>
  <conditionalFormatting sqref="J1246">
    <cfRule type="containsText" dxfId="1040" priority="1135" operator="containsText" text="RE">
      <formula>NOT(ISERROR(SEARCH("RE",J1246)))</formula>
    </cfRule>
  </conditionalFormatting>
  <conditionalFormatting sqref="J1247">
    <cfRule type="containsText" dxfId="1039" priority="1134" operator="containsText" text="RE">
      <formula>NOT(ISERROR(SEARCH("RE",J1247)))</formula>
    </cfRule>
  </conditionalFormatting>
  <conditionalFormatting sqref="J1232">
    <cfRule type="containsText" dxfId="1038" priority="1133" operator="containsText" text="RE">
      <formula>NOT(ISERROR(SEARCH("RE",J1232)))</formula>
    </cfRule>
  </conditionalFormatting>
  <conditionalFormatting sqref="J1233">
    <cfRule type="containsText" dxfId="1037" priority="1132" operator="containsText" text="RE">
      <formula>NOT(ISERROR(SEARCH("RE",J1233)))</formula>
    </cfRule>
  </conditionalFormatting>
  <conditionalFormatting sqref="J1228">
    <cfRule type="containsText" dxfId="1036" priority="1131" operator="containsText" text="RE">
      <formula>NOT(ISERROR(SEARCH("RE",J1228)))</formula>
    </cfRule>
  </conditionalFormatting>
  <conditionalFormatting sqref="J1229">
    <cfRule type="containsText" dxfId="1035" priority="1130" operator="containsText" text="RE">
      <formula>NOT(ISERROR(SEARCH("RE",J1229)))</formula>
    </cfRule>
  </conditionalFormatting>
  <conditionalFormatting sqref="J1208">
    <cfRule type="containsText" dxfId="1034" priority="1129" operator="containsText" text="RE">
      <formula>NOT(ISERROR(SEARCH("RE",J1208)))</formula>
    </cfRule>
  </conditionalFormatting>
  <conditionalFormatting sqref="J1209">
    <cfRule type="containsText" dxfId="1033" priority="1128" operator="containsText" text="RE">
      <formula>NOT(ISERROR(SEARCH("RE",J1209)))</formula>
    </cfRule>
  </conditionalFormatting>
  <conditionalFormatting sqref="J1204">
    <cfRule type="containsText" dxfId="1032" priority="1127" operator="containsText" text="RE">
      <formula>NOT(ISERROR(SEARCH("RE",J1204)))</formula>
    </cfRule>
  </conditionalFormatting>
  <conditionalFormatting sqref="J1205">
    <cfRule type="containsText" dxfId="1031" priority="1126" operator="containsText" text="RE">
      <formula>NOT(ISERROR(SEARCH("RE",J1205)))</formula>
    </cfRule>
  </conditionalFormatting>
  <conditionalFormatting sqref="J1202">
    <cfRule type="containsText" dxfId="1030" priority="1125" operator="containsText" text="RE">
      <formula>NOT(ISERROR(SEARCH("RE",J1202)))</formula>
    </cfRule>
  </conditionalFormatting>
  <conditionalFormatting sqref="J1203">
    <cfRule type="containsText" dxfId="1029" priority="1124" operator="containsText" text="RE">
      <formula>NOT(ISERROR(SEARCH("RE",J1203)))</formula>
    </cfRule>
  </conditionalFormatting>
  <conditionalFormatting sqref="J1200">
    <cfRule type="containsText" dxfId="1028" priority="1123" operator="containsText" text="RE">
      <formula>NOT(ISERROR(SEARCH("RE",J1200)))</formula>
    </cfRule>
  </conditionalFormatting>
  <conditionalFormatting sqref="J1201">
    <cfRule type="containsText" dxfId="1027" priority="1122" operator="containsText" text="RE">
      <formula>NOT(ISERROR(SEARCH("RE",J1201)))</formula>
    </cfRule>
  </conditionalFormatting>
  <conditionalFormatting sqref="J1194">
    <cfRule type="containsText" dxfId="1026" priority="1121" operator="containsText" text="RE">
      <formula>NOT(ISERROR(SEARCH("RE",J1194)))</formula>
    </cfRule>
  </conditionalFormatting>
  <conditionalFormatting sqref="J1195">
    <cfRule type="containsText" dxfId="1025" priority="1120" operator="containsText" text="RE">
      <formula>NOT(ISERROR(SEARCH("RE",J1195)))</formula>
    </cfRule>
  </conditionalFormatting>
  <conditionalFormatting sqref="J1172">
    <cfRule type="containsText" dxfId="1024" priority="1119" operator="containsText" text="RE">
      <formula>NOT(ISERROR(SEARCH("RE",J1172)))</formula>
    </cfRule>
  </conditionalFormatting>
  <conditionalFormatting sqref="J1173">
    <cfRule type="containsText" dxfId="1023" priority="1118" operator="containsText" text="RE">
      <formula>NOT(ISERROR(SEARCH("RE",J1173)))</formula>
    </cfRule>
  </conditionalFormatting>
  <conditionalFormatting sqref="J1148">
    <cfRule type="containsText" dxfId="1022" priority="1117" operator="containsText" text="RE">
      <formula>NOT(ISERROR(SEARCH("RE",J1148)))</formula>
    </cfRule>
  </conditionalFormatting>
  <conditionalFormatting sqref="J1149">
    <cfRule type="containsText" dxfId="1021" priority="1116" operator="containsText" text="RE">
      <formula>NOT(ISERROR(SEARCH("RE",J1149)))</formula>
    </cfRule>
  </conditionalFormatting>
  <conditionalFormatting sqref="J1120">
    <cfRule type="containsText" dxfId="1020" priority="1115" operator="containsText" text="RE">
      <formula>NOT(ISERROR(SEARCH("RE",J1120)))</formula>
    </cfRule>
  </conditionalFormatting>
  <conditionalFormatting sqref="J1121">
    <cfRule type="containsText" dxfId="1019" priority="1114" operator="containsText" text="RE">
      <formula>NOT(ISERROR(SEARCH("RE",J1121)))</formula>
    </cfRule>
  </conditionalFormatting>
  <conditionalFormatting sqref="M1260:M1265 J1314:M1328 J1260:K1265 J1266:M1312 J1330:M1332">
    <cfRule type="containsText" dxfId="1018" priority="1113" operator="containsText" text="RE">
      <formula>NOT(ISERROR(SEARCH("RE",J1260)))</formula>
    </cfRule>
  </conditionalFormatting>
  <conditionalFormatting sqref="L1260:L1265">
    <cfRule type="containsText" dxfId="1017" priority="1112" operator="containsText" text="RE">
      <formula>NOT(ISERROR(SEARCH("RE",L1260)))</formula>
    </cfRule>
  </conditionalFormatting>
  <conditionalFormatting sqref="K1313:M1313">
    <cfRule type="containsText" dxfId="1016" priority="1111" operator="containsText" text="RE">
      <formula>NOT(ISERROR(SEARCH("RE",K1313)))</formula>
    </cfRule>
  </conditionalFormatting>
  <conditionalFormatting sqref="J1313">
    <cfRule type="containsText" dxfId="1015" priority="1110" operator="containsText" text="RE">
      <formula>NOT(ISERROR(SEARCH("RE",J1313)))</formula>
    </cfRule>
  </conditionalFormatting>
  <conditionalFormatting sqref="L1333:M1391">
    <cfRule type="containsText" dxfId="1014" priority="1109" operator="containsText" text="RE">
      <formula>NOT(ISERROR(SEARCH(("RE"),(L1333))))</formula>
    </cfRule>
  </conditionalFormatting>
  <conditionalFormatting sqref="J1333:K1391">
    <cfRule type="containsText" dxfId="1013" priority="1108" operator="containsText" text="RE">
      <formula>NOT(ISERROR(SEARCH("RE",J1333)))</formula>
    </cfRule>
  </conditionalFormatting>
  <conditionalFormatting sqref="J1329:M1329">
    <cfRule type="containsText" dxfId="1012" priority="1107" operator="containsText" text="RE">
      <formula>NOT(ISERROR(SEARCH("RE",J1329)))</formula>
    </cfRule>
  </conditionalFormatting>
  <conditionalFormatting sqref="K1090">
    <cfRule type="containsText" dxfId="1011" priority="1100" operator="containsText" text="DD">
      <formula>NOT(ISERROR(SEARCH("DD",K1090)))</formula>
    </cfRule>
    <cfRule type="containsText" dxfId="1010" priority="1101" operator="containsText" text="LC">
      <formula>NOT(ISERROR(SEARCH("LC",K1090)))</formula>
    </cfRule>
    <cfRule type="containsText" dxfId="1009" priority="1102" operator="containsText" text="NT">
      <formula>NOT(ISERROR(SEARCH("NT",K1090)))</formula>
    </cfRule>
    <cfRule type="containsText" dxfId="1008" priority="1103" operator="containsText" text="VU">
      <formula>NOT(ISERROR(SEARCH("VU",K1090)))</formula>
    </cfRule>
    <cfRule type="containsText" dxfId="1007" priority="1104" operator="containsText" text="EN">
      <formula>NOT(ISERROR(SEARCH("EN",K1090)))</formula>
    </cfRule>
    <cfRule type="containsText" dxfId="1006" priority="1105" operator="containsText" text="CR">
      <formula>NOT(ISERROR(SEARCH("CR",K1090)))</formula>
    </cfRule>
  </conditionalFormatting>
  <conditionalFormatting sqref="K1090">
    <cfRule type="containsText" dxfId="1005" priority="1106" operator="containsText" text="RE">
      <formula>NOT(ISERROR(SEARCH("RE",K1090)))</formula>
    </cfRule>
  </conditionalFormatting>
  <conditionalFormatting sqref="M1090">
    <cfRule type="containsText" dxfId="1004" priority="1099" operator="containsText" text="RE">
      <formula>NOT(ISERROR(SEARCH(("RE"),(M1090))))</formula>
    </cfRule>
  </conditionalFormatting>
  <conditionalFormatting sqref="J1090">
    <cfRule type="containsText" dxfId="1003" priority="1098" operator="containsText" text="RE">
      <formula>NOT(ISERROR(SEARCH("RE",J1090)))</formula>
    </cfRule>
  </conditionalFormatting>
  <conditionalFormatting sqref="N1411:Q1411 J1411:K1411">
    <cfRule type="containsText" dxfId="1002" priority="1091" operator="containsText" text="DD">
      <formula>NOT(ISERROR(SEARCH("DD",J1411)))</formula>
    </cfRule>
    <cfRule type="containsText" dxfId="1001" priority="1092" operator="containsText" text="LC">
      <formula>NOT(ISERROR(SEARCH("LC",J1411)))</formula>
    </cfRule>
    <cfRule type="containsText" dxfId="1000" priority="1093" operator="containsText" text="NT">
      <formula>NOT(ISERROR(SEARCH("NT",J1411)))</formula>
    </cfRule>
    <cfRule type="containsText" dxfId="999" priority="1094" operator="containsText" text="VU">
      <formula>NOT(ISERROR(SEARCH("VU",J1411)))</formula>
    </cfRule>
    <cfRule type="containsText" dxfId="998" priority="1095" operator="containsText" text="EN">
      <formula>NOT(ISERROR(SEARCH("EN",J1411)))</formula>
    </cfRule>
    <cfRule type="containsText" dxfId="997" priority="1096" operator="containsText" text="CR">
      <formula>NOT(ISERROR(SEARCH("CR",J1411)))</formula>
    </cfRule>
  </conditionalFormatting>
  <conditionalFormatting sqref="N1411:Q1411 J1411:K1411">
    <cfRule type="containsText" dxfId="996" priority="1097" operator="containsText" text="RE">
      <formula>NOT(ISERROR(SEARCH("RE",J1411)))</formula>
    </cfRule>
  </conditionalFormatting>
  <conditionalFormatting sqref="L1411:M1411">
    <cfRule type="containsText" dxfId="995" priority="1090" operator="containsText" text="RE">
      <formula>NOT(ISERROR(SEARCH(("RE"),(L1411))))</formula>
    </cfRule>
  </conditionalFormatting>
  <conditionalFormatting sqref="U772:Y1775">
    <cfRule type="containsText" dxfId="994" priority="1080" operator="containsText" text="CC">
      <formula>NOT(ISERROR(SEARCH("CC",U772)))</formula>
    </cfRule>
    <cfRule type="containsText" dxfId="993" priority="1081" operator="containsText" text="AC">
      <formula>NOT(ISERROR(SEARCH("AC",U772)))</formula>
    </cfRule>
    <cfRule type="containsText" dxfId="992" priority="1082" operator="containsText" text="PC">
      <formula>NOT(ISERROR(SEARCH("PC",U772)))</formula>
    </cfRule>
    <cfRule type="containsText" dxfId="991" priority="1083" operator="containsText" text="C">
      <formula>NOT(ISERROR(SEARCH("C",U772)))</formula>
    </cfRule>
    <cfRule type="containsText" dxfId="990" priority="1084" operator="containsText" text="AR">
      <formula>NOT(ISERROR(SEARCH("AR",U772)))</formula>
    </cfRule>
    <cfRule type="containsText" dxfId="989" priority="1085" operator="containsText" text="RR">
      <formula>NOT(ISERROR(SEARCH("RR",U772)))</formula>
    </cfRule>
    <cfRule type="containsText" dxfId="988" priority="1086" operator="containsText" text="E">
      <formula>NOT(ISERROR(SEARCH("E",U772)))</formula>
    </cfRule>
    <cfRule type="containsText" dxfId="987" priority="1087" operator="containsText" text="NR">
      <formula>NOT(ISERROR(SEARCH("NR",U772)))</formula>
    </cfRule>
    <cfRule type="containsText" dxfId="986" priority="1088" operator="containsText" text="Abs">
      <formula>NOT(ISERROR(SEARCH("Abs",U772)))</formula>
    </cfRule>
    <cfRule type="containsText" dxfId="985" priority="1089" operator="containsText" text="R">
      <formula>NOT(ISERROR(SEARCH("R",U772)))</formula>
    </cfRule>
  </conditionalFormatting>
  <conditionalFormatting sqref="R1777">
    <cfRule type="containsText" dxfId="984" priority="1072" operator="containsText" text="Espèce des lisières et boisements hygrophiles">
      <formula>NOT(ISERROR(SEARCH("Espèce des lisières et boisements hygrophiles",R1777)))</formula>
    </cfRule>
  </conditionalFormatting>
  <conditionalFormatting sqref="R1017:S1021">
    <cfRule type="containsText" dxfId="983" priority="1049" operator="containsText" text="Espèces ordinaires des friches et jardins">
      <formula>NOT(ISERROR(SEARCH("Espèces ordinaires des friches et jardins",R1017)))</formula>
    </cfRule>
    <cfRule type="containsText" dxfId="982" priority="1050" operator="containsText" text="Espèces des landes">
      <formula>NOT(ISERROR(SEARCH("Espèces des landes",R1017)))</formula>
    </cfRule>
    <cfRule type="containsText" dxfId="981" priority="1051" operator="containsText" text="Espèces migratrices">
      <formula>NOT(ISERROR(SEARCH("Espèces migratrices",R1017)))</formula>
    </cfRule>
    <cfRule type="containsText" dxfId="980" priority="1052" operator="containsText" text="Espèces des milieux chauds et secs">
      <formula>NOT(ISERROR(SEARCH("Espèces des milieux chauds et secs",R1017)))</formula>
    </cfRule>
    <cfRule type="containsText" dxfId="979" priority="1053" operator="containsText" text="Espèces de &quot;campagnes&quot;">
      <formula>NOT(ISERROR(SEARCH("Espèces de ""campagnes""",R1017)))</formula>
    </cfRule>
    <cfRule type="containsText" dxfId="978" priority="1054" operator="containsText" text="Espèces des boisements">
      <formula>NOT(ISERROR(SEARCH("Espèces des boisements",R1017)))</formula>
    </cfRule>
    <cfRule type="containsText" dxfId="977" priority="1055" operator="containsText" text="Espèces des zones humides">
      <formula>NOT(ISERROR(SEARCH("Espèces des zones humides",R1017)))</formula>
    </cfRule>
  </conditionalFormatting>
  <conditionalFormatting sqref="R1017:S1021">
    <cfRule type="containsText" dxfId="976" priority="1048" operator="containsText" text="Espèce des lisières et boisements hygrophiles">
      <formula>NOT(ISERROR(SEARCH("Espèce des lisières et boisements hygrophiles",R1017)))</formula>
    </cfRule>
  </conditionalFormatting>
  <conditionalFormatting sqref="T488:T499 T502:T507 T1 T510:T558 T1776:T1048576 T40:T375">
    <cfRule type="containsText" dxfId="975" priority="1041" operator="containsText" text="Espèces ordinaires des friches et jardins">
      <formula>NOT(ISERROR(SEARCH("Espèces ordinaires des friches et jardins",T1)))</formula>
    </cfRule>
    <cfRule type="containsText" dxfId="974" priority="1042" operator="containsText" text="Espèce des landes">
      <formula>NOT(ISERROR(SEARCH("Espèce des landes",T1)))</formula>
    </cfRule>
    <cfRule type="containsText" dxfId="973" priority="1043" operator="containsText" text="Espèce migratrice">
      <formula>NOT(ISERROR(SEARCH("Espèce migratrice",T1)))</formula>
    </cfRule>
    <cfRule type="containsText" dxfId="972" priority="1044" operator="containsText" text="Espèce des milieux chauds et secs">
      <formula>NOT(ISERROR(SEARCH("Espèce des milieux chauds et secs",T1)))</formula>
    </cfRule>
    <cfRule type="containsText" dxfId="971" priority="1045" operator="containsText" text="espèce des prairies mésophiles">
      <formula>NOT(ISERROR(SEARCH("espèce des prairies mésophiles",T1)))</formula>
    </cfRule>
    <cfRule type="containsText" dxfId="970" priority="1046" operator="containsText" text="Espèces des boisements">
      <formula>NOT(ISERROR(SEARCH("Espèces des boisements",T1)))</formula>
    </cfRule>
    <cfRule type="containsText" dxfId="969" priority="1047" operator="containsText" text="Espèce des zones humides">
      <formula>NOT(ISERROR(SEARCH("Espèce des zones humides",T1)))</formula>
    </cfRule>
  </conditionalFormatting>
  <conditionalFormatting sqref="T508:T509">
    <cfRule type="containsText" dxfId="968" priority="1013" operator="containsText" text="Espèces ordinaires des friches et jardins">
      <formula>NOT(ISERROR(SEARCH("Espèces ordinaires des friches et jardins",T508)))</formula>
    </cfRule>
    <cfRule type="containsText" dxfId="967" priority="1014" operator="containsText" text="Espèces des landes">
      <formula>NOT(ISERROR(SEARCH("Espèces des landes",T508)))</formula>
    </cfRule>
    <cfRule type="containsText" dxfId="966" priority="1015" operator="containsText" text="Espèces migratrices">
      <formula>NOT(ISERROR(SEARCH("Espèces migratrices",T508)))</formula>
    </cfRule>
    <cfRule type="containsText" dxfId="965" priority="1016" operator="containsText" text="Espèces des milieux chauds et secs">
      <formula>NOT(ISERROR(SEARCH("Espèces des milieux chauds et secs",T508)))</formula>
    </cfRule>
    <cfRule type="containsText" dxfId="964" priority="1017" operator="containsText" text="Espèces de &quot;campagnes&quot;">
      <formula>NOT(ISERROR(SEARCH("Espèces de ""campagnes""",T508)))</formula>
    </cfRule>
    <cfRule type="containsText" dxfId="963" priority="1018" operator="containsText" text="Espèces des boisements">
      <formula>NOT(ISERROR(SEARCH("Espèces des boisements",T508)))</formula>
    </cfRule>
    <cfRule type="containsText" dxfId="962" priority="1019" operator="containsText" text="Espèces des zones humides">
      <formula>NOT(ISERROR(SEARCH("Espèces des zones humides",T508)))</formula>
    </cfRule>
  </conditionalFormatting>
  <conditionalFormatting sqref="K468">
    <cfRule type="containsText" dxfId="961" priority="437" operator="containsText" text="DD">
      <formula>NOT(ISERROR(SEARCH("DD",K468)))</formula>
    </cfRule>
    <cfRule type="containsText" dxfId="960" priority="438" operator="containsText" text="LC">
      <formula>NOT(ISERROR(SEARCH("LC",K468)))</formula>
    </cfRule>
    <cfRule type="containsText" dxfId="959" priority="439" operator="containsText" text="NT">
      <formula>NOT(ISERROR(SEARCH("NT",K468)))</formula>
    </cfRule>
    <cfRule type="containsText" dxfId="958" priority="440" operator="containsText" text="VU">
      <formula>NOT(ISERROR(SEARCH("VU",K468)))</formula>
    </cfRule>
    <cfRule type="containsText" dxfId="957" priority="441" operator="containsText" text="EN">
      <formula>NOT(ISERROR(SEARCH("EN",K468)))</formula>
    </cfRule>
    <cfRule type="containsText" dxfId="956" priority="442" operator="containsText" text="CR">
      <formula>NOT(ISERROR(SEARCH("CR",K468)))</formula>
    </cfRule>
  </conditionalFormatting>
  <conditionalFormatting sqref="K468">
    <cfRule type="containsText" dxfId="955" priority="443" operator="containsText" text="RE">
      <formula>NOT(ISERROR(SEARCH("RE",K468)))</formula>
    </cfRule>
  </conditionalFormatting>
  <conditionalFormatting sqref="U468">
    <cfRule type="containsText" dxfId="954" priority="413" operator="containsText" text="CC">
      <formula>NOT(ISERROR(SEARCH("CC",U468)))</formula>
    </cfRule>
    <cfRule type="containsText" dxfId="953" priority="414" operator="containsText" text="AC">
      <formula>NOT(ISERROR(SEARCH("AC",U468)))</formula>
    </cfRule>
    <cfRule type="containsText" dxfId="952" priority="415" operator="containsText" text="PC">
      <formula>NOT(ISERROR(SEARCH("PC",U468)))</formula>
    </cfRule>
    <cfRule type="containsText" dxfId="951" priority="416" operator="containsText" text="C">
      <formula>NOT(ISERROR(SEARCH("C",U468)))</formula>
    </cfRule>
    <cfRule type="containsText" dxfId="950" priority="417" operator="containsText" text="AR">
      <formula>NOT(ISERROR(SEARCH("AR",U468)))</formula>
    </cfRule>
    <cfRule type="containsText" dxfId="949" priority="418" operator="containsText" text="RR">
      <formula>NOT(ISERROR(SEARCH("RR",U468)))</formula>
    </cfRule>
    <cfRule type="containsText" dxfId="948" priority="419" operator="containsText" text="E">
      <formula>NOT(ISERROR(SEARCH("E",U468)))</formula>
    </cfRule>
    <cfRule type="containsText" dxfId="947" priority="420" operator="containsText" text="NR">
      <formula>NOT(ISERROR(SEARCH("NR",U468)))</formula>
    </cfRule>
    <cfRule type="containsText" dxfId="946" priority="421" operator="containsText" text="Abs">
      <formula>NOT(ISERROR(SEARCH("Abs",U468)))</formula>
    </cfRule>
    <cfRule type="containsText" dxfId="945" priority="422" operator="containsText" text="R">
      <formula>NOT(ISERROR(SEARCH("R",U468)))</formula>
    </cfRule>
  </conditionalFormatting>
  <conditionalFormatting sqref="W468">
    <cfRule type="containsText" dxfId="944" priority="403" operator="containsText" text="CC">
      <formula>NOT(ISERROR(SEARCH("CC",W468)))</formula>
    </cfRule>
    <cfRule type="containsText" dxfId="943" priority="404" operator="containsText" text="AC">
      <formula>NOT(ISERROR(SEARCH("AC",W468)))</formula>
    </cfRule>
    <cfRule type="containsText" dxfId="942" priority="405" operator="containsText" text="PC">
      <formula>NOT(ISERROR(SEARCH("PC",W468)))</formula>
    </cfRule>
    <cfRule type="containsText" dxfId="941" priority="406" operator="containsText" text="C">
      <formula>NOT(ISERROR(SEARCH("C",W468)))</formula>
    </cfRule>
    <cfRule type="containsText" dxfId="940" priority="407" operator="containsText" text="AR">
      <formula>NOT(ISERROR(SEARCH("AR",W468)))</formula>
    </cfRule>
    <cfRule type="containsText" dxfId="939" priority="408" operator="containsText" text="RR">
      <formula>NOT(ISERROR(SEARCH("RR",W468)))</formula>
    </cfRule>
    <cfRule type="containsText" dxfId="938" priority="409" operator="containsText" text="E">
      <formula>NOT(ISERROR(SEARCH("E",W468)))</formula>
    </cfRule>
    <cfRule type="containsText" dxfId="937" priority="410" operator="containsText" text="NR">
      <formula>NOT(ISERROR(SEARCH("NR",W468)))</formula>
    </cfRule>
    <cfRule type="containsText" dxfId="936" priority="411" operator="containsText" text="Abs">
      <formula>NOT(ISERROR(SEARCH("Abs",W468)))</formula>
    </cfRule>
    <cfRule type="containsText" dxfId="935" priority="412" operator="containsText" text="R">
      <formula>NOT(ISERROR(SEARCH("R",W468)))</formula>
    </cfRule>
  </conditionalFormatting>
  <conditionalFormatting sqref="X468">
    <cfRule type="containsText" dxfId="934" priority="393" operator="containsText" text="CC">
      <formula>NOT(ISERROR(SEARCH("CC",X468)))</formula>
    </cfRule>
    <cfRule type="containsText" dxfId="933" priority="394" operator="containsText" text="AC">
      <formula>NOT(ISERROR(SEARCH("AC",X468)))</formula>
    </cfRule>
    <cfRule type="containsText" dxfId="932" priority="395" operator="containsText" text="PC">
      <formula>NOT(ISERROR(SEARCH("PC",X468)))</formula>
    </cfRule>
    <cfRule type="containsText" dxfId="931" priority="396" operator="containsText" text="C">
      <formula>NOT(ISERROR(SEARCH("C",X468)))</formula>
    </cfRule>
    <cfRule type="containsText" dxfId="930" priority="397" operator="containsText" text="AR">
      <formula>NOT(ISERROR(SEARCH("AR",X468)))</formula>
    </cfRule>
    <cfRule type="containsText" dxfId="929" priority="398" operator="containsText" text="RR">
      <formula>NOT(ISERROR(SEARCH("RR",X468)))</formula>
    </cfRule>
    <cfRule type="containsText" dxfId="928" priority="399" operator="containsText" text="E">
      <formula>NOT(ISERROR(SEARCH("E",X468)))</formula>
    </cfRule>
    <cfRule type="containsText" dxfId="927" priority="400" operator="containsText" text="NR">
      <formula>NOT(ISERROR(SEARCH("NR",X468)))</formula>
    </cfRule>
    <cfRule type="containsText" dxfId="926" priority="401" operator="containsText" text="Abs">
      <formula>NOT(ISERROR(SEARCH("Abs",X468)))</formula>
    </cfRule>
    <cfRule type="containsText" dxfId="925" priority="402" operator="containsText" text="R">
      <formula>NOT(ISERROR(SEARCH("R",X468)))</formula>
    </cfRule>
  </conditionalFormatting>
  <conditionalFormatting sqref="Y468">
    <cfRule type="containsText" dxfId="924" priority="383" operator="containsText" text="CC">
      <formula>NOT(ISERROR(SEARCH("CC",Y468)))</formula>
    </cfRule>
    <cfRule type="containsText" dxfId="923" priority="384" operator="containsText" text="AC">
      <formula>NOT(ISERROR(SEARCH("AC",Y468)))</formula>
    </cfRule>
    <cfRule type="containsText" dxfId="922" priority="385" operator="containsText" text="PC">
      <formula>NOT(ISERROR(SEARCH("PC",Y468)))</formula>
    </cfRule>
    <cfRule type="containsText" dxfId="921" priority="386" operator="containsText" text="C">
      <formula>NOT(ISERROR(SEARCH("C",Y468)))</formula>
    </cfRule>
    <cfRule type="containsText" dxfId="920" priority="387" operator="containsText" text="AR">
      <formula>NOT(ISERROR(SEARCH("AR",Y468)))</formula>
    </cfRule>
    <cfRule type="containsText" dxfId="919" priority="388" operator="containsText" text="RR">
      <formula>NOT(ISERROR(SEARCH("RR",Y468)))</formula>
    </cfRule>
    <cfRule type="containsText" dxfId="918" priority="389" operator="containsText" text="E">
      <formula>NOT(ISERROR(SEARCH("E",Y468)))</formula>
    </cfRule>
    <cfRule type="containsText" dxfId="917" priority="390" operator="containsText" text="NR">
      <formula>NOT(ISERROR(SEARCH("NR",Y468)))</formula>
    </cfRule>
    <cfRule type="containsText" dxfId="916" priority="391" operator="containsText" text="Abs">
      <formula>NOT(ISERROR(SEARCH("Abs",Y468)))</formula>
    </cfRule>
    <cfRule type="containsText" dxfId="915" priority="392" operator="containsText" text="R">
      <formula>NOT(ISERROR(SEARCH("R",Y468)))</formula>
    </cfRule>
  </conditionalFormatting>
  <conditionalFormatting sqref="P469:Q469 J469">
    <cfRule type="containsText" dxfId="914" priority="362" operator="containsText" text="DD">
      <formula>NOT(ISERROR(SEARCH("DD",J469)))</formula>
    </cfRule>
    <cfRule type="containsText" dxfId="913" priority="363" operator="containsText" text="LC">
      <formula>NOT(ISERROR(SEARCH("LC",J469)))</formula>
    </cfRule>
    <cfRule type="containsText" dxfId="912" priority="364" operator="containsText" text="NT">
      <formula>NOT(ISERROR(SEARCH("NT",J469)))</formula>
    </cfRule>
    <cfRule type="containsText" dxfId="911" priority="365" operator="containsText" text="VU">
      <formula>NOT(ISERROR(SEARCH("VU",J469)))</formula>
    </cfRule>
    <cfRule type="containsText" dxfId="910" priority="366" operator="containsText" text="EN">
      <formula>NOT(ISERROR(SEARCH("EN",J469)))</formula>
    </cfRule>
    <cfRule type="containsText" dxfId="909" priority="367" operator="containsText" text="CR">
      <formula>NOT(ISERROR(SEARCH("CR",J469)))</formula>
    </cfRule>
  </conditionalFormatting>
  <conditionalFormatting sqref="P469:Q469 J469">
    <cfRule type="containsText" dxfId="908" priority="368" operator="containsText" text="RE">
      <formula>NOT(ISERROR(SEARCH("RE",J469)))</formula>
    </cfRule>
  </conditionalFormatting>
  <conditionalFormatting sqref="V469">
    <cfRule type="containsText" dxfId="907" priority="352" operator="containsText" text="CC">
      <formula>NOT(ISERROR(SEARCH("CC",V469)))</formula>
    </cfRule>
    <cfRule type="containsText" dxfId="906" priority="353" operator="containsText" text="AC">
      <formula>NOT(ISERROR(SEARCH("AC",V469)))</formula>
    </cfRule>
    <cfRule type="containsText" dxfId="905" priority="354" operator="containsText" text="PC">
      <formula>NOT(ISERROR(SEARCH("PC",V469)))</formula>
    </cfRule>
    <cfRule type="containsText" dxfId="904" priority="355" operator="containsText" text="C">
      <formula>NOT(ISERROR(SEARCH("C",V469)))</formula>
    </cfRule>
    <cfRule type="containsText" dxfId="903" priority="356" operator="containsText" text="AR">
      <formula>NOT(ISERROR(SEARCH("AR",V469)))</formula>
    </cfRule>
    <cfRule type="containsText" dxfId="902" priority="357" operator="containsText" text="RR">
      <formula>NOT(ISERROR(SEARCH("RR",V469)))</formula>
    </cfRule>
    <cfRule type="containsText" dxfId="901" priority="358" operator="containsText" text="E">
      <formula>NOT(ISERROR(SEARCH("E",V469)))</formula>
    </cfRule>
    <cfRule type="containsText" dxfId="900" priority="359" operator="containsText" text="NR">
      <formula>NOT(ISERROR(SEARCH("NR",V469)))</formula>
    </cfRule>
    <cfRule type="containsText" dxfId="899" priority="360" operator="containsText" text="Abs">
      <formula>NOT(ISERROR(SEARCH("Abs",V469)))</formula>
    </cfRule>
    <cfRule type="containsText" dxfId="898" priority="361" operator="containsText" text="R">
      <formula>NOT(ISERROR(SEARCH("R",V469)))</formula>
    </cfRule>
  </conditionalFormatting>
  <conditionalFormatting sqref="L469">
    <cfRule type="containsText" dxfId="897" priority="345" operator="containsText" text="DD">
      <formula>NOT(ISERROR(SEARCH("DD",L469)))</formula>
    </cfRule>
    <cfRule type="containsText" dxfId="896" priority="346" operator="containsText" text="LC">
      <formula>NOT(ISERROR(SEARCH("LC",L469)))</formula>
    </cfRule>
    <cfRule type="containsText" dxfId="895" priority="347" operator="containsText" text="NT">
      <formula>NOT(ISERROR(SEARCH("NT",L469)))</formula>
    </cfRule>
    <cfRule type="containsText" dxfId="894" priority="348" operator="containsText" text="VU">
      <formula>NOT(ISERROR(SEARCH("VU",L469)))</formula>
    </cfRule>
    <cfRule type="containsText" dxfId="893" priority="349" operator="containsText" text="EN">
      <formula>NOT(ISERROR(SEARCH("EN",L469)))</formula>
    </cfRule>
    <cfRule type="containsText" dxfId="892" priority="350" operator="containsText" text="CR">
      <formula>NOT(ISERROR(SEARCH("CR",L469)))</formula>
    </cfRule>
  </conditionalFormatting>
  <conditionalFormatting sqref="L469">
    <cfRule type="containsText" dxfId="891" priority="351" operator="containsText" text="RE">
      <formula>NOT(ISERROR(SEARCH("RE",L469)))</formula>
    </cfRule>
  </conditionalFormatting>
  <conditionalFormatting sqref="M469">
    <cfRule type="containsText" dxfId="890" priority="338" operator="containsText" text="DD">
      <formula>NOT(ISERROR(SEARCH("DD",M469)))</formula>
    </cfRule>
    <cfRule type="containsText" dxfId="889" priority="339" operator="containsText" text="LC">
      <formula>NOT(ISERROR(SEARCH("LC",M469)))</formula>
    </cfRule>
    <cfRule type="containsText" dxfId="888" priority="340" operator="containsText" text="NT">
      <formula>NOT(ISERROR(SEARCH("NT",M469)))</formula>
    </cfRule>
    <cfRule type="containsText" dxfId="887" priority="341" operator="containsText" text="VU">
      <formula>NOT(ISERROR(SEARCH("VU",M469)))</formula>
    </cfRule>
    <cfRule type="containsText" dxfId="886" priority="342" operator="containsText" text="EN">
      <formula>NOT(ISERROR(SEARCH("EN",M469)))</formula>
    </cfRule>
    <cfRule type="containsText" dxfId="885" priority="343" operator="containsText" text="CR">
      <formula>NOT(ISERROR(SEARCH("CR",M469)))</formula>
    </cfRule>
  </conditionalFormatting>
  <conditionalFormatting sqref="M469">
    <cfRule type="containsText" dxfId="884" priority="344" operator="containsText" text="RE">
      <formula>NOT(ISERROR(SEARCH("RE",M469)))</formula>
    </cfRule>
  </conditionalFormatting>
  <conditionalFormatting sqref="K469">
    <cfRule type="containsText" dxfId="883" priority="324" operator="containsText" text="DD">
      <formula>NOT(ISERROR(SEARCH("DD",K469)))</formula>
    </cfRule>
    <cfRule type="containsText" dxfId="882" priority="325" operator="containsText" text="LC">
      <formula>NOT(ISERROR(SEARCH("LC",K469)))</formula>
    </cfRule>
    <cfRule type="containsText" dxfId="881" priority="326" operator="containsText" text="NT">
      <formula>NOT(ISERROR(SEARCH("NT",K469)))</formula>
    </cfRule>
    <cfRule type="containsText" dxfId="880" priority="327" operator="containsText" text="VU">
      <formula>NOT(ISERROR(SEARCH("VU",K469)))</formula>
    </cfRule>
    <cfRule type="containsText" dxfId="879" priority="328" operator="containsText" text="EN">
      <formula>NOT(ISERROR(SEARCH("EN",K469)))</formula>
    </cfRule>
    <cfRule type="containsText" dxfId="878" priority="329" operator="containsText" text="CR">
      <formula>NOT(ISERROR(SEARCH("CR",K469)))</formula>
    </cfRule>
  </conditionalFormatting>
  <conditionalFormatting sqref="K469">
    <cfRule type="containsText" dxfId="877" priority="330" operator="containsText" text="RE">
      <formula>NOT(ISERROR(SEARCH("RE",K469)))</formula>
    </cfRule>
  </conditionalFormatting>
  <conditionalFormatting sqref="U469">
    <cfRule type="containsText" dxfId="876" priority="307" operator="containsText" text="CC">
      <formula>NOT(ISERROR(SEARCH("CC",U469)))</formula>
    </cfRule>
    <cfRule type="containsText" dxfId="875" priority="308" operator="containsText" text="AC">
      <formula>NOT(ISERROR(SEARCH("AC",U469)))</formula>
    </cfRule>
    <cfRule type="containsText" dxfId="874" priority="309" operator="containsText" text="PC">
      <formula>NOT(ISERROR(SEARCH("PC",U469)))</formula>
    </cfRule>
    <cfRule type="containsText" dxfId="873" priority="310" operator="containsText" text="C">
      <formula>NOT(ISERROR(SEARCH("C",U469)))</formula>
    </cfRule>
    <cfRule type="containsText" dxfId="872" priority="311" operator="containsText" text="AR">
      <formula>NOT(ISERROR(SEARCH("AR",U469)))</formula>
    </cfRule>
    <cfRule type="containsText" dxfId="871" priority="312" operator="containsText" text="RR">
      <formula>NOT(ISERROR(SEARCH("RR",U469)))</formula>
    </cfRule>
    <cfRule type="containsText" dxfId="870" priority="313" operator="containsText" text="E">
      <formula>NOT(ISERROR(SEARCH("E",U469)))</formula>
    </cfRule>
    <cfRule type="containsText" dxfId="869" priority="314" operator="containsText" text="NR">
      <formula>NOT(ISERROR(SEARCH("NR",U469)))</formula>
    </cfRule>
    <cfRule type="containsText" dxfId="868" priority="315" operator="containsText" text="Abs">
      <formula>NOT(ISERROR(SEARCH("Abs",U469)))</formula>
    </cfRule>
    <cfRule type="containsText" dxfId="867" priority="316" operator="containsText" text="R">
      <formula>NOT(ISERROR(SEARCH("R",U469)))</formula>
    </cfRule>
  </conditionalFormatting>
  <conditionalFormatting sqref="W469">
    <cfRule type="containsText" dxfId="866" priority="297" operator="containsText" text="CC">
      <formula>NOT(ISERROR(SEARCH("CC",W469)))</formula>
    </cfRule>
    <cfRule type="containsText" dxfId="865" priority="298" operator="containsText" text="AC">
      <formula>NOT(ISERROR(SEARCH("AC",W469)))</formula>
    </cfRule>
    <cfRule type="containsText" dxfId="864" priority="299" operator="containsText" text="PC">
      <formula>NOT(ISERROR(SEARCH("PC",W469)))</formula>
    </cfRule>
    <cfRule type="containsText" dxfId="863" priority="300" operator="containsText" text="C">
      <formula>NOT(ISERROR(SEARCH("C",W469)))</formula>
    </cfRule>
    <cfRule type="containsText" dxfId="862" priority="301" operator="containsText" text="AR">
      <formula>NOT(ISERROR(SEARCH("AR",W469)))</formula>
    </cfRule>
    <cfRule type="containsText" dxfId="861" priority="302" operator="containsText" text="RR">
      <formula>NOT(ISERROR(SEARCH("RR",W469)))</formula>
    </cfRule>
    <cfRule type="containsText" dxfId="860" priority="303" operator="containsText" text="E">
      <formula>NOT(ISERROR(SEARCH("E",W469)))</formula>
    </cfRule>
    <cfRule type="containsText" dxfId="859" priority="304" operator="containsText" text="NR">
      <formula>NOT(ISERROR(SEARCH("NR",W469)))</formula>
    </cfRule>
    <cfRule type="containsText" dxfId="858" priority="305" operator="containsText" text="Abs">
      <formula>NOT(ISERROR(SEARCH("Abs",W469)))</formula>
    </cfRule>
    <cfRule type="containsText" dxfId="857" priority="306" operator="containsText" text="R">
      <formula>NOT(ISERROR(SEARCH("R",W469)))</formula>
    </cfRule>
  </conditionalFormatting>
  <conditionalFormatting sqref="X469">
    <cfRule type="containsText" dxfId="856" priority="287" operator="containsText" text="CC">
      <formula>NOT(ISERROR(SEARCH("CC",X469)))</formula>
    </cfRule>
    <cfRule type="containsText" dxfId="855" priority="288" operator="containsText" text="AC">
      <formula>NOT(ISERROR(SEARCH("AC",X469)))</formula>
    </cfRule>
    <cfRule type="containsText" dxfId="854" priority="289" operator="containsText" text="PC">
      <formula>NOT(ISERROR(SEARCH("PC",X469)))</formula>
    </cfRule>
    <cfRule type="containsText" dxfId="853" priority="290" operator="containsText" text="C">
      <formula>NOT(ISERROR(SEARCH("C",X469)))</formula>
    </cfRule>
    <cfRule type="containsText" dxfId="852" priority="291" operator="containsText" text="AR">
      <formula>NOT(ISERROR(SEARCH("AR",X469)))</formula>
    </cfRule>
    <cfRule type="containsText" dxfId="851" priority="292" operator="containsText" text="RR">
      <formula>NOT(ISERROR(SEARCH("RR",X469)))</formula>
    </cfRule>
    <cfRule type="containsText" dxfId="850" priority="293" operator="containsText" text="E">
      <formula>NOT(ISERROR(SEARCH("E",X469)))</formula>
    </cfRule>
    <cfRule type="containsText" dxfId="849" priority="294" operator="containsText" text="NR">
      <formula>NOT(ISERROR(SEARCH("NR",X469)))</formula>
    </cfRule>
    <cfRule type="containsText" dxfId="848" priority="295" operator="containsText" text="Abs">
      <formula>NOT(ISERROR(SEARCH("Abs",X469)))</formula>
    </cfRule>
    <cfRule type="containsText" dxfId="847" priority="296" operator="containsText" text="R">
      <formula>NOT(ISERROR(SEARCH("R",X469)))</formula>
    </cfRule>
  </conditionalFormatting>
  <conditionalFormatting sqref="Y469">
    <cfRule type="containsText" dxfId="846" priority="277" operator="containsText" text="CC">
      <formula>NOT(ISERROR(SEARCH("CC",Y469)))</formula>
    </cfRule>
    <cfRule type="containsText" dxfId="845" priority="278" operator="containsText" text="AC">
      <formula>NOT(ISERROR(SEARCH("AC",Y469)))</formula>
    </cfRule>
    <cfRule type="containsText" dxfId="844" priority="279" operator="containsText" text="PC">
      <formula>NOT(ISERROR(SEARCH("PC",Y469)))</formula>
    </cfRule>
    <cfRule type="containsText" dxfId="843" priority="280" operator="containsText" text="C">
      <formula>NOT(ISERROR(SEARCH("C",Y469)))</formula>
    </cfRule>
    <cfRule type="containsText" dxfId="842" priority="281" operator="containsText" text="AR">
      <formula>NOT(ISERROR(SEARCH("AR",Y469)))</formula>
    </cfRule>
    <cfRule type="containsText" dxfId="841" priority="282" operator="containsText" text="RR">
      <formula>NOT(ISERROR(SEARCH("RR",Y469)))</formula>
    </cfRule>
    <cfRule type="containsText" dxfId="840" priority="283" operator="containsText" text="E">
      <formula>NOT(ISERROR(SEARCH("E",Y469)))</formula>
    </cfRule>
    <cfRule type="containsText" dxfId="839" priority="284" operator="containsText" text="NR">
      <formula>NOT(ISERROR(SEARCH("NR",Y469)))</formula>
    </cfRule>
    <cfRule type="containsText" dxfId="838" priority="285" operator="containsText" text="Abs">
      <formula>NOT(ISERROR(SEARCH("Abs",Y469)))</formula>
    </cfRule>
    <cfRule type="containsText" dxfId="837" priority="286" operator="containsText" text="R">
      <formula>NOT(ISERROR(SEARCH("R",Y469)))</formula>
    </cfRule>
  </conditionalFormatting>
  <conditionalFormatting sqref="R40:S65">
    <cfRule type="containsText" dxfId="836" priority="274" operator="containsText" text="Espèce des ourlets">
      <formula>NOT(ISERROR(SEARCH("Espèce des ourlets",R40)))</formula>
    </cfRule>
    <cfRule type="containsText" dxfId="835" priority="276" operator="containsText" text="espèce des prairies sèches">
      <formula>NOT(ISERROR(SEARCH("espèce des prairies sèches",R40)))</formula>
    </cfRule>
  </conditionalFormatting>
  <conditionalFormatting sqref="R44">
    <cfRule type="containsText" dxfId="834" priority="275" operator="containsText" text="espèce des prairies sèches">
      <formula>NOT(ISERROR(SEARCH("espèce des prairies sèches",R44)))</formula>
    </cfRule>
  </conditionalFormatting>
  <conditionalFormatting sqref="R69">
    <cfRule type="containsText" dxfId="833" priority="272" operator="containsText" text="Espèce des ourlets">
      <formula>NOT(ISERROR(SEARCH("Espèce des ourlets",R69)))</formula>
    </cfRule>
    <cfRule type="containsText" dxfId="832" priority="273" operator="containsText" text="espèce des prairies sèches">
      <formula>NOT(ISERROR(SEARCH("espèce des prairies sèches",R69)))</formula>
    </cfRule>
  </conditionalFormatting>
  <conditionalFormatting sqref="R374:S376">
    <cfRule type="containsText" dxfId="831" priority="265" operator="containsText" text="espèce ubiquiste">
      <formula>NOT(ISERROR(SEARCH("espèce ubiquiste",R374)))</formula>
    </cfRule>
    <cfRule type="containsText" dxfId="830" priority="266" operator="containsText" text="espèce des landes">
      <formula>NOT(ISERROR(SEARCH("espèce des landes",R374)))</formula>
    </cfRule>
    <cfRule type="containsText" dxfId="829" priority="267" operator="containsText" text="Espèces migratrices">
      <formula>NOT(ISERROR(SEARCH("Espèces migratrices",R374)))</formula>
    </cfRule>
    <cfRule type="containsText" dxfId="828" priority="268" operator="containsText" text="espèce des pelouses rases">
      <formula>NOT(ISERROR(SEARCH("espèce des pelouses rases",R374)))</formula>
    </cfRule>
    <cfRule type="containsText" dxfId="827" priority="269" operator="containsText" text="Espèce des prairies mésophiles">
      <formula>NOT(ISERROR(SEARCH("Espèce des prairies mésophiles",R374)))</formula>
    </cfRule>
    <cfRule type="containsText" dxfId="826" priority="270" operator="containsText" text="Espèce des lisières et boisements">
      <formula>NOT(ISERROR(SEARCH("Espèce des lisières et boisements",R374)))</formula>
    </cfRule>
    <cfRule type="containsText" dxfId="825" priority="271" operator="containsText" text="espèce des zones humides">
      <formula>NOT(ISERROR(SEARCH("espèce des zones humides",R374)))</formula>
    </cfRule>
  </conditionalFormatting>
  <conditionalFormatting sqref="R374:S376">
    <cfRule type="containsText" dxfId="824" priority="263" operator="containsText" text="Espèce des ourlets">
      <formula>NOT(ISERROR(SEARCH("Espèce des ourlets",R374)))</formula>
    </cfRule>
    <cfRule type="containsText" dxfId="823" priority="264" operator="containsText" text="espèce des prairies sèches">
      <formula>NOT(ISERROR(SEARCH("espèce des prairies sèches",R374)))</formula>
    </cfRule>
  </conditionalFormatting>
  <conditionalFormatting sqref="R377:S417">
    <cfRule type="containsText" dxfId="822" priority="240" operator="containsText" text="espèce ubiquiste">
      <formula>NOT(ISERROR(SEARCH("espèce ubiquiste",R377)))</formula>
    </cfRule>
    <cfRule type="containsText" dxfId="821" priority="241" operator="containsText" text="espèce des landes">
      <formula>NOT(ISERROR(SEARCH("espèce des landes",R377)))</formula>
    </cfRule>
    <cfRule type="containsText" dxfId="820" priority="242" operator="containsText" text="Espèces migratrices">
      <formula>NOT(ISERROR(SEARCH("Espèces migratrices",R377)))</formula>
    </cfRule>
    <cfRule type="containsText" dxfId="819" priority="243" operator="containsText" text="espèce des pelouses rases">
      <formula>NOT(ISERROR(SEARCH("espèce des pelouses rases",R377)))</formula>
    </cfRule>
    <cfRule type="containsText" dxfId="818" priority="244" operator="containsText" text="Espèce des prairies mésophiles">
      <formula>NOT(ISERROR(SEARCH("Espèce des prairies mésophiles",R377)))</formula>
    </cfRule>
    <cfRule type="containsText" dxfId="817" priority="245" operator="containsText" text="Espèce des lisières et boisements">
      <formula>NOT(ISERROR(SEARCH("Espèce des lisières et boisements",R377)))</formula>
    </cfRule>
    <cfRule type="containsText" dxfId="816" priority="246" operator="containsText" text="espèce des zones humides">
      <formula>NOT(ISERROR(SEARCH("espèce des zones humides",R377)))</formula>
    </cfRule>
  </conditionalFormatting>
  <conditionalFormatting sqref="R377:S417">
    <cfRule type="containsText" dxfId="815" priority="238" operator="containsText" text="Espèce des ourlets">
      <formula>NOT(ISERROR(SEARCH("Espèce des ourlets",R377)))</formula>
    </cfRule>
    <cfRule type="containsText" dxfId="814" priority="239" operator="containsText" text="espèce des prairies sèches">
      <formula>NOT(ISERROR(SEARCH("espèce des prairies sèches",R377)))</formula>
    </cfRule>
  </conditionalFormatting>
  <conditionalFormatting sqref="R418:S485">
    <cfRule type="containsText" dxfId="813" priority="231" operator="containsText" text="espèce ubiquiste">
      <formula>NOT(ISERROR(SEARCH("espèce ubiquiste",R418)))</formula>
    </cfRule>
    <cfRule type="containsText" dxfId="812" priority="232" operator="containsText" text="espèce des landes">
      <formula>NOT(ISERROR(SEARCH("espèce des landes",R418)))</formula>
    </cfRule>
    <cfRule type="containsText" dxfId="811" priority="233" operator="containsText" text="Espèces migratrices">
      <formula>NOT(ISERROR(SEARCH("Espèces migratrices",R418)))</formula>
    </cfRule>
    <cfRule type="containsText" dxfId="810" priority="234" operator="containsText" text="espèce des pelouses rases">
      <formula>NOT(ISERROR(SEARCH("espèce des pelouses rases",R418)))</formula>
    </cfRule>
    <cfRule type="containsText" dxfId="809" priority="235" operator="containsText" text="Espèce des prairies mésophiles">
      <formula>NOT(ISERROR(SEARCH("Espèce des prairies mésophiles",R418)))</formula>
    </cfRule>
    <cfRule type="containsText" dxfId="808" priority="236" operator="containsText" text="Espèce des lisières et boisements">
      <formula>NOT(ISERROR(SEARCH("Espèce des lisières et boisements",R418)))</formula>
    </cfRule>
    <cfRule type="containsText" dxfId="807" priority="237" operator="containsText" text="espèce des zones humides">
      <formula>NOT(ISERROR(SEARCH("espèce des zones humides",R418)))</formula>
    </cfRule>
  </conditionalFormatting>
  <conditionalFormatting sqref="R418:S485">
    <cfRule type="containsText" dxfId="806" priority="229" operator="containsText" text="Espèce des ourlets">
      <formula>NOT(ISERROR(SEARCH("Espèce des ourlets",R418)))</formula>
    </cfRule>
    <cfRule type="containsText" dxfId="805" priority="230" operator="containsText" text="espèce des prairies sèches">
      <formula>NOT(ISERROR(SEARCH("espèce des prairies sèches",R418)))</formula>
    </cfRule>
  </conditionalFormatting>
  <conditionalFormatting sqref="R486:S523">
    <cfRule type="containsText" dxfId="804" priority="222" operator="containsText" text="espèce ubiquiste">
      <formula>NOT(ISERROR(SEARCH("espèce ubiquiste",R486)))</formula>
    </cfRule>
    <cfRule type="containsText" dxfId="803" priority="223" operator="containsText" text="espèce des landes">
      <formula>NOT(ISERROR(SEARCH("espèce des landes",R486)))</formula>
    </cfRule>
    <cfRule type="containsText" dxfId="802" priority="224" operator="containsText" text="Espèces migratrices">
      <formula>NOT(ISERROR(SEARCH("Espèces migratrices",R486)))</formula>
    </cfRule>
    <cfRule type="containsText" dxfId="801" priority="225" operator="containsText" text="espèce des pelouses rases">
      <formula>NOT(ISERROR(SEARCH("espèce des pelouses rases",R486)))</formula>
    </cfRule>
    <cfRule type="containsText" dxfId="800" priority="226" operator="containsText" text="Espèce des prairies mésophiles">
      <formula>NOT(ISERROR(SEARCH("Espèce des prairies mésophiles",R486)))</formula>
    </cfRule>
    <cfRule type="containsText" dxfId="799" priority="227" operator="containsText" text="Espèce des lisières et boisements">
      <formula>NOT(ISERROR(SEARCH("Espèce des lisières et boisements",R486)))</formula>
    </cfRule>
    <cfRule type="containsText" dxfId="798" priority="228" operator="containsText" text="espèce des zones humides">
      <formula>NOT(ISERROR(SEARCH("espèce des zones humides",R486)))</formula>
    </cfRule>
  </conditionalFormatting>
  <conditionalFormatting sqref="R486:S523">
    <cfRule type="containsText" dxfId="797" priority="220" operator="containsText" text="Espèce des ourlets">
      <formula>NOT(ISERROR(SEARCH("Espèce des ourlets",R486)))</formula>
    </cfRule>
    <cfRule type="containsText" dxfId="796" priority="221" operator="containsText" text="espèce des prairies sèches">
      <formula>NOT(ISERROR(SEARCH("espèce des prairies sèches",R486)))</formula>
    </cfRule>
  </conditionalFormatting>
  <conditionalFormatting sqref="T500">
    <cfRule type="containsText" dxfId="795" priority="168" operator="containsText" text="Espèces ordinaires des friches et jardins">
      <formula>NOT(ISERROR(SEARCH("Espèces ordinaires des friches et jardins",T500)))</formula>
    </cfRule>
    <cfRule type="containsText" dxfId="794" priority="169" operator="containsText" text="Espèce des landes">
      <formula>NOT(ISERROR(SEARCH("Espèce des landes",T500)))</formula>
    </cfRule>
    <cfRule type="containsText" dxfId="793" priority="170" operator="containsText" text="Espèces migratrices">
      <formula>NOT(ISERROR(SEARCH("Espèces migratrices",T500)))</formula>
    </cfRule>
    <cfRule type="containsText" dxfId="792" priority="171" operator="containsText" text="Espèces des milieux chauds et secs">
      <formula>NOT(ISERROR(SEARCH("Espèces des milieux chauds et secs",T500)))</formula>
    </cfRule>
    <cfRule type="containsText" dxfId="791" priority="172" operator="containsText" text="espèce des prairies mésophiles">
      <formula>NOT(ISERROR(SEARCH("espèce des prairies mésophiles",T500)))</formula>
    </cfRule>
    <cfRule type="containsText" dxfId="790" priority="173" operator="containsText" text="Espèces des boisements">
      <formula>NOT(ISERROR(SEARCH("Espèces des boisements",T500)))</formula>
    </cfRule>
    <cfRule type="containsText" dxfId="789" priority="174" operator="containsText" text="Espèce des zones humides">
      <formula>NOT(ISERROR(SEARCH("Espèce des zones humides",T500)))</formula>
    </cfRule>
  </conditionalFormatting>
  <conditionalFormatting sqref="T501">
    <cfRule type="containsText" dxfId="788" priority="161" operator="containsText" text="Espèces ordinaires des friches et jardins">
      <formula>NOT(ISERROR(SEARCH("Espèces ordinaires des friches et jardins",T501)))</formula>
    </cfRule>
    <cfRule type="containsText" dxfId="787" priority="162" operator="containsText" text="Espèce des landes">
      <formula>NOT(ISERROR(SEARCH("Espèce des landes",T501)))</formula>
    </cfRule>
    <cfRule type="containsText" dxfId="786" priority="163" operator="containsText" text="Espèces migratrices">
      <formula>NOT(ISERROR(SEARCH("Espèces migratrices",T501)))</formula>
    </cfRule>
    <cfRule type="containsText" dxfId="785" priority="164" operator="containsText" text="Espèces des milieux chauds et secs">
      <formula>NOT(ISERROR(SEARCH("Espèces des milieux chauds et secs",T501)))</formula>
    </cfRule>
    <cfRule type="containsText" dxfId="784" priority="165" operator="containsText" text="espèce des prairies mésophiles">
      <formula>NOT(ISERROR(SEARCH("espèce des prairies mésophiles",T501)))</formula>
    </cfRule>
    <cfRule type="containsText" dxfId="783" priority="166" operator="containsText" text="Espèces des boisements">
      <formula>NOT(ISERROR(SEARCH("Espèces des boisements",T501)))</formula>
    </cfRule>
    <cfRule type="containsText" dxfId="782" priority="167" operator="containsText" text="Espèce des zones humides">
      <formula>NOT(ISERROR(SEARCH("Espèce des zones humides",T501)))</formula>
    </cfRule>
  </conditionalFormatting>
  <conditionalFormatting sqref="R559:S770">
    <cfRule type="containsText" dxfId="781" priority="154" operator="containsText" text="espèce ubiquiste">
      <formula>NOT(ISERROR(SEARCH("espèce ubiquiste",R559)))</formula>
    </cfRule>
    <cfRule type="containsText" dxfId="780" priority="155" operator="containsText" text="espèce des landes">
      <formula>NOT(ISERROR(SEARCH("espèce des landes",R559)))</formula>
    </cfRule>
    <cfRule type="containsText" dxfId="779" priority="156" operator="containsText" text="Espèce migratrice">
      <formula>NOT(ISERROR(SEARCH("Espèce migratrice",R559)))</formula>
    </cfRule>
    <cfRule type="containsText" dxfId="778" priority="157" operator="containsText" text="espèce des pelouses rases">
      <formula>NOT(ISERROR(SEARCH("espèce des pelouses rases",R559)))</formula>
    </cfRule>
    <cfRule type="containsText" dxfId="777" priority="158" operator="containsText" text="Espèce des prairies mésophiles">
      <formula>NOT(ISERROR(SEARCH("Espèce des prairies mésophiles",R559)))</formula>
    </cfRule>
    <cfRule type="containsText" dxfId="776" priority="159" operator="containsText" text="Espèce des lisières et boisements">
      <formula>NOT(ISERROR(SEARCH("Espèce des lisières et boisements",R559)))</formula>
    </cfRule>
    <cfRule type="containsText" dxfId="775" priority="160" operator="containsText" text="espèce des zones humides">
      <formula>NOT(ISERROR(SEARCH("espèce des zones humides",R559)))</formula>
    </cfRule>
  </conditionalFormatting>
  <conditionalFormatting sqref="R559:S770">
    <cfRule type="containsText" dxfId="774" priority="152" operator="containsText" text="Espèce des ourlets">
      <formula>NOT(ISERROR(SEARCH("Espèce des ourlets",R559)))</formula>
    </cfRule>
    <cfRule type="containsText" dxfId="773" priority="153" operator="containsText" text="espèce des prairies sèches">
      <formula>NOT(ISERROR(SEARCH("espèce des prairies sèches",R559)))</formula>
    </cfRule>
  </conditionalFormatting>
  <conditionalFormatting sqref="R771:S859">
    <cfRule type="containsText" dxfId="772" priority="122" operator="containsText" text="espèce ubiquiste">
      <formula>NOT(ISERROR(SEARCH("espèce ubiquiste",R771)))</formula>
    </cfRule>
    <cfRule type="containsText" dxfId="771" priority="123" operator="containsText" text="espèce des landes">
      <formula>NOT(ISERROR(SEARCH("espèce des landes",R771)))</formula>
    </cfRule>
    <cfRule type="containsText" dxfId="770" priority="124" operator="containsText" text="Espèce migratrice">
      <formula>NOT(ISERROR(SEARCH("Espèce migratrice",R771)))</formula>
    </cfRule>
    <cfRule type="containsText" dxfId="769" priority="125" operator="containsText" text="espèce des pelouses rases">
      <formula>NOT(ISERROR(SEARCH("espèce des pelouses rases",R771)))</formula>
    </cfRule>
    <cfRule type="containsText" dxfId="768" priority="126" operator="containsText" text="Espèce des prairies mésophiles">
      <formula>NOT(ISERROR(SEARCH("Espèce des prairies mésophiles",R771)))</formula>
    </cfRule>
    <cfRule type="containsText" dxfId="767" priority="127" operator="containsText" text="Espèce des lisières et boisements">
      <formula>NOT(ISERROR(SEARCH("Espèce des lisières et boisements",R771)))</formula>
    </cfRule>
    <cfRule type="containsText" dxfId="766" priority="128" operator="containsText" text="espèce des zones humides">
      <formula>NOT(ISERROR(SEARCH("espèce des zones humides",R771)))</formula>
    </cfRule>
  </conditionalFormatting>
  <conditionalFormatting sqref="R771:S859">
    <cfRule type="containsText" dxfId="765" priority="120" operator="containsText" text="Espèce des ourlets">
      <formula>NOT(ISERROR(SEARCH("Espèce des ourlets",R771)))</formula>
    </cfRule>
    <cfRule type="containsText" dxfId="764" priority="121" operator="containsText" text="espèce des prairies sèches">
      <formula>NOT(ISERROR(SEARCH("espèce des prairies sèches",R771)))</formula>
    </cfRule>
  </conditionalFormatting>
  <conditionalFormatting sqref="R800:S1022">
    <cfRule type="containsText" dxfId="763" priority="113" operator="containsText" text="espèce ubiquiste">
      <formula>NOT(ISERROR(SEARCH("espèce ubiquiste",R800)))</formula>
    </cfRule>
    <cfRule type="containsText" dxfId="762" priority="114" operator="containsText" text="espèce des landes">
      <formula>NOT(ISERROR(SEARCH("espèce des landes",R800)))</formula>
    </cfRule>
    <cfRule type="containsText" dxfId="761" priority="115" operator="containsText" text="Espèce migratrice">
      <formula>NOT(ISERROR(SEARCH("Espèce migratrice",R800)))</formula>
    </cfRule>
    <cfRule type="containsText" dxfId="760" priority="116" operator="containsText" text="espèce des pelouses rases">
      <formula>NOT(ISERROR(SEARCH("espèce des pelouses rases",R800)))</formula>
    </cfRule>
    <cfRule type="containsText" dxfId="759" priority="117" operator="containsText" text="Espèce des prairies mésophiles">
      <formula>NOT(ISERROR(SEARCH("Espèce des prairies mésophiles",R800)))</formula>
    </cfRule>
    <cfRule type="containsText" dxfId="758" priority="118" operator="containsText" text="Espèce des lisières et boisements mésophiles">
      <formula>NOT(ISERROR(SEARCH("Espèce des lisières et boisements mésophiles",R800)))</formula>
    </cfRule>
    <cfRule type="containsText" dxfId="757" priority="119" operator="containsText" text="espèce des zones humides">
      <formula>NOT(ISERROR(SEARCH("espèce des zones humides",R800)))</formula>
    </cfRule>
  </conditionalFormatting>
  <conditionalFormatting sqref="R800:S1022">
    <cfRule type="containsText" dxfId="756" priority="111" operator="containsText" text="Espèce des ourlets">
      <formula>NOT(ISERROR(SEARCH("Espèce des ourlets",R800)))</formula>
    </cfRule>
    <cfRule type="containsText" dxfId="755" priority="112" operator="containsText" text="espèce des prairies sèches">
      <formula>NOT(ISERROR(SEARCH("espèce des prairies sèches",R800)))</formula>
    </cfRule>
  </conditionalFormatting>
  <conditionalFormatting sqref="R1015">
    <cfRule type="containsText" priority="110" operator="containsText" text="espèce des lisières et boisements hygrophiles">
      <formula>NOT(ISERROR(SEARCH("espèce des lisières et boisements hygrophiles",R1015)))</formula>
    </cfRule>
  </conditionalFormatting>
  <conditionalFormatting sqref="R800:S1022">
    <cfRule type="containsText" dxfId="754" priority="109" operator="containsText" text="Espèce des lisières et boisements hygrophiles">
      <formula>NOT(ISERROR(SEARCH("Espèce des lisières et boisements hygrophiles",R800)))</formula>
    </cfRule>
  </conditionalFormatting>
  <conditionalFormatting sqref="R1023:S1775">
    <cfRule type="containsText" dxfId="753" priority="81" operator="containsText" text="espèce ubiquiste">
      <formula>NOT(ISERROR(SEARCH("espèce ubiquiste",R1023)))</formula>
    </cfRule>
    <cfRule type="containsText" dxfId="752" priority="82" operator="containsText" text="espèce des landes">
      <formula>NOT(ISERROR(SEARCH("espèce des landes",R1023)))</formula>
    </cfRule>
    <cfRule type="containsText" dxfId="751" priority="83" operator="containsText" text="Espèce migratrice">
      <formula>NOT(ISERROR(SEARCH("Espèce migratrice",R1023)))</formula>
    </cfRule>
    <cfRule type="containsText" dxfId="750" priority="84" operator="containsText" text="espèce des pelouses rases">
      <formula>NOT(ISERROR(SEARCH("espèce des pelouses rases",R1023)))</formula>
    </cfRule>
    <cfRule type="containsText" dxfId="749" priority="85" operator="containsText" text="Espèce des prairies mésophiles">
      <formula>NOT(ISERROR(SEARCH("Espèce des prairies mésophiles",R1023)))</formula>
    </cfRule>
    <cfRule type="containsText" dxfId="748" priority="86" operator="containsText" text="Espèce des lisières et boisements mésophiles">
      <formula>NOT(ISERROR(SEARCH("Espèce des lisières et boisements mésophiles",R1023)))</formula>
    </cfRule>
    <cfRule type="containsText" dxfId="747" priority="87" operator="containsText" text="espèce des zones humides">
      <formula>NOT(ISERROR(SEARCH("espèce des zones humides",R1023)))</formula>
    </cfRule>
  </conditionalFormatting>
  <conditionalFormatting sqref="R1023:S1775">
    <cfRule type="containsText" dxfId="746" priority="79" operator="containsText" text="Espèce des ourlets">
      <formula>NOT(ISERROR(SEARCH("Espèce des ourlets",R1023)))</formula>
    </cfRule>
    <cfRule type="containsText" dxfId="745" priority="80" operator="containsText" text="espèce des prairies sèches">
      <formula>NOT(ISERROR(SEARCH("espèce des prairies sèches",R1023)))</formula>
    </cfRule>
  </conditionalFormatting>
  <conditionalFormatting sqref="R1023:S1775">
    <cfRule type="containsText" dxfId="744" priority="78" operator="containsText" text="Espèce des lisières et boisements hygrophiles">
      <formula>NOT(ISERROR(SEARCH("Espèce des lisières et boisements hygrophiles",R1023)))</formula>
    </cfRule>
  </conditionalFormatting>
  <conditionalFormatting sqref="R2:T39">
    <cfRule type="containsText" dxfId="743" priority="71" operator="containsText" text="DD">
      <formula>NOT(ISERROR(SEARCH("DD",R2)))</formula>
    </cfRule>
    <cfRule type="containsText" dxfId="742" priority="72" operator="containsText" text="LC">
      <formula>NOT(ISERROR(SEARCH("LC",R2)))</formula>
    </cfRule>
    <cfRule type="containsText" dxfId="741" priority="73" operator="containsText" text="NT">
      <formula>NOT(ISERROR(SEARCH("NT",R2)))</formula>
    </cfRule>
    <cfRule type="containsText" dxfId="740" priority="74" operator="containsText" text="VU">
      <formula>NOT(ISERROR(SEARCH("VU",R2)))</formula>
    </cfRule>
    <cfRule type="containsText" dxfId="739" priority="75" operator="containsText" text="EN">
      <formula>NOT(ISERROR(SEARCH("EN",R2)))</formula>
    </cfRule>
    <cfRule type="containsText" dxfId="738" priority="76" operator="containsText" text="CR">
      <formula>NOT(ISERROR(SEARCH("CR",R2)))</formula>
    </cfRule>
  </conditionalFormatting>
  <conditionalFormatting sqref="R2:T39">
    <cfRule type="containsText" dxfId="737" priority="77" operator="containsText" text="RE">
      <formula>NOT(ISERROR(SEARCH("RE",R2)))</formula>
    </cfRule>
  </conditionalFormatting>
  <conditionalFormatting sqref="T376:T394">
    <cfRule type="containsText" dxfId="736" priority="64" operator="containsText" text="Espèces ordinaires des friches et jardins">
      <formula>NOT(ISERROR(SEARCH("Espèces ordinaires des friches et jardins",T376)))</formula>
    </cfRule>
    <cfRule type="containsText" dxfId="735" priority="65" operator="containsText" text="Espèce des landes">
      <formula>NOT(ISERROR(SEARCH("Espèce des landes",T376)))</formula>
    </cfRule>
    <cfRule type="containsText" dxfId="734" priority="66" operator="containsText" text="Espèce migratrice">
      <formula>NOT(ISERROR(SEARCH("Espèce migratrice",T376)))</formula>
    </cfRule>
    <cfRule type="containsText" dxfId="733" priority="67" operator="containsText" text="Espèce des milieux chauds et secs">
      <formula>NOT(ISERROR(SEARCH("Espèce des milieux chauds et secs",T376)))</formula>
    </cfRule>
    <cfRule type="containsText" dxfId="732" priority="68" operator="containsText" text="espèce des prairies mésophiles">
      <formula>NOT(ISERROR(SEARCH("espèce des prairies mésophiles",T376)))</formula>
    </cfRule>
    <cfRule type="containsText" dxfId="731" priority="69" operator="containsText" text="Espèce des lisières et boisements">
      <formula>NOT(ISERROR(SEARCH("Espèce des lisières et boisements",T376)))</formula>
    </cfRule>
    <cfRule type="containsText" dxfId="730" priority="70" operator="containsText" text="Espèce des zones humides">
      <formula>NOT(ISERROR(SEARCH("Espèce des zones humides",T376)))</formula>
    </cfRule>
  </conditionalFormatting>
  <conditionalFormatting sqref="T395:T401">
    <cfRule type="containsText" dxfId="729" priority="57" operator="containsText" text="Espèces ordinaires des friches et jardins">
      <formula>NOT(ISERROR(SEARCH("Espèces ordinaires des friches et jardins",T395)))</formula>
    </cfRule>
    <cfRule type="containsText" dxfId="728" priority="58" operator="containsText" text="Espèce des landes">
      <formula>NOT(ISERROR(SEARCH("Espèce des landes",T395)))</formula>
    </cfRule>
    <cfRule type="containsText" dxfId="727" priority="59" operator="containsText" text="Espèce migratrice">
      <formula>NOT(ISERROR(SEARCH("Espèce migratrice",T395)))</formula>
    </cfRule>
    <cfRule type="containsText" dxfId="726" priority="60" operator="containsText" text="Espèce des milieux chauds et secs">
      <formula>NOT(ISERROR(SEARCH("Espèce des milieux chauds et secs",T395)))</formula>
    </cfRule>
    <cfRule type="containsText" dxfId="725" priority="61" operator="containsText" text="espèce des prairies mésophiles">
      <formula>NOT(ISERROR(SEARCH("espèce des prairies mésophiles",T395)))</formula>
    </cfRule>
    <cfRule type="containsText" dxfId="724" priority="62" operator="containsText" text="Espèce des lisières et boisements">
      <formula>NOT(ISERROR(SEARCH("Espèce des lisières et boisements",T395)))</formula>
    </cfRule>
    <cfRule type="containsText" dxfId="723" priority="63" operator="containsText" text="Espèce des zones humides">
      <formula>NOT(ISERROR(SEARCH("Espèce des zones humides",T395)))</formula>
    </cfRule>
  </conditionalFormatting>
  <conditionalFormatting sqref="T395">
    <cfRule type="containsText" priority="56" operator="containsText" text="Non renseignée">
      <formula>NOT(ISERROR(SEARCH("Non renseignée",T395)))</formula>
    </cfRule>
  </conditionalFormatting>
  <conditionalFormatting sqref="T396:T401">
    <cfRule type="containsText" dxfId="722" priority="55" operator="containsText" text="Non renseignée">
      <formula>NOT(ISERROR(SEARCH("Non renseignée",T396)))</formula>
    </cfRule>
  </conditionalFormatting>
  <conditionalFormatting sqref="T402:T487">
    <cfRule type="containsText" dxfId="721" priority="48" operator="containsText" text="Espèce ubiquiste">
      <formula>NOT(ISERROR(SEARCH("Espèce ubiquiste",T402)))</formula>
    </cfRule>
    <cfRule type="containsText" dxfId="720" priority="49" operator="containsText" text="Espèce des landes">
      <formula>NOT(ISERROR(SEARCH("Espèce des landes",T402)))</formula>
    </cfRule>
    <cfRule type="containsText" dxfId="719" priority="50" operator="containsText" text="Espèce migratrice">
      <formula>NOT(ISERROR(SEARCH("Espèce migratrice",T402)))</formula>
    </cfRule>
    <cfRule type="containsText" dxfId="718" priority="51" operator="containsText" text="Espèce des milieux chauds et secs">
      <formula>NOT(ISERROR(SEARCH("Espèce des milieux chauds et secs",T402)))</formula>
    </cfRule>
    <cfRule type="containsText" dxfId="717" priority="52" operator="containsText" text="espèce des prairies mésophiles">
      <formula>NOT(ISERROR(SEARCH("espèce des prairies mésophiles",T402)))</formula>
    </cfRule>
    <cfRule type="containsText" dxfId="716" priority="53" operator="containsText" text="Espèce des lisières et boisements">
      <formula>NOT(ISERROR(SEARCH("Espèce des lisières et boisements",T402)))</formula>
    </cfRule>
    <cfRule type="containsText" dxfId="715" priority="54" operator="containsText" text="Espèce des zones humides">
      <formula>NOT(ISERROR(SEARCH("Espèce des zones humides",T402)))</formula>
    </cfRule>
  </conditionalFormatting>
  <conditionalFormatting sqref="T402:T487">
    <cfRule type="containsText" dxfId="714" priority="47" operator="containsText" text="Non renseignée">
      <formula>NOT(ISERROR(SEARCH("Non renseignée",T402)))</formula>
    </cfRule>
  </conditionalFormatting>
  <conditionalFormatting sqref="T559:T614">
    <cfRule type="containsText" dxfId="713" priority="40" operator="containsText" text="Espèce ubiquiste">
      <formula>NOT(ISERROR(SEARCH("Espèce ubiquiste",T559)))</formula>
    </cfRule>
    <cfRule type="containsText" dxfId="712" priority="41" operator="containsText" text="Espèce des landes">
      <formula>NOT(ISERROR(SEARCH("Espèce des landes",T559)))</formula>
    </cfRule>
    <cfRule type="containsText" dxfId="711" priority="42" operator="containsText" text="Espèce migratrice">
      <formula>NOT(ISERROR(SEARCH("Espèce migratrice",T559)))</formula>
    </cfRule>
    <cfRule type="containsText" dxfId="710" priority="43" operator="containsText" text="Espèce des milieux chauds et secs">
      <formula>NOT(ISERROR(SEARCH("Espèce des milieux chauds et secs",T559)))</formula>
    </cfRule>
    <cfRule type="containsText" dxfId="709" priority="44" operator="containsText" text="espèce des prairies mésophiles">
      <formula>NOT(ISERROR(SEARCH("espèce des prairies mésophiles",T559)))</formula>
    </cfRule>
    <cfRule type="containsText" dxfId="708" priority="45" operator="containsText" text="Espèce des lisières et boisements">
      <formula>NOT(ISERROR(SEARCH("Espèce des lisières et boisements",T559)))</formula>
    </cfRule>
    <cfRule type="containsText" dxfId="707" priority="46" operator="containsText" text="Espèce des zones humides">
      <formula>NOT(ISERROR(SEARCH("Espèce des zones humides",T559)))</formula>
    </cfRule>
  </conditionalFormatting>
  <conditionalFormatting sqref="T559:T614">
    <cfRule type="containsText" dxfId="706" priority="39" operator="containsText" text="Non renseignée">
      <formula>NOT(ISERROR(SEARCH("Non renseignée",T559)))</formula>
    </cfRule>
  </conditionalFormatting>
  <conditionalFormatting sqref="T615:T1775">
    <cfRule type="containsText" dxfId="705" priority="32" operator="containsText" text="Espèce ubiquiste">
      <formula>NOT(ISERROR(SEARCH("Espèce ubiquiste",T615)))</formula>
    </cfRule>
    <cfRule type="containsText" dxfId="704" priority="33" operator="containsText" text="Espèce des landes">
      <formula>NOT(ISERROR(SEARCH("Espèce des landes",T615)))</formula>
    </cfRule>
    <cfRule type="containsText" dxfId="703" priority="34" operator="containsText" text="Espèce migratrice">
      <formula>NOT(ISERROR(SEARCH("Espèce migratrice",T615)))</formula>
    </cfRule>
    <cfRule type="containsText" dxfId="702" priority="35" operator="containsText" text="Espèce des milieux chauds et secs">
      <formula>NOT(ISERROR(SEARCH("Espèce des milieux chauds et secs",T615)))</formula>
    </cfRule>
    <cfRule type="containsText" dxfId="701" priority="36" operator="containsText" text="espèce des prairies mésophiles">
      <formula>NOT(ISERROR(SEARCH("espèce des prairies mésophiles",T615)))</formula>
    </cfRule>
    <cfRule type="containsText" dxfId="700" priority="37" operator="containsText" text="Espèce des lisières et boisements">
      <formula>NOT(ISERROR(SEARCH("Espèce des lisières et boisements",T615)))</formula>
    </cfRule>
    <cfRule type="containsText" dxfId="699" priority="38" operator="containsText" text="Espèce des zones humides">
      <formula>NOT(ISERROR(SEARCH("Espèce des zones humides",T615)))</formula>
    </cfRule>
  </conditionalFormatting>
  <conditionalFormatting sqref="T615:T1775">
    <cfRule type="containsText" dxfId="698" priority="31" operator="containsText" text="Non renseignée">
      <formula>NOT(ISERROR(SEARCH("Non renseignée",T615)))</formula>
    </cfRule>
  </conditionalFormatting>
  <conditionalFormatting sqref="Y716">
    <cfRule type="containsText" dxfId="697" priority="11" operator="containsText" text="CC">
      <formula>NOT(ISERROR(SEARCH("CC",Y716)))</formula>
    </cfRule>
    <cfRule type="containsText" dxfId="696" priority="12" operator="containsText" text="AC">
      <formula>NOT(ISERROR(SEARCH("AC",Y716)))</formula>
    </cfRule>
    <cfRule type="containsText" dxfId="695" priority="13" operator="containsText" text="PC">
      <formula>NOT(ISERROR(SEARCH("PC",Y716)))</formula>
    </cfRule>
    <cfRule type="containsText" dxfId="694" priority="14" operator="containsText" text="C">
      <formula>NOT(ISERROR(SEARCH("C",Y716)))</formula>
    </cfRule>
    <cfRule type="containsText" dxfId="693" priority="15" operator="containsText" text="AR">
      <formula>NOT(ISERROR(SEARCH("AR",Y716)))</formula>
    </cfRule>
    <cfRule type="containsText" dxfId="692" priority="16" operator="containsText" text="RR">
      <formula>NOT(ISERROR(SEARCH("RR",Y716)))</formula>
    </cfRule>
    <cfRule type="containsText" dxfId="691" priority="17" operator="containsText" text="E">
      <formula>NOT(ISERROR(SEARCH("E",Y716)))</formula>
    </cfRule>
    <cfRule type="containsText" dxfId="690" priority="18" operator="containsText" text="NR">
      <formula>NOT(ISERROR(SEARCH("NR",Y716)))</formula>
    </cfRule>
    <cfRule type="containsText" dxfId="689" priority="19" operator="containsText" text="Abs">
      <formula>NOT(ISERROR(SEARCH("Abs",Y716)))</formula>
    </cfRule>
    <cfRule type="containsText" dxfId="688" priority="20" operator="containsText" text="R">
      <formula>NOT(ISERROR(SEARCH("R",Y716)))</formula>
    </cfRule>
  </conditionalFormatting>
  <conditionalFormatting sqref="Y717">
    <cfRule type="containsText" dxfId="687" priority="1" operator="containsText" text="CC">
      <formula>NOT(ISERROR(SEARCH("CC",Y717)))</formula>
    </cfRule>
    <cfRule type="containsText" dxfId="686" priority="2" operator="containsText" text="AC">
      <formula>NOT(ISERROR(SEARCH("AC",Y717)))</formula>
    </cfRule>
    <cfRule type="containsText" dxfId="685" priority="3" operator="containsText" text="PC">
      <formula>NOT(ISERROR(SEARCH("PC",Y717)))</formula>
    </cfRule>
    <cfRule type="containsText" dxfId="684" priority="4" operator="containsText" text="C">
      <formula>NOT(ISERROR(SEARCH("C",Y717)))</formula>
    </cfRule>
    <cfRule type="containsText" dxfId="683" priority="5" operator="containsText" text="AR">
      <formula>NOT(ISERROR(SEARCH("AR",Y717)))</formula>
    </cfRule>
    <cfRule type="containsText" dxfId="682" priority="6" operator="containsText" text="RR">
      <formula>NOT(ISERROR(SEARCH("RR",Y717)))</formula>
    </cfRule>
    <cfRule type="containsText" dxfId="681" priority="7" operator="containsText" text="E">
      <formula>NOT(ISERROR(SEARCH("E",Y717)))</formula>
    </cfRule>
    <cfRule type="containsText" dxfId="680" priority="8" operator="containsText" text="NR">
      <formula>NOT(ISERROR(SEARCH("NR",Y717)))</formula>
    </cfRule>
    <cfRule type="containsText" dxfId="679" priority="9" operator="containsText" text="Abs">
      <formula>NOT(ISERROR(SEARCH("Abs",Y717)))</formula>
    </cfRule>
    <cfRule type="containsText" dxfId="678" priority="10" operator="containsText" text="R">
      <formula>NOT(ISERROR(SEARCH("R",Y717)))</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3486" operator="containsText" id="{77D9847F-7D46-4545-B939-1DC2F572A71A}">
            <xm:f>NOT(ISERROR(SEARCH("HHHR",Q2)))</xm:f>
            <xm:f>"HHHR"</xm:f>
            <x14:dxf>
              <fill>
                <patternFill>
                  <bgColor rgb="FFC00000"/>
                </patternFill>
              </fill>
            </x14:dxf>
          </x14:cfRule>
          <xm:sqref>Q2:Q65</xm:sqref>
        </x14:conditionalFormatting>
        <x14:conditionalFormatting xmlns:xm="http://schemas.microsoft.com/office/excel/2006/main">
          <x14:cfRule type="containsText" priority="2613" operator="containsText" id="{6883D819-581A-45F3-938F-156243CC33F0}">
            <xm:f>NOT(ISERROR(SEARCH("HHHR",Q559)))</xm:f>
            <xm:f>"HHHR"</xm:f>
            <x14:dxf>
              <fill>
                <patternFill>
                  <bgColor rgb="FFC00000"/>
                </patternFill>
              </fill>
            </x14:dxf>
          </x14:cfRule>
          <xm:sqref>Q559</xm:sqref>
        </x14:conditionalFormatting>
        <x14:conditionalFormatting xmlns:xm="http://schemas.microsoft.com/office/excel/2006/main">
          <x14:cfRule type="containsText" priority="2600" operator="containsText" id="{EB9A694E-8368-4724-95AB-3909115CB0E4}">
            <xm:f>NOT(ISERROR(SEARCH("HHHR",Q560)))</xm:f>
            <xm:f>"HHHR"</xm:f>
            <x14:dxf>
              <fill>
                <patternFill>
                  <bgColor rgb="FFC00000"/>
                </patternFill>
              </fill>
            </x14:dxf>
          </x14:cfRule>
          <xm:sqref>Q560:Q666 Q675:Q676 Q679:Q692 Q694:Q699 Q702:Q709 Q712:Q743 Q746:Q753 Q756:Q771 Q669:Q672</xm:sqref>
        </x14:conditionalFormatting>
        <x14:conditionalFormatting xmlns:xm="http://schemas.microsoft.com/office/excel/2006/main">
          <x14:cfRule type="containsText" priority="1887" operator="containsText" id="{E5C58598-09CF-448F-8DC2-B96F6C6C05B4}">
            <xm:f>NOT(ISERROR(SEARCH("HHHR",Q673)))</xm:f>
            <xm:f>"HHHR"</xm:f>
            <x14:dxf>
              <fill>
                <patternFill>
                  <bgColor rgb="FFC00000"/>
                </patternFill>
              </fill>
            </x14:dxf>
          </x14:cfRule>
          <xm:sqref>Q673:Q674</xm:sqref>
        </x14:conditionalFormatting>
        <x14:conditionalFormatting xmlns:xm="http://schemas.microsoft.com/office/excel/2006/main">
          <x14:cfRule type="containsText" priority="1809" operator="containsText" id="{C17351FB-33CD-4B88-8796-46DC3D6CD741}">
            <xm:f>NOT(ISERROR(SEARCH("HHHR",Q677)))</xm:f>
            <xm:f>"HHHR"</xm:f>
            <x14:dxf>
              <fill>
                <patternFill>
                  <bgColor rgb="FFC00000"/>
                </patternFill>
              </fill>
            </x14:dxf>
          </x14:cfRule>
          <xm:sqref>Q677:Q678</xm:sqref>
        </x14:conditionalFormatting>
        <x14:conditionalFormatting xmlns:xm="http://schemas.microsoft.com/office/excel/2006/main">
          <x14:cfRule type="containsText" priority="1731" operator="containsText" id="{60C34369-CC57-4EF1-903D-D545E9B088FD}">
            <xm:f>NOT(ISERROR(SEARCH("HHHR",Q693)))</xm:f>
            <xm:f>"HHHR"</xm:f>
            <x14:dxf>
              <fill>
                <patternFill>
                  <bgColor rgb="FFC00000"/>
                </patternFill>
              </fill>
            </x14:dxf>
          </x14:cfRule>
          <xm:sqref>Q693</xm:sqref>
        </x14:conditionalFormatting>
        <x14:conditionalFormatting xmlns:xm="http://schemas.microsoft.com/office/excel/2006/main">
          <x14:cfRule type="containsText" priority="1653" operator="containsText" id="{7D414F10-B481-43E2-B5CD-D1AF415C716E}">
            <xm:f>NOT(ISERROR(SEARCH("HHHR",Q700)))</xm:f>
            <xm:f>"HHHR"</xm:f>
            <x14:dxf>
              <fill>
                <patternFill>
                  <bgColor rgb="FFC00000"/>
                </patternFill>
              </fill>
            </x14:dxf>
          </x14:cfRule>
          <xm:sqref>Q700</xm:sqref>
        </x14:conditionalFormatting>
        <x14:conditionalFormatting xmlns:xm="http://schemas.microsoft.com/office/excel/2006/main">
          <x14:cfRule type="containsText" priority="1575" operator="containsText" id="{2C7D4564-E844-4872-BE5C-1DC648CFEA1C}">
            <xm:f>NOT(ISERROR(SEARCH("HHHR",Q710)))</xm:f>
            <xm:f>"HHHR"</xm:f>
            <x14:dxf>
              <fill>
                <patternFill>
                  <bgColor rgb="FFC00000"/>
                </patternFill>
              </fill>
            </x14:dxf>
          </x14:cfRule>
          <xm:sqref>Q710:Q711</xm:sqref>
        </x14:conditionalFormatting>
        <x14:conditionalFormatting xmlns:xm="http://schemas.microsoft.com/office/excel/2006/main">
          <x14:cfRule type="containsText" priority="1497" operator="containsText" id="{3987E8C0-994F-48A2-BD60-DBE215617B2C}">
            <xm:f>NOT(ISERROR(SEARCH("HHHR",Q744)))</xm:f>
            <xm:f>"HHHR"</xm:f>
            <x14:dxf>
              <fill>
                <patternFill>
                  <bgColor rgb="FFC00000"/>
                </patternFill>
              </fill>
            </x14:dxf>
          </x14:cfRule>
          <xm:sqref>Q744:Q745</xm:sqref>
        </x14:conditionalFormatting>
        <x14:conditionalFormatting xmlns:xm="http://schemas.microsoft.com/office/excel/2006/main">
          <x14:cfRule type="containsText" priority="1419" operator="containsText" id="{019FB955-41D3-45F6-A2FB-4B4E8925EFF1}">
            <xm:f>NOT(ISERROR(SEARCH("HHHR",Q754)))</xm:f>
            <xm:f>"HHHR"</xm:f>
            <x14:dxf>
              <fill>
                <patternFill>
                  <bgColor rgb="FFC00000"/>
                </patternFill>
              </fill>
            </x14:dxf>
          </x14:cfRule>
          <xm:sqref>Q754</xm:sqref>
        </x14:conditionalFormatting>
        <x14:conditionalFormatting xmlns:xm="http://schemas.microsoft.com/office/excel/2006/main">
          <x14:cfRule type="containsText" priority="1341" operator="containsText" id="{E30A98B9-0CD9-48B4-9F5D-235949689F03}">
            <xm:f>NOT(ISERROR(SEARCH("HHHR",Q755)))</xm:f>
            <xm:f>"HHHR"</xm:f>
            <x14:dxf>
              <fill>
                <patternFill>
                  <bgColor rgb="FFC00000"/>
                </patternFill>
              </fill>
            </x14:dxf>
          </x14:cfRule>
          <xm:sqref>Q755</xm:sqref>
        </x14:conditionalFormatting>
        <x14:conditionalFormatting xmlns:xm="http://schemas.microsoft.com/office/excel/2006/main">
          <x14:cfRule type="containsText" priority="1263" operator="containsText" id="{BFE7BFB1-5310-478E-AD49-6B9C4A57EB99}">
            <xm:f>NOT(ISERROR(SEARCH("HHHR",Q701)))</xm:f>
            <xm:f>"HHHR"</xm:f>
            <x14:dxf>
              <fill>
                <patternFill>
                  <bgColor rgb="FFC00000"/>
                </patternFill>
              </fill>
            </x14:dxf>
          </x14:cfRule>
          <xm:sqref>Q701</xm:sqref>
        </x14:conditionalFormatting>
        <x14:conditionalFormatting xmlns:xm="http://schemas.microsoft.com/office/excel/2006/main">
          <x14:cfRule type="containsText" priority="1185" operator="containsText" id="{8E589357-6AE6-4652-A386-D321A9C9199A}">
            <xm:f>NOT(ISERROR(SEARCH("HHHR",Q667)))</xm:f>
            <xm:f>"HHHR"</xm:f>
            <x14:dxf>
              <fill>
                <patternFill>
                  <bgColor rgb="FFC00000"/>
                </patternFill>
              </fill>
            </x14:dxf>
          </x14:cfRule>
          <xm:sqref>Q667:Q668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W41"/>
  <sheetViews>
    <sheetView topLeftCell="A10" zoomScale="70" zoomScaleNormal="70" workbookViewId="0">
      <selection activeCell="I16" sqref="I16:I17"/>
    </sheetView>
  </sheetViews>
  <sheetFormatPr baseColWidth="10" defaultRowHeight="15" x14ac:dyDescent="0.25"/>
  <cols>
    <col min="3" max="3" width="52.28515625" bestFit="1" customWidth="1"/>
    <col min="4" max="4" width="14.28515625" bestFit="1" customWidth="1"/>
    <col min="5" max="5" width="9.28515625" bestFit="1" customWidth="1"/>
    <col min="6" max="6" width="10.28515625" bestFit="1" customWidth="1"/>
    <col min="7" max="7" width="20.42578125" customWidth="1"/>
    <col min="9" max="9" width="14.28515625" customWidth="1"/>
    <col min="11" max="11" width="17.5703125" customWidth="1"/>
    <col min="13" max="13" width="14.140625" customWidth="1"/>
    <col min="15" max="16" width="11.42578125" style="1"/>
    <col min="17" max="17" width="17.28515625" style="1" customWidth="1"/>
    <col min="19" max="19" width="13" bestFit="1" customWidth="1"/>
    <col min="23" max="23" width="12.7109375" customWidth="1"/>
  </cols>
  <sheetData>
    <row r="2" spans="2:9" x14ac:dyDescent="0.25">
      <c r="C2" s="14"/>
      <c r="D2" s="20" t="s">
        <v>422</v>
      </c>
      <c r="E2" s="21" t="s">
        <v>423</v>
      </c>
      <c r="F2" s="60" t="s">
        <v>424</v>
      </c>
      <c r="G2" s="19" t="s">
        <v>425</v>
      </c>
      <c r="H2" t="s">
        <v>3572</v>
      </c>
    </row>
    <row r="3" spans="2:9" x14ac:dyDescent="0.25">
      <c r="B3" s="17"/>
      <c r="C3" s="17" t="s">
        <v>427</v>
      </c>
      <c r="D3" s="16">
        <v>99</v>
      </c>
      <c r="E3" s="15">
        <v>13</v>
      </c>
      <c r="F3" s="15">
        <v>59</v>
      </c>
      <c r="G3" s="15">
        <v>69</v>
      </c>
      <c r="H3" s="103">
        <v>1004</v>
      </c>
    </row>
    <row r="4" spans="2:9" ht="15.75" thickBot="1" x14ac:dyDescent="0.3">
      <c r="B4" s="18"/>
      <c r="C4" s="18" t="s">
        <v>426</v>
      </c>
      <c r="D4" s="35">
        <v>92</v>
      </c>
      <c r="E4" s="36">
        <v>13</v>
      </c>
      <c r="F4" s="36">
        <v>59</v>
      </c>
      <c r="G4" s="36">
        <v>67</v>
      </c>
      <c r="H4" t="s">
        <v>770</v>
      </c>
      <c r="I4" s="34" t="s">
        <v>442</v>
      </c>
    </row>
    <row r="5" spans="2:9" ht="15.75" thickTop="1" x14ac:dyDescent="0.25"/>
    <row r="7" spans="2:9" x14ac:dyDescent="0.25">
      <c r="C7" s="52" t="s">
        <v>443</v>
      </c>
    </row>
    <row r="8" spans="2:9" x14ac:dyDescent="0.25">
      <c r="C8" s="52"/>
    </row>
    <row r="9" spans="2:9" x14ac:dyDescent="0.25">
      <c r="C9" s="52" t="s">
        <v>447</v>
      </c>
    </row>
    <row r="10" spans="2:9" x14ac:dyDescent="0.25">
      <c r="C10" s="52" t="s">
        <v>448</v>
      </c>
    </row>
    <row r="11" spans="2:9" x14ac:dyDescent="0.25">
      <c r="C11" s="52" t="s">
        <v>449</v>
      </c>
    </row>
    <row r="12" spans="2:9" x14ac:dyDescent="0.25">
      <c r="C12" s="52" t="s">
        <v>450</v>
      </c>
    </row>
    <row r="13" spans="2:9" x14ac:dyDescent="0.25">
      <c r="C13" s="52" t="s">
        <v>451</v>
      </c>
    </row>
    <row r="14" spans="2:9" x14ac:dyDescent="0.25">
      <c r="C14" s="52" t="s">
        <v>452</v>
      </c>
    </row>
    <row r="15" spans="2:9" x14ac:dyDescent="0.25">
      <c r="C15" s="52"/>
    </row>
    <row r="18" spans="3:23" x14ac:dyDescent="0.25">
      <c r="C18" s="1"/>
    </row>
    <row r="19" spans="3:23" x14ac:dyDescent="0.25">
      <c r="C19" s="1"/>
    </row>
    <row r="21" spans="3:23" ht="34.15" customHeight="1" x14ac:dyDescent="0.25">
      <c r="C21" s="32" t="s">
        <v>440</v>
      </c>
      <c r="D21" s="32" t="s">
        <v>441</v>
      </c>
      <c r="E21" s="33" t="s">
        <v>428</v>
      </c>
      <c r="F21" s="14"/>
      <c r="G21" s="57" t="s">
        <v>110</v>
      </c>
      <c r="H21" s="32"/>
      <c r="I21" s="58" t="s">
        <v>414</v>
      </c>
      <c r="J21" s="32"/>
      <c r="K21" s="59" t="s">
        <v>1</v>
      </c>
      <c r="L21" s="32"/>
      <c r="M21" s="60" t="s">
        <v>431</v>
      </c>
      <c r="O21" s="63" t="s">
        <v>461</v>
      </c>
      <c r="Q21" s="62" t="s">
        <v>908</v>
      </c>
      <c r="S21" s="64" t="s">
        <v>676</v>
      </c>
      <c r="U21" s="65" t="s">
        <v>723</v>
      </c>
      <c r="W21" s="66" t="s">
        <v>909</v>
      </c>
    </row>
    <row r="22" spans="3:23" x14ac:dyDescent="0.25">
      <c r="C22" s="25" t="s">
        <v>432</v>
      </c>
      <c r="D22" s="2" t="s">
        <v>14</v>
      </c>
      <c r="E22">
        <v>8</v>
      </c>
      <c r="F22" s="22">
        <v>7.476635514018691E-2</v>
      </c>
      <c r="G22" s="1">
        <v>8</v>
      </c>
      <c r="H22" s="1"/>
      <c r="I22" s="1">
        <v>0</v>
      </c>
      <c r="J22" s="1"/>
      <c r="K22" s="1">
        <v>3</v>
      </c>
      <c r="L22" s="1"/>
      <c r="M22" s="1">
        <v>0</v>
      </c>
      <c r="O22" s="1">
        <v>3</v>
      </c>
      <c r="Q22" s="1">
        <v>3</v>
      </c>
      <c r="S22" s="1">
        <v>1</v>
      </c>
      <c r="U22" s="1">
        <v>0</v>
      </c>
      <c r="W22">
        <v>0</v>
      </c>
    </row>
    <row r="23" spans="3:23" x14ac:dyDescent="0.25">
      <c r="C23" s="26" t="s">
        <v>433</v>
      </c>
      <c r="D23" s="2" t="s">
        <v>33</v>
      </c>
      <c r="E23">
        <v>3</v>
      </c>
      <c r="F23" s="22">
        <v>2.8037383177570093E-2</v>
      </c>
      <c r="G23" s="1">
        <v>3</v>
      </c>
      <c r="H23" s="1"/>
      <c r="I23" s="1">
        <v>0</v>
      </c>
      <c r="J23" s="1"/>
      <c r="K23" s="1">
        <v>2</v>
      </c>
      <c r="L23" s="1"/>
      <c r="M23" s="1">
        <v>2</v>
      </c>
      <c r="O23" s="1">
        <v>2</v>
      </c>
      <c r="Q23" s="1">
        <v>2</v>
      </c>
      <c r="S23" s="1">
        <v>1</v>
      </c>
      <c r="U23" s="1">
        <v>0</v>
      </c>
      <c r="W23">
        <v>0</v>
      </c>
    </row>
    <row r="24" spans="3:23" x14ac:dyDescent="0.25">
      <c r="C24" s="27" t="s">
        <v>434</v>
      </c>
      <c r="D24" s="2" t="s">
        <v>49</v>
      </c>
      <c r="E24">
        <v>7</v>
      </c>
      <c r="F24" s="22">
        <v>6.5420560747663545E-2</v>
      </c>
      <c r="G24" s="1">
        <v>6</v>
      </c>
      <c r="H24" s="1"/>
      <c r="I24" s="1">
        <v>1</v>
      </c>
      <c r="J24" s="1"/>
      <c r="K24" s="1">
        <v>6</v>
      </c>
      <c r="L24" s="1"/>
      <c r="M24" s="1">
        <v>1</v>
      </c>
      <c r="O24" s="1">
        <v>4</v>
      </c>
      <c r="Q24" s="1">
        <v>3</v>
      </c>
      <c r="S24" s="1">
        <v>1</v>
      </c>
      <c r="U24" s="1">
        <v>3</v>
      </c>
      <c r="W24">
        <v>3</v>
      </c>
    </row>
    <row r="25" spans="3:23" x14ac:dyDescent="0.25">
      <c r="C25" s="28" t="s">
        <v>435</v>
      </c>
      <c r="D25" s="2" t="s">
        <v>26</v>
      </c>
      <c r="E25">
        <v>9</v>
      </c>
      <c r="F25" s="22">
        <v>8.4112149532710276E-2</v>
      </c>
      <c r="G25" s="1">
        <v>6</v>
      </c>
      <c r="H25" s="1"/>
      <c r="I25" s="1">
        <v>3</v>
      </c>
      <c r="J25" s="1"/>
      <c r="K25" s="1">
        <v>4</v>
      </c>
      <c r="L25" s="1"/>
      <c r="M25" s="1">
        <v>4</v>
      </c>
      <c r="O25" s="1">
        <v>8</v>
      </c>
      <c r="Q25" s="1">
        <v>4</v>
      </c>
      <c r="S25" s="1">
        <v>8</v>
      </c>
      <c r="U25" s="1">
        <v>1</v>
      </c>
      <c r="W25">
        <v>1</v>
      </c>
    </row>
    <row r="26" spans="3:23" x14ac:dyDescent="0.25">
      <c r="C26" s="29" t="s">
        <v>436</v>
      </c>
      <c r="D26" s="2" t="s">
        <v>29</v>
      </c>
      <c r="E26">
        <v>10</v>
      </c>
      <c r="F26" s="22">
        <v>9.3457943925233641E-2</v>
      </c>
      <c r="G26" s="1">
        <v>8</v>
      </c>
      <c r="H26" s="1"/>
      <c r="I26" s="1">
        <v>2</v>
      </c>
      <c r="J26" s="1"/>
      <c r="K26" s="1">
        <v>7</v>
      </c>
      <c r="L26" s="1"/>
      <c r="M26" s="1">
        <v>6</v>
      </c>
      <c r="O26" s="1">
        <v>16</v>
      </c>
      <c r="Q26" s="1">
        <v>14</v>
      </c>
      <c r="S26" s="1">
        <v>2</v>
      </c>
      <c r="U26" s="1">
        <v>4</v>
      </c>
      <c r="W26">
        <v>4</v>
      </c>
    </row>
    <row r="27" spans="3:23" x14ac:dyDescent="0.25">
      <c r="C27" s="30" t="s">
        <v>437</v>
      </c>
      <c r="D27" s="2" t="s">
        <v>16</v>
      </c>
      <c r="E27">
        <v>63</v>
      </c>
      <c r="F27" s="22">
        <v>0.58878504672897192</v>
      </c>
      <c r="G27" s="1">
        <v>56</v>
      </c>
      <c r="H27" s="1"/>
      <c r="I27" s="1">
        <v>7</v>
      </c>
      <c r="J27" s="1"/>
      <c r="K27" s="1">
        <v>36</v>
      </c>
      <c r="L27" s="1"/>
      <c r="M27" s="1">
        <v>38</v>
      </c>
      <c r="O27" s="1">
        <v>33</v>
      </c>
      <c r="Q27" s="1">
        <v>33</v>
      </c>
      <c r="S27" s="1">
        <v>3</v>
      </c>
      <c r="U27" s="1">
        <v>3</v>
      </c>
      <c r="W27">
        <v>3</v>
      </c>
    </row>
    <row r="28" spans="3:23" x14ac:dyDescent="0.25">
      <c r="C28" s="31" t="s">
        <v>438</v>
      </c>
      <c r="D28" s="2" t="s">
        <v>38</v>
      </c>
      <c r="E28">
        <v>7</v>
      </c>
      <c r="F28" s="22">
        <v>6.5420560747663545E-2</v>
      </c>
      <c r="G28" s="1">
        <v>7</v>
      </c>
      <c r="H28" s="1"/>
      <c r="I28" s="1">
        <v>0</v>
      </c>
      <c r="J28" s="1"/>
      <c r="K28" s="1">
        <v>6</v>
      </c>
      <c r="L28" s="1"/>
      <c r="M28" s="1">
        <v>4</v>
      </c>
      <c r="O28" s="1">
        <v>1</v>
      </c>
      <c r="Q28" s="1">
        <v>1</v>
      </c>
      <c r="S28" s="1">
        <v>2</v>
      </c>
      <c r="U28" s="1">
        <v>0</v>
      </c>
    </row>
    <row r="29" spans="3:23" x14ac:dyDescent="0.25">
      <c r="C29" s="24" t="s">
        <v>429</v>
      </c>
      <c r="D29" s="2"/>
      <c r="E29" s="23">
        <v>107</v>
      </c>
      <c r="F29" s="23"/>
      <c r="G29" s="61">
        <f>SUM(G22:G28)</f>
        <v>94</v>
      </c>
      <c r="H29" s="61"/>
      <c r="I29" s="61">
        <f>SUM(I22:I28)</f>
        <v>13</v>
      </c>
      <c r="J29" s="61"/>
      <c r="K29" s="61">
        <f>SUM(K22:K28)</f>
        <v>64</v>
      </c>
      <c r="L29" s="1"/>
      <c r="M29" s="61">
        <f>SUM(M22:M28)</f>
        <v>55</v>
      </c>
      <c r="O29" s="61">
        <f>SUM(O22:O28)</f>
        <v>67</v>
      </c>
      <c r="Q29" s="61">
        <f>SUM(Q22:Q28)</f>
        <v>60</v>
      </c>
      <c r="S29" s="61">
        <f>SUM(S22:S28)</f>
        <v>18</v>
      </c>
      <c r="U29" s="61">
        <f>SUM(U22:U28)</f>
        <v>11</v>
      </c>
      <c r="W29" s="61">
        <f>SUM(W22:W28)</f>
        <v>11</v>
      </c>
    </row>
    <row r="30" spans="3:23" x14ac:dyDescent="0.25">
      <c r="C30" s="23" t="s">
        <v>439</v>
      </c>
      <c r="D30" s="2" t="s">
        <v>3</v>
      </c>
      <c r="E30">
        <v>5</v>
      </c>
      <c r="F30" s="22"/>
      <c r="G30" s="1">
        <v>5</v>
      </c>
      <c r="H30" s="1"/>
      <c r="I30" s="1">
        <v>0</v>
      </c>
      <c r="J30" s="1"/>
      <c r="K30" s="1">
        <v>4</v>
      </c>
      <c r="L30" s="1"/>
      <c r="M30" s="1">
        <v>4</v>
      </c>
      <c r="O30" s="1">
        <v>28</v>
      </c>
      <c r="Q30" s="1">
        <v>13</v>
      </c>
      <c r="S30" s="1">
        <v>1</v>
      </c>
      <c r="U30" s="1">
        <v>6</v>
      </c>
      <c r="W30">
        <v>1</v>
      </c>
    </row>
    <row r="31" spans="3:23" x14ac:dyDescent="0.25">
      <c r="C31" s="24" t="s">
        <v>430</v>
      </c>
      <c r="D31" s="1"/>
      <c r="E31" s="23">
        <v>112</v>
      </c>
      <c r="F31" s="23"/>
      <c r="G31" s="61">
        <v>99</v>
      </c>
      <c r="H31" s="61"/>
      <c r="I31" s="61">
        <v>13</v>
      </c>
      <c r="J31" s="61"/>
      <c r="K31" s="61">
        <f>SUM(K29:K30)</f>
        <v>68</v>
      </c>
      <c r="L31" s="1"/>
      <c r="M31" s="61">
        <f>SUM(M29:M30)</f>
        <v>59</v>
      </c>
      <c r="O31" s="61">
        <f>SUM(O29:O30)</f>
        <v>95</v>
      </c>
      <c r="Q31" s="61">
        <f>SUM(Q29:Q30)</f>
        <v>73</v>
      </c>
      <c r="S31" s="61">
        <f>SUM(S29:S30)</f>
        <v>19</v>
      </c>
      <c r="U31" s="61">
        <f>SUM(U29:U30)</f>
        <v>17</v>
      </c>
      <c r="W31" s="61">
        <f>SUM(W29:W30)</f>
        <v>12</v>
      </c>
    </row>
    <row r="32" spans="3:23" x14ac:dyDescent="0.25">
      <c r="C32" s="1"/>
    </row>
    <row r="33" spans="3:3" x14ac:dyDescent="0.25">
      <c r="C33" s="1"/>
    </row>
    <row r="34" spans="3:3" x14ac:dyDescent="0.25">
      <c r="C34" s="1"/>
    </row>
    <row r="35" spans="3:3" x14ac:dyDescent="0.25">
      <c r="C35" s="1"/>
    </row>
    <row r="36" spans="3:3" x14ac:dyDescent="0.25">
      <c r="C36" s="1"/>
    </row>
    <row r="37" spans="3:3" x14ac:dyDescent="0.25">
      <c r="C37" s="1"/>
    </row>
    <row r="38" spans="3:3" x14ac:dyDescent="0.25">
      <c r="C38" s="1"/>
    </row>
    <row r="39" spans="3:3" x14ac:dyDescent="0.25">
      <c r="C39" s="1"/>
    </row>
    <row r="40" spans="3:3" x14ac:dyDescent="0.25">
      <c r="C40" s="1"/>
    </row>
    <row r="41" spans="3:3" x14ac:dyDescent="0.25">
      <c r="C41" s="1"/>
    </row>
  </sheetData>
  <conditionalFormatting sqref="F22:F28 E32:E41 F30:F31">
    <cfRule type="containsText" dxfId="664" priority="8" operator="containsText" text="ìì">
      <formula>NOT(ISERROR(SEARCH("ìì",E22)))</formula>
    </cfRule>
    <cfRule type="containsText" dxfId="663" priority="9" operator="containsText" text="ì">
      <formula>NOT(ISERROR(SEARCH("ì",E22)))</formula>
    </cfRule>
    <cfRule type="containsText" dxfId="662" priority="10" operator="containsText" text="îî">
      <formula>NOT(ISERROR(SEARCH("îî",E22)))</formula>
    </cfRule>
    <cfRule type="containsText" dxfId="661" priority="11" operator="containsText" text="î">
      <formula>NOT(ISERROR(SEARCH("î",E22)))</formula>
    </cfRule>
  </conditionalFormatting>
  <conditionalFormatting sqref="D22:D30">
    <cfRule type="containsText" dxfId="660" priority="1" operator="containsText" text="DD">
      <formula>NOT(ISERROR(SEARCH("DD",D22)))</formula>
    </cfRule>
    <cfRule type="containsText" dxfId="659" priority="2" operator="containsText" text="LC">
      <formula>NOT(ISERROR(SEARCH("LC",D22)))</formula>
    </cfRule>
    <cfRule type="containsText" dxfId="658" priority="3" operator="containsText" text="NT">
      <formula>NOT(ISERROR(SEARCH("NT",D22)))</formula>
    </cfRule>
    <cfRule type="containsText" dxfId="657" priority="4" operator="containsText" text="VU">
      <formula>NOT(ISERROR(SEARCH("VU",D22)))</formula>
    </cfRule>
    <cfRule type="containsText" dxfId="656" priority="5" operator="containsText" text="EN">
      <formula>NOT(ISERROR(SEARCH("EN",D22)))</formula>
    </cfRule>
    <cfRule type="containsText" dxfId="655" priority="6" operator="containsText" text="CR">
      <formula>NOT(ISERROR(SEARCH("CR",D22)))</formula>
    </cfRule>
  </conditionalFormatting>
  <conditionalFormatting sqref="D22:D30">
    <cfRule type="containsText" dxfId="654" priority="7" operator="containsText" text="RE">
      <formula>NOT(ISERROR(SEARCH("RE",D22)))</formula>
    </cfRule>
  </conditionalFormatting>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343"/>
  <sheetViews>
    <sheetView topLeftCell="B1" zoomScale="55" zoomScaleNormal="55" workbookViewId="0">
      <pane ySplit="1" topLeftCell="A2" activePane="bottomLeft" state="frozen"/>
      <selection activeCell="D1" sqref="D1"/>
      <selection pane="bottomLeft" activeCell="R41" sqref="Q41:R41"/>
    </sheetView>
  </sheetViews>
  <sheetFormatPr baseColWidth="10" defaultRowHeight="15" x14ac:dyDescent="0.25"/>
  <cols>
    <col min="1" max="1" width="40.28515625" style="9" bestFit="1" customWidth="1"/>
    <col min="2" max="2" width="16.85546875" bestFit="1" customWidth="1"/>
    <col min="4" max="4" width="40.28515625" bestFit="1" customWidth="1"/>
    <col min="5" max="5" width="27.42578125" bestFit="1" customWidth="1"/>
    <col min="6" max="6" width="27.28515625" bestFit="1" customWidth="1"/>
    <col min="7" max="7" width="10.140625" customWidth="1"/>
    <col min="8" max="8" width="26.42578125" customWidth="1"/>
    <col min="9" max="9" width="17" style="1" customWidth="1"/>
    <col min="10" max="12" width="10.28515625" style="1" customWidth="1"/>
    <col min="14" max="15" width="35.7109375" bestFit="1" customWidth="1"/>
    <col min="16" max="16" width="10.28515625" customWidth="1"/>
    <col min="17" max="17" width="13.7109375" bestFit="1" customWidth="1"/>
    <col min="18" max="18" width="13.85546875" bestFit="1" customWidth="1"/>
    <col min="19" max="19" width="18.5703125" bestFit="1" customWidth="1"/>
    <col min="22" max="22" width="27.7109375" customWidth="1"/>
    <col min="23" max="23" width="26.7109375" bestFit="1" customWidth="1"/>
    <col min="28" max="28" width="27.7109375" bestFit="1" customWidth="1"/>
    <col min="29" max="29" width="44.140625" bestFit="1" customWidth="1"/>
    <col min="34" max="34" width="50.28515625" bestFit="1" customWidth="1"/>
    <col min="35" max="35" width="44.28515625" bestFit="1" customWidth="1"/>
    <col min="36" max="36" width="22.140625" customWidth="1"/>
    <col min="37" max="37" width="33.7109375" bestFit="1" customWidth="1"/>
    <col min="38" max="38" width="45.85546875" bestFit="1" customWidth="1"/>
    <col min="39" max="39" width="24.85546875" customWidth="1"/>
    <col min="40" max="40" width="17.85546875" customWidth="1"/>
    <col min="41" max="41" width="35.7109375" bestFit="1" customWidth="1"/>
    <col min="42" max="42" width="14.7109375" customWidth="1"/>
    <col min="43" max="43" width="5.42578125" customWidth="1"/>
    <col min="44" max="44" width="12.28515625" bestFit="1" customWidth="1"/>
  </cols>
  <sheetData>
    <row r="1" spans="1:38" s="7" customFormat="1" x14ac:dyDescent="0.25">
      <c r="A1" s="8" t="s">
        <v>232</v>
      </c>
      <c r="B1" s="7" t="s">
        <v>233</v>
      </c>
      <c r="C1" s="7" t="s">
        <v>234</v>
      </c>
      <c r="D1" s="7" t="s">
        <v>235</v>
      </c>
      <c r="E1" s="70" t="s">
        <v>236</v>
      </c>
      <c r="F1" s="70" t="s">
        <v>237</v>
      </c>
      <c r="G1" s="70" t="s">
        <v>238</v>
      </c>
      <c r="H1" s="71" t="s">
        <v>242</v>
      </c>
      <c r="I1" s="71" t="s">
        <v>419</v>
      </c>
      <c r="J1" s="71" t="s">
        <v>2923</v>
      </c>
      <c r="K1" s="71" t="s">
        <v>2924</v>
      </c>
      <c r="L1" s="71" t="s">
        <v>2926</v>
      </c>
      <c r="M1" s="71" t="s">
        <v>2925</v>
      </c>
      <c r="N1" s="71" t="s">
        <v>410</v>
      </c>
      <c r="O1" s="71" t="s">
        <v>410</v>
      </c>
      <c r="P1" s="70" t="s">
        <v>239</v>
      </c>
      <c r="Q1" s="71" t="s">
        <v>399</v>
      </c>
      <c r="R1" s="71" t="s">
        <v>240</v>
      </c>
      <c r="S1" s="71" t="s">
        <v>398</v>
      </c>
    </row>
    <row r="2" spans="1:38" x14ac:dyDescent="0.25">
      <c r="A2"/>
      <c r="B2" s="13" t="e">
        <f>VLOOKUP($A2,REFERENTIEL!$A:$Y,2,FALSE)</f>
        <v>#N/A</v>
      </c>
      <c r="C2" t="e">
        <f>VLOOKUP($A2,REFERENTIEL!$A:$Y,4,FALSE)</f>
        <v>#N/A</v>
      </c>
      <c r="D2" t="e">
        <f>VLOOKUP($A2,REFERENTIEL!$A:$Y,5,FALSE)</f>
        <v>#N/A</v>
      </c>
      <c r="E2" s="72" t="e">
        <f>VLOOKUP($A2,REFERENTIEL!$A:$Y,6,FALSE)</f>
        <v>#N/A</v>
      </c>
      <c r="F2" s="72" t="e">
        <f>VLOOKUP($A2,REFERENTIEL!$A:$Y,7,FALSE)</f>
        <v>#N/A</v>
      </c>
      <c r="G2" s="72" t="e">
        <f>VLOOKUP($A2,REFERENTIEL!$A:$Y,8,FALSE)</f>
        <v>#N/A</v>
      </c>
      <c r="H2" s="73" t="e">
        <f>VLOOKUP($A2,REFERENTIEL!$A:$Y,12,FALSE)</f>
        <v>#N/A</v>
      </c>
      <c r="I2" s="73" t="e">
        <f>VLOOKUP($A2,REFERENTIEL!$A:$Y,21,FALSE)</f>
        <v>#N/A</v>
      </c>
      <c r="J2" s="73" t="e">
        <f>VLOOKUP($A2,REFERENTIEL!$A:$Y,14,FALSE)</f>
        <v>#N/A</v>
      </c>
      <c r="K2" s="73" t="e">
        <f>VLOOKUP($A2,REFERENTIEL!$A:$Y,15,FALSE)</f>
        <v>#N/A</v>
      </c>
      <c r="L2" s="73" t="e">
        <f>VLOOKUP($A2,REFERENTIEL!$A:$Y,16,FALSE)</f>
        <v>#N/A</v>
      </c>
      <c r="M2" t="e">
        <f>VLOOKUP($A2,REFERENTIEL!$A:$Y,17,FALSE)</f>
        <v>#N/A</v>
      </c>
      <c r="N2" s="101" t="e">
        <f>VLOOKUP($A2,REFERENTIEL!$A:$Y,18,FALSE)</f>
        <v>#N/A</v>
      </c>
      <c r="O2" s="45" t="e">
        <f>VLOOKUP($A2,REFERENTIEL!$A:$Y,20,FALSE)</f>
        <v>#N/A</v>
      </c>
      <c r="P2" s="72" t="e">
        <f>VLOOKUP($A2,REFERENTIEL!$A:$Y,9,FALSE)</f>
        <v>#N/A</v>
      </c>
      <c r="Q2" s="73" t="e">
        <f>VLOOKUP($A2,REFERENTIEL!$A:$Y,10,FALSE)</f>
        <v>#N/A</v>
      </c>
      <c r="R2" s="73" t="e">
        <f>VLOOKUP($A2,REFERENTIEL!$A:$Y,11,FALSE)</f>
        <v>#N/A</v>
      </c>
      <c r="S2" s="73" t="e">
        <f>VLOOKUP($A2,REFERENTIEL!$A:$Y,13,FALSE)</f>
        <v>#N/A</v>
      </c>
    </row>
    <row r="3" spans="1:38" x14ac:dyDescent="0.25">
      <c r="A3"/>
      <c r="B3" s="13" t="e">
        <f>VLOOKUP($A3,REFERENTIEL!$A:$Y,2,FALSE)</f>
        <v>#N/A</v>
      </c>
      <c r="C3" t="e">
        <f>VLOOKUP($A3,REFERENTIEL!$A:$Y,4,FALSE)</f>
        <v>#N/A</v>
      </c>
      <c r="D3" t="e">
        <f>VLOOKUP($A3,REFERENTIEL!$A:$Y,5,FALSE)</f>
        <v>#N/A</v>
      </c>
      <c r="E3" s="72" t="e">
        <f>VLOOKUP($A3,REFERENTIEL!$A:$Y,6,FALSE)</f>
        <v>#N/A</v>
      </c>
      <c r="F3" s="72" t="e">
        <f>VLOOKUP($A3,REFERENTIEL!$A:$Y,7,FALSE)</f>
        <v>#N/A</v>
      </c>
      <c r="G3" s="72" t="e">
        <f>VLOOKUP($A3,REFERENTIEL!$A:$Y,8,FALSE)</f>
        <v>#N/A</v>
      </c>
      <c r="H3" s="73" t="e">
        <f>VLOOKUP($A3,REFERENTIEL!$A:$Y,12,FALSE)</f>
        <v>#N/A</v>
      </c>
      <c r="I3" s="73" t="e">
        <f>VLOOKUP($A3,REFERENTIEL!$A:$Y,21,FALSE)</f>
        <v>#N/A</v>
      </c>
      <c r="J3" s="73" t="e">
        <f>VLOOKUP($A3,REFERENTIEL!$A:$Y,14,FALSE)</f>
        <v>#N/A</v>
      </c>
      <c r="K3" s="73" t="e">
        <f>VLOOKUP($A3,REFERENTIEL!$A:$Y,15,FALSE)</f>
        <v>#N/A</v>
      </c>
      <c r="L3" s="73" t="e">
        <f>VLOOKUP($A3,REFERENTIEL!$A:$Y,16,FALSE)</f>
        <v>#N/A</v>
      </c>
      <c r="M3" t="e">
        <f>VLOOKUP($A3,REFERENTIEL!$A:$Y,17,FALSE)</f>
        <v>#N/A</v>
      </c>
      <c r="N3" s="101" t="e">
        <f>VLOOKUP($A3,REFERENTIEL!$A:$Y,18,FALSE)</f>
        <v>#N/A</v>
      </c>
      <c r="O3" s="45" t="e">
        <f>VLOOKUP($A3,REFERENTIEL!$A:$Y,20,FALSE)</f>
        <v>#N/A</v>
      </c>
      <c r="P3" s="72" t="e">
        <f>VLOOKUP($A3,REFERENTIEL!$A:$Y,9,FALSE)</f>
        <v>#N/A</v>
      </c>
      <c r="Q3" s="73" t="e">
        <f>VLOOKUP($A3,REFERENTIEL!$A:$Y,10,FALSE)</f>
        <v>#N/A</v>
      </c>
      <c r="R3" s="73" t="e">
        <f>VLOOKUP($A3,REFERENTIEL!$A:$Y,11,FALSE)</f>
        <v>#N/A</v>
      </c>
      <c r="S3" s="73" t="e">
        <f>VLOOKUP($A3,REFERENTIEL!$A:$Y,13,FALSE)</f>
        <v>#N/A</v>
      </c>
    </row>
    <row r="4" spans="1:38" x14ac:dyDescent="0.25">
      <c r="A4"/>
      <c r="B4" s="13" t="e">
        <f>VLOOKUP($A4,REFERENTIEL!$A:$Y,2,FALSE)</f>
        <v>#N/A</v>
      </c>
      <c r="C4" t="e">
        <f>VLOOKUP($A4,REFERENTIEL!$A:$Y,4,FALSE)</f>
        <v>#N/A</v>
      </c>
      <c r="D4" t="e">
        <f>VLOOKUP($A4,REFERENTIEL!$A:$Y,5,FALSE)</f>
        <v>#N/A</v>
      </c>
      <c r="E4" s="72" t="e">
        <f>VLOOKUP($A4,REFERENTIEL!$A:$Y,6,FALSE)</f>
        <v>#N/A</v>
      </c>
      <c r="F4" s="72" t="e">
        <f>VLOOKUP($A4,REFERENTIEL!$A:$Y,7,FALSE)</f>
        <v>#N/A</v>
      </c>
      <c r="G4" s="72" t="e">
        <f>VLOOKUP($A4,REFERENTIEL!$A:$Y,8,FALSE)</f>
        <v>#N/A</v>
      </c>
      <c r="H4" s="73" t="e">
        <f>VLOOKUP($A4,REFERENTIEL!$A:$Y,12,FALSE)</f>
        <v>#N/A</v>
      </c>
      <c r="I4" s="73" t="e">
        <f>VLOOKUP($A4,REFERENTIEL!$A:$Y,21,FALSE)</f>
        <v>#N/A</v>
      </c>
      <c r="J4" s="73" t="e">
        <f>VLOOKUP($A4,REFERENTIEL!$A:$Y,14,FALSE)</f>
        <v>#N/A</v>
      </c>
      <c r="K4" s="73" t="e">
        <f>VLOOKUP($A4,REFERENTIEL!$A:$Y,15,FALSE)</f>
        <v>#N/A</v>
      </c>
      <c r="L4" s="73" t="e">
        <f>VLOOKUP($A4,REFERENTIEL!$A:$Y,16,FALSE)</f>
        <v>#N/A</v>
      </c>
      <c r="M4" t="e">
        <f>VLOOKUP($A4,REFERENTIEL!$A:$Y,17,FALSE)</f>
        <v>#N/A</v>
      </c>
      <c r="N4" s="101" t="e">
        <f>VLOOKUP($A4,REFERENTIEL!$A:$Y,18,FALSE)</f>
        <v>#N/A</v>
      </c>
      <c r="O4" s="45" t="e">
        <f>VLOOKUP($A4,REFERENTIEL!$A:$Y,20,FALSE)</f>
        <v>#N/A</v>
      </c>
      <c r="P4" s="72" t="e">
        <f>VLOOKUP($A4,REFERENTIEL!$A:$Y,9,FALSE)</f>
        <v>#N/A</v>
      </c>
      <c r="Q4" s="73" t="e">
        <f>VLOOKUP($A4,REFERENTIEL!$A:$Y,10,FALSE)</f>
        <v>#N/A</v>
      </c>
      <c r="R4" s="73" t="e">
        <f>VLOOKUP($A4,REFERENTIEL!$A:$Y,11,FALSE)</f>
        <v>#N/A</v>
      </c>
      <c r="S4" s="73" t="e">
        <f>VLOOKUP($A4,REFERENTIEL!$A:$Y,13,FALSE)</f>
        <v>#N/A</v>
      </c>
      <c r="V4" s="11" t="s">
        <v>416</v>
      </c>
      <c r="W4" t="s">
        <v>420</v>
      </c>
      <c r="AB4" s="11" t="s">
        <v>416</v>
      </c>
      <c r="AC4" t="s">
        <v>417</v>
      </c>
      <c r="AH4" s="11" t="s">
        <v>416</v>
      </c>
      <c r="AI4" t="s">
        <v>418</v>
      </c>
      <c r="AK4" s="11" t="s">
        <v>416</v>
      </c>
      <c r="AL4" t="s">
        <v>4775</v>
      </c>
    </row>
    <row r="5" spans="1:38" x14ac:dyDescent="0.25">
      <c r="A5"/>
      <c r="B5" s="13" t="e">
        <f>VLOOKUP($A5,REFERENTIEL!$A:$Y,2,FALSE)</f>
        <v>#N/A</v>
      </c>
      <c r="C5" t="e">
        <f>VLOOKUP($A5,REFERENTIEL!$A:$Y,4,FALSE)</f>
        <v>#N/A</v>
      </c>
      <c r="D5" t="e">
        <f>VLOOKUP($A5,REFERENTIEL!$A:$Y,5,FALSE)</f>
        <v>#N/A</v>
      </c>
      <c r="E5" s="72" t="e">
        <f>VLOOKUP($A5,REFERENTIEL!$A:$Y,6,FALSE)</f>
        <v>#N/A</v>
      </c>
      <c r="F5" s="72" t="e">
        <f>VLOOKUP($A5,REFERENTIEL!$A:$Y,7,FALSE)</f>
        <v>#N/A</v>
      </c>
      <c r="G5" s="72" t="e">
        <f>VLOOKUP($A5,REFERENTIEL!$A:$Y,8,FALSE)</f>
        <v>#N/A</v>
      </c>
      <c r="H5" s="73" t="e">
        <f>VLOOKUP($A5,REFERENTIEL!$A:$Y,12,FALSE)</f>
        <v>#N/A</v>
      </c>
      <c r="I5" s="73" t="e">
        <f>VLOOKUP($A5,REFERENTIEL!$A:$Y,21,FALSE)</f>
        <v>#N/A</v>
      </c>
      <c r="J5" s="73" t="e">
        <f>VLOOKUP($A5,REFERENTIEL!$A:$Y,14,FALSE)</f>
        <v>#N/A</v>
      </c>
      <c r="K5" s="73" t="e">
        <f>VLOOKUP($A5,REFERENTIEL!$A:$Y,15,FALSE)</f>
        <v>#N/A</v>
      </c>
      <c r="L5" s="73" t="e">
        <f>VLOOKUP($A5,REFERENTIEL!$A:$Y,16,FALSE)</f>
        <v>#N/A</v>
      </c>
      <c r="M5" t="e">
        <f>VLOOKUP($A5,REFERENTIEL!$A:$Y,17,FALSE)</f>
        <v>#N/A</v>
      </c>
      <c r="N5" s="101" t="e">
        <f>VLOOKUP($A5,REFERENTIEL!$A:$Y,18,FALSE)</f>
        <v>#N/A</v>
      </c>
      <c r="O5" s="45" t="e">
        <f>VLOOKUP($A5,REFERENTIEL!$A:$Y,20,FALSE)</f>
        <v>#N/A</v>
      </c>
      <c r="P5" s="72" t="e">
        <f>VLOOKUP($A5,REFERENTIEL!$A:$Y,9,FALSE)</f>
        <v>#N/A</v>
      </c>
      <c r="Q5" s="73" t="e">
        <f>VLOOKUP($A5,REFERENTIEL!$A:$Y,10,FALSE)</f>
        <v>#N/A</v>
      </c>
      <c r="R5" s="73" t="e">
        <f>VLOOKUP($A5,REFERENTIEL!$A:$Y,11,FALSE)</f>
        <v>#N/A</v>
      </c>
      <c r="S5" s="73" t="e">
        <f>VLOOKUP($A5,REFERENTIEL!$A:$Y,13,FALSE)</f>
        <v>#N/A</v>
      </c>
      <c r="V5" s="12" t="s">
        <v>404</v>
      </c>
      <c r="W5" s="10">
        <v>20</v>
      </c>
      <c r="AB5" s="12" t="s">
        <v>14</v>
      </c>
      <c r="AC5" s="10">
        <v>8</v>
      </c>
      <c r="AH5" s="12" t="s">
        <v>3566</v>
      </c>
      <c r="AI5" s="10">
        <v>12</v>
      </c>
      <c r="AK5" s="12" t="s">
        <v>4788</v>
      </c>
      <c r="AL5" s="10">
        <v>29</v>
      </c>
    </row>
    <row r="6" spans="1:38" x14ac:dyDescent="0.25">
      <c r="A6"/>
      <c r="B6" s="13" t="e">
        <f>VLOOKUP($A6,REFERENTIEL!$A:$Y,2,FALSE)</f>
        <v>#N/A</v>
      </c>
      <c r="C6" t="e">
        <f>VLOOKUP($A6,REFERENTIEL!$A:$Y,4,FALSE)</f>
        <v>#N/A</v>
      </c>
      <c r="D6" t="e">
        <f>VLOOKUP($A6,REFERENTIEL!$A:$Y,5,FALSE)</f>
        <v>#N/A</v>
      </c>
      <c r="E6" s="72" t="e">
        <f>VLOOKUP($A6,REFERENTIEL!$A:$Y,6,FALSE)</f>
        <v>#N/A</v>
      </c>
      <c r="F6" s="72" t="e">
        <f>VLOOKUP($A6,REFERENTIEL!$A:$Y,7,FALSE)</f>
        <v>#N/A</v>
      </c>
      <c r="G6" s="72" t="e">
        <f>VLOOKUP($A6,REFERENTIEL!$A:$Y,8,FALSE)</f>
        <v>#N/A</v>
      </c>
      <c r="H6" s="73" t="e">
        <f>VLOOKUP($A6,REFERENTIEL!$A:$Y,12,FALSE)</f>
        <v>#N/A</v>
      </c>
      <c r="I6" s="73" t="e">
        <f>VLOOKUP($A6,REFERENTIEL!$A:$Y,21,FALSE)</f>
        <v>#N/A</v>
      </c>
      <c r="J6" s="73" t="e">
        <f>VLOOKUP($A6,REFERENTIEL!$A:$Y,14,FALSE)</f>
        <v>#N/A</v>
      </c>
      <c r="K6" s="73" t="e">
        <f>VLOOKUP($A6,REFERENTIEL!$A:$Y,15,FALSE)</f>
        <v>#N/A</v>
      </c>
      <c r="L6" s="73" t="e">
        <f>VLOOKUP($A6,REFERENTIEL!$A:$Y,16,FALSE)</f>
        <v>#N/A</v>
      </c>
      <c r="M6" t="e">
        <f>VLOOKUP($A6,REFERENTIEL!$A:$Y,17,FALSE)</f>
        <v>#N/A</v>
      </c>
      <c r="N6" s="101" t="e">
        <f>VLOOKUP($A6,REFERENTIEL!$A:$Y,18,FALSE)</f>
        <v>#N/A</v>
      </c>
      <c r="O6" s="45" t="e">
        <f>VLOOKUP($A6,REFERENTIEL!$A:$Y,20,FALSE)</f>
        <v>#N/A</v>
      </c>
      <c r="P6" s="72" t="e">
        <f>VLOOKUP($A6,REFERENTIEL!$A:$Y,9,FALSE)</f>
        <v>#N/A</v>
      </c>
      <c r="Q6" s="73" t="e">
        <f>VLOOKUP($A6,REFERENTIEL!$A:$Y,10,FALSE)</f>
        <v>#N/A</v>
      </c>
      <c r="R6" s="73" t="e">
        <f>VLOOKUP($A6,REFERENTIEL!$A:$Y,11,FALSE)</f>
        <v>#N/A</v>
      </c>
      <c r="S6" s="73" t="e">
        <f>VLOOKUP($A6,REFERENTIEL!$A:$Y,13,FALSE)</f>
        <v>#N/A</v>
      </c>
      <c r="V6" s="12" t="s">
        <v>405</v>
      </c>
      <c r="W6" s="10">
        <v>11</v>
      </c>
      <c r="AB6" s="12" t="s">
        <v>33</v>
      </c>
      <c r="AC6" s="10">
        <v>3</v>
      </c>
      <c r="AH6" s="12" t="s">
        <v>3565</v>
      </c>
      <c r="AI6" s="10">
        <v>9</v>
      </c>
      <c r="AK6" s="12" t="s">
        <v>4783</v>
      </c>
      <c r="AL6" s="10">
        <v>13</v>
      </c>
    </row>
    <row r="7" spans="1:38" x14ac:dyDescent="0.25">
      <c r="A7"/>
      <c r="B7" s="13" t="e">
        <f>VLOOKUP($A7,REFERENTIEL!$A:$Y,2,FALSE)</f>
        <v>#N/A</v>
      </c>
      <c r="C7" t="e">
        <f>VLOOKUP($A7,REFERENTIEL!$A:$Y,4,FALSE)</f>
        <v>#N/A</v>
      </c>
      <c r="D7" t="e">
        <f>VLOOKUP($A7,REFERENTIEL!$A:$Y,5,FALSE)</f>
        <v>#N/A</v>
      </c>
      <c r="E7" s="72" t="e">
        <f>VLOOKUP($A7,REFERENTIEL!$A:$Y,6,FALSE)</f>
        <v>#N/A</v>
      </c>
      <c r="F7" s="72" t="e">
        <f>VLOOKUP($A7,REFERENTIEL!$A:$Y,7,FALSE)</f>
        <v>#N/A</v>
      </c>
      <c r="G7" s="72" t="e">
        <f>VLOOKUP($A7,REFERENTIEL!$A:$Y,8,FALSE)</f>
        <v>#N/A</v>
      </c>
      <c r="H7" s="73" t="e">
        <f>VLOOKUP($A7,REFERENTIEL!$A:$Y,12,FALSE)</f>
        <v>#N/A</v>
      </c>
      <c r="I7" s="73" t="e">
        <f>VLOOKUP($A7,REFERENTIEL!$A:$Y,21,FALSE)</f>
        <v>#N/A</v>
      </c>
      <c r="J7" s="73" t="e">
        <f>VLOOKUP($A7,REFERENTIEL!$A:$Y,14,FALSE)</f>
        <v>#N/A</v>
      </c>
      <c r="K7" s="73" t="e">
        <f>VLOOKUP($A7,REFERENTIEL!$A:$Y,15,FALSE)</f>
        <v>#N/A</v>
      </c>
      <c r="L7" s="73" t="e">
        <f>VLOOKUP($A7,REFERENTIEL!$A:$Y,16,FALSE)</f>
        <v>#N/A</v>
      </c>
      <c r="M7" t="e">
        <f>VLOOKUP($A7,REFERENTIEL!$A:$Y,17,FALSE)</f>
        <v>#N/A</v>
      </c>
      <c r="N7" s="101" t="e">
        <f>VLOOKUP($A7,REFERENTIEL!$A:$Y,18,FALSE)</f>
        <v>#N/A</v>
      </c>
      <c r="O7" s="45" t="e">
        <f>VLOOKUP($A7,REFERENTIEL!$A:$Y,20,FALSE)</f>
        <v>#N/A</v>
      </c>
      <c r="P7" s="72" t="e">
        <f>VLOOKUP($A7,REFERENTIEL!$A:$Y,9,FALSE)</f>
        <v>#N/A</v>
      </c>
      <c r="Q7" s="73" t="e">
        <f>VLOOKUP($A7,REFERENTIEL!$A:$Y,10,FALSE)</f>
        <v>#N/A</v>
      </c>
      <c r="R7" s="73" t="e">
        <f>VLOOKUP($A7,REFERENTIEL!$A:$Y,11,FALSE)</f>
        <v>#N/A</v>
      </c>
      <c r="S7" s="73" t="e">
        <f>VLOOKUP($A7,REFERENTIEL!$A:$Y,13,FALSE)</f>
        <v>#N/A</v>
      </c>
      <c r="V7" s="12" t="s">
        <v>406</v>
      </c>
      <c r="W7" s="10">
        <v>8</v>
      </c>
      <c r="AB7" s="12" t="s">
        <v>49</v>
      </c>
      <c r="AC7" s="10">
        <v>6</v>
      </c>
      <c r="AH7" s="12" t="s">
        <v>2095</v>
      </c>
      <c r="AI7" s="10">
        <v>5</v>
      </c>
      <c r="AK7" s="12" t="s">
        <v>4786</v>
      </c>
      <c r="AL7" s="10">
        <v>8</v>
      </c>
    </row>
    <row r="8" spans="1:38" x14ac:dyDescent="0.25">
      <c r="A8"/>
      <c r="B8" s="13" t="e">
        <f>VLOOKUP($A8,REFERENTIEL!$A:$Y,2,FALSE)</f>
        <v>#N/A</v>
      </c>
      <c r="C8" t="e">
        <f>VLOOKUP($A8,REFERENTIEL!$A:$Y,4,FALSE)</f>
        <v>#N/A</v>
      </c>
      <c r="D8" t="e">
        <f>VLOOKUP($A8,REFERENTIEL!$A:$Y,5,FALSE)</f>
        <v>#N/A</v>
      </c>
      <c r="E8" s="72" t="e">
        <f>VLOOKUP($A8,REFERENTIEL!$A:$Y,6,FALSE)</f>
        <v>#N/A</v>
      </c>
      <c r="F8" s="72" t="e">
        <f>VLOOKUP($A8,REFERENTIEL!$A:$Y,7,FALSE)</f>
        <v>#N/A</v>
      </c>
      <c r="G8" s="72" t="e">
        <f>VLOOKUP($A8,REFERENTIEL!$A:$Y,8,FALSE)</f>
        <v>#N/A</v>
      </c>
      <c r="H8" s="73" t="e">
        <f>VLOOKUP($A8,REFERENTIEL!$A:$Y,12,FALSE)</f>
        <v>#N/A</v>
      </c>
      <c r="I8" s="73" t="e">
        <f>VLOOKUP($A8,REFERENTIEL!$A:$Y,21,FALSE)</f>
        <v>#N/A</v>
      </c>
      <c r="J8" s="73" t="e">
        <f>VLOOKUP($A8,REFERENTIEL!$A:$Y,14,FALSE)</f>
        <v>#N/A</v>
      </c>
      <c r="K8" s="73" t="e">
        <f>VLOOKUP($A8,REFERENTIEL!$A:$Y,15,FALSE)</f>
        <v>#N/A</v>
      </c>
      <c r="L8" s="73" t="e">
        <f>VLOOKUP($A8,REFERENTIEL!$A:$Y,16,FALSE)</f>
        <v>#N/A</v>
      </c>
      <c r="M8" s="37" t="e">
        <f>VLOOKUP($A8,REFERENTIEL!$A:$Y,17,FALSE)</f>
        <v>#N/A</v>
      </c>
      <c r="N8" s="101" t="e">
        <f>VLOOKUP($A8,REFERENTIEL!$A:$Y,18,FALSE)</f>
        <v>#N/A</v>
      </c>
      <c r="O8" s="45" t="e">
        <f>VLOOKUP($A8,REFERENTIEL!$A:$Y,20,FALSE)</f>
        <v>#N/A</v>
      </c>
      <c r="P8" s="72" t="e">
        <f>VLOOKUP($A8,REFERENTIEL!$A:$Y,9,FALSE)</f>
        <v>#N/A</v>
      </c>
      <c r="Q8" s="73" t="e">
        <f>VLOOKUP($A8,REFERENTIEL!$A:$Y,10,FALSE)</f>
        <v>#N/A</v>
      </c>
      <c r="R8" s="73" t="e">
        <f>VLOOKUP($A8,REFERENTIEL!$A:$Y,11,FALSE)</f>
        <v>#N/A</v>
      </c>
      <c r="S8" s="73" t="e">
        <f>VLOOKUP($A8,REFERENTIEL!$A:$Y,13,FALSE)</f>
        <v>#N/A</v>
      </c>
      <c r="V8" s="12" t="s">
        <v>403</v>
      </c>
      <c r="W8" s="10">
        <v>6</v>
      </c>
      <c r="AB8" s="12" t="s">
        <v>26</v>
      </c>
      <c r="AC8" s="10">
        <v>6</v>
      </c>
      <c r="AH8" s="12" t="s">
        <v>4783</v>
      </c>
      <c r="AI8" s="10">
        <v>15</v>
      </c>
      <c r="AK8" s="12" t="s">
        <v>4787</v>
      </c>
      <c r="AL8" s="10">
        <v>2</v>
      </c>
    </row>
    <row r="9" spans="1:38" x14ac:dyDescent="0.25">
      <c r="A9"/>
      <c r="B9" s="13" t="e">
        <f>VLOOKUP($A9,REFERENTIEL!$A:$Y,2,FALSE)</f>
        <v>#N/A</v>
      </c>
      <c r="C9" t="e">
        <f>VLOOKUP($A9,REFERENTIEL!$A:$Y,4,FALSE)</f>
        <v>#N/A</v>
      </c>
      <c r="D9" t="e">
        <f>VLOOKUP($A9,REFERENTIEL!$A:$Y,5,FALSE)</f>
        <v>#N/A</v>
      </c>
      <c r="E9" s="72" t="e">
        <f>VLOOKUP($A9,REFERENTIEL!$A:$Y,6,FALSE)</f>
        <v>#N/A</v>
      </c>
      <c r="F9" s="72" t="e">
        <f>VLOOKUP($A9,REFERENTIEL!$A:$Y,7,FALSE)</f>
        <v>#N/A</v>
      </c>
      <c r="G9" s="72" t="e">
        <f>VLOOKUP($A9,REFERENTIEL!$A:$Y,8,FALSE)</f>
        <v>#N/A</v>
      </c>
      <c r="H9" s="73" t="e">
        <f>VLOOKUP($A9,REFERENTIEL!$A:$Y,12,FALSE)</f>
        <v>#N/A</v>
      </c>
      <c r="I9" s="73" t="e">
        <f>VLOOKUP($A9,REFERENTIEL!$A:$Y,21,FALSE)</f>
        <v>#N/A</v>
      </c>
      <c r="J9" s="73" t="e">
        <f>VLOOKUP($A9,REFERENTIEL!$A:$Y,14,FALSE)</f>
        <v>#N/A</v>
      </c>
      <c r="K9" s="73" t="e">
        <f>VLOOKUP($A9,REFERENTIEL!$A:$Y,15,FALSE)</f>
        <v>#N/A</v>
      </c>
      <c r="L9" s="73" t="e">
        <f>VLOOKUP($A9,REFERENTIEL!$A:$Y,16,FALSE)</f>
        <v>#N/A</v>
      </c>
      <c r="M9" s="37" t="e">
        <f>VLOOKUP($A9,REFERENTIEL!$A:$Y,17,FALSE)</f>
        <v>#N/A</v>
      </c>
      <c r="N9" s="101" t="e">
        <f>VLOOKUP($A9,REFERENTIEL!$A:$Y,18,FALSE)</f>
        <v>#N/A</v>
      </c>
      <c r="O9" s="45" t="e">
        <f>VLOOKUP($A9,REFERENTIEL!$A:$Y,20,FALSE)</f>
        <v>#N/A</v>
      </c>
      <c r="P9" s="72" t="e">
        <f>VLOOKUP($A9,REFERENTIEL!$A:$Y,9,FALSE)</f>
        <v>#N/A</v>
      </c>
      <c r="Q9" s="73" t="e">
        <f>VLOOKUP($A9,REFERENTIEL!$A:$Y,10,FALSE)</f>
        <v>#N/A</v>
      </c>
      <c r="R9" s="73" t="e">
        <f>VLOOKUP($A9,REFERENTIEL!$A:$Y,11,FALSE)</f>
        <v>#N/A</v>
      </c>
      <c r="S9" s="73" t="e">
        <f>VLOOKUP($A9,REFERENTIEL!$A:$Y,13,FALSE)</f>
        <v>#N/A</v>
      </c>
      <c r="V9" s="12" t="s">
        <v>407</v>
      </c>
      <c r="W9" s="10">
        <v>9</v>
      </c>
      <c r="AB9" s="12" t="s">
        <v>29</v>
      </c>
      <c r="AC9" s="10">
        <v>8</v>
      </c>
      <c r="AH9" s="12" t="s">
        <v>4786</v>
      </c>
      <c r="AI9" s="10">
        <v>8</v>
      </c>
      <c r="AK9" s="12" t="s">
        <v>3577</v>
      </c>
      <c r="AL9" s="10">
        <v>17</v>
      </c>
    </row>
    <row r="10" spans="1:38" x14ac:dyDescent="0.25">
      <c r="A10" s="52"/>
      <c r="B10" s="13" t="e">
        <f>VLOOKUP($A10,REFERENTIEL!$A:$Y,2,FALSE)</f>
        <v>#N/A</v>
      </c>
      <c r="C10" t="e">
        <f>VLOOKUP($A10,REFERENTIEL!$A:$Y,4,FALSE)</f>
        <v>#N/A</v>
      </c>
      <c r="D10" t="e">
        <f>VLOOKUP($A10,REFERENTIEL!$A:$Y,5,FALSE)</f>
        <v>#N/A</v>
      </c>
      <c r="E10" s="72" t="e">
        <f>VLOOKUP($A10,REFERENTIEL!$A:$Y,6,FALSE)</f>
        <v>#N/A</v>
      </c>
      <c r="F10" s="72" t="e">
        <f>VLOOKUP($A10,REFERENTIEL!$A:$Y,7,FALSE)</f>
        <v>#N/A</v>
      </c>
      <c r="G10" s="72" t="e">
        <f>VLOOKUP($A10,REFERENTIEL!$A:$Y,8,FALSE)</f>
        <v>#N/A</v>
      </c>
      <c r="H10" s="73" t="e">
        <f>VLOOKUP($A10,REFERENTIEL!$A:$Y,12,FALSE)</f>
        <v>#N/A</v>
      </c>
      <c r="I10" s="73" t="e">
        <f>VLOOKUP($A10,REFERENTIEL!$A:$Y,21,FALSE)</f>
        <v>#N/A</v>
      </c>
      <c r="J10" s="73" t="e">
        <f>VLOOKUP($A10,REFERENTIEL!$A:$Y,14,FALSE)</f>
        <v>#N/A</v>
      </c>
      <c r="K10" s="73" t="e">
        <f>VLOOKUP($A10,REFERENTIEL!$A:$Y,15,FALSE)</f>
        <v>#N/A</v>
      </c>
      <c r="L10" s="73" t="e">
        <f>VLOOKUP($A10,REFERENTIEL!$A:$Y,16,FALSE)</f>
        <v>#N/A</v>
      </c>
      <c r="M10" s="37" t="e">
        <f>VLOOKUP($A10,REFERENTIEL!$A:$Y,17,FALSE)</f>
        <v>#N/A</v>
      </c>
      <c r="N10" s="101" t="e">
        <f>VLOOKUP($A10,REFERENTIEL!$A:$Y,18,FALSE)</f>
        <v>#N/A</v>
      </c>
      <c r="O10" s="45" t="e">
        <f>VLOOKUP($A10,REFERENTIEL!$A:$Y,20,FALSE)</f>
        <v>#N/A</v>
      </c>
      <c r="P10" s="72" t="e">
        <f>VLOOKUP($A10,REFERENTIEL!$A:$Y,9,FALSE)</f>
        <v>#N/A</v>
      </c>
      <c r="Q10" s="73" t="e">
        <f>VLOOKUP($A10,REFERENTIEL!$A:$Y,10,FALSE)</f>
        <v>#N/A</v>
      </c>
      <c r="R10" s="73" t="e">
        <f>VLOOKUP($A10,REFERENTIEL!$A:$Y,11,FALSE)</f>
        <v>#N/A</v>
      </c>
      <c r="S10" s="73" t="e">
        <f>VLOOKUP($A10,REFERENTIEL!$A:$Y,13,FALSE)</f>
        <v>#N/A</v>
      </c>
      <c r="V10" s="12" t="s">
        <v>402</v>
      </c>
      <c r="W10" s="10">
        <v>4</v>
      </c>
      <c r="AB10" s="12" t="s">
        <v>16</v>
      </c>
      <c r="AC10" s="10">
        <v>56</v>
      </c>
      <c r="AH10" s="12" t="s">
        <v>4787</v>
      </c>
      <c r="AI10" s="10">
        <v>2</v>
      </c>
      <c r="AK10" s="12" t="s">
        <v>4785</v>
      </c>
      <c r="AL10" s="10">
        <v>11</v>
      </c>
    </row>
    <row r="11" spans="1:38" x14ac:dyDescent="0.25">
      <c r="A11" s="52"/>
      <c r="B11" s="13" t="e">
        <f>VLOOKUP($A11,REFERENTIEL!$A:$Y,2,FALSE)</f>
        <v>#N/A</v>
      </c>
      <c r="C11" t="e">
        <f>VLOOKUP($A11,REFERENTIEL!$A:$Y,4,FALSE)</f>
        <v>#N/A</v>
      </c>
      <c r="D11" t="e">
        <f>VLOOKUP($A11,REFERENTIEL!$A:$Y,5,FALSE)</f>
        <v>#N/A</v>
      </c>
      <c r="E11" s="72" t="e">
        <f>VLOOKUP($A11,REFERENTIEL!$A:$Y,6,FALSE)</f>
        <v>#N/A</v>
      </c>
      <c r="F11" s="72" t="e">
        <f>VLOOKUP($A11,REFERENTIEL!$A:$Y,7,FALSE)</f>
        <v>#N/A</v>
      </c>
      <c r="G11" s="72" t="e">
        <f>VLOOKUP($A11,REFERENTIEL!$A:$Y,8,FALSE)</f>
        <v>#N/A</v>
      </c>
      <c r="H11" s="73" t="e">
        <f>VLOOKUP($A11,REFERENTIEL!$A:$Y,12,FALSE)</f>
        <v>#N/A</v>
      </c>
      <c r="I11" s="73" t="e">
        <f>VLOOKUP($A11,REFERENTIEL!$A:$Y,21,FALSE)</f>
        <v>#N/A</v>
      </c>
      <c r="J11" s="73" t="e">
        <f>VLOOKUP($A11,REFERENTIEL!$A:$Y,14,FALSE)</f>
        <v>#N/A</v>
      </c>
      <c r="K11" s="73" t="e">
        <f>VLOOKUP($A11,REFERENTIEL!$A:$Y,15,FALSE)</f>
        <v>#N/A</v>
      </c>
      <c r="L11" s="73" t="e">
        <f>VLOOKUP($A11,REFERENTIEL!$A:$Y,16,FALSE)</f>
        <v>#N/A</v>
      </c>
      <c r="M11" s="37" t="e">
        <f>VLOOKUP($A11,REFERENTIEL!$A:$Y,17,FALSE)</f>
        <v>#N/A</v>
      </c>
      <c r="N11" s="101" t="e">
        <f>VLOOKUP($A11,REFERENTIEL!$A:$Y,18,FALSE)</f>
        <v>#N/A</v>
      </c>
      <c r="O11" s="45" t="e">
        <f>VLOOKUP($A11,REFERENTIEL!$A:$Y,20,FALSE)</f>
        <v>#N/A</v>
      </c>
      <c r="P11" s="72" t="e">
        <f>VLOOKUP($A11,REFERENTIEL!$A:$Y,9,FALSE)</f>
        <v>#N/A</v>
      </c>
      <c r="Q11" s="73" t="e">
        <f>VLOOKUP($A11,REFERENTIEL!$A:$Y,10,FALSE)</f>
        <v>#N/A</v>
      </c>
      <c r="R11" s="73" t="e">
        <f>VLOOKUP($A11,REFERENTIEL!$A:$Y,11,FALSE)</f>
        <v>#N/A</v>
      </c>
      <c r="S11" s="73" t="e">
        <f>VLOOKUP($A11,REFERENTIEL!$A:$Y,13,FALSE)</f>
        <v>#N/A</v>
      </c>
      <c r="V11" s="12" t="s">
        <v>408</v>
      </c>
      <c r="W11" s="10">
        <v>7</v>
      </c>
      <c r="AB11" s="12" t="s">
        <v>38</v>
      </c>
      <c r="AC11" s="10">
        <v>7</v>
      </c>
      <c r="AH11" s="12" t="s">
        <v>2094</v>
      </c>
      <c r="AI11" s="10">
        <v>17</v>
      </c>
      <c r="AK11" s="12" t="s">
        <v>4784</v>
      </c>
      <c r="AL11" s="10">
        <v>7</v>
      </c>
    </row>
    <row r="12" spans="1:38" x14ac:dyDescent="0.25">
      <c r="A12"/>
      <c r="B12" s="13" t="e">
        <f>VLOOKUP($A12,REFERENTIEL!$A:$Y,2,FALSE)</f>
        <v>#N/A</v>
      </c>
      <c r="C12" t="e">
        <f>VLOOKUP($A12,REFERENTIEL!$A:$Y,4,FALSE)</f>
        <v>#N/A</v>
      </c>
      <c r="D12" t="e">
        <f>VLOOKUP($A12,REFERENTIEL!$A:$Y,5,FALSE)</f>
        <v>#N/A</v>
      </c>
      <c r="E12" s="72" t="e">
        <f>VLOOKUP($A12,REFERENTIEL!$A:$Y,6,FALSE)</f>
        <v>#N/A</v>
      </c>
      <c r="F12" s="72" t="e">
        <f>VLOOKUP($A12,REFERENTIEL!$A:$Y,7,FALSE)</f>
        <v>#N/A</v>
      </c>
      <c r="G12" s="72" t="e">
        <f>VLOOKUP($A12,REFERENTIEL!$A:$Y,8,FALSE)</f>
        <v>#N/A</v>
      </c>
      <c r="H12" s="73" t="e">
        <f>VLOOKUP($A12,REFERENTIEL!$A:$Y,12,FALSE)</f>
        <v>#N/A</v>
      </c>
      <c r="I12" s="73" t="e">
        <f>VLOOKUP($A12,REFERENTIEL!$A:$Y,21,FALSE)</f>
        <v>#N/A</v>
      </c>
      <c r="J12" s="73" t="e">
        <f>VLOOKUP($A12,REFERENTIEL!$A:$Y,14,FALSE)</f>
        <v>#N/A</v>
      </c>
      <c r="K12" s="73" t="e">
        <f>VLOOKUP($A12,REFERENTIEL!$A:$Y,15,FALSE)</f>
        <v>#N/A</v>
      </c>
      <c r="L12" s="73" t="e">
        <f>VLOOKUP($A12,REFERENTIEL!$A:$Y,16,FALSE)</f>
        <v>#N/A</v>
      </c>
      <c r="M12" t="e">
        <f>VLOOKUP($A12,REFERENTIEL!$A:$Y,17,FALSE)</f>
        <v>#N/A</v>
      </c>
      <c r="N12" s="101" t="e">
        <f>VLOOKUP($A12,REFERENTIEL!$A:$Y,18,FALSE)</f>
        <v>#N/A</v>
      </c>
      <c r="O12" s="45" t="e">
        <f>VLOOKUP($A12,REFERENTIEL!$A:$Y,20,FALSE)</f>
        <v>#N/A</v>
      </c>
      <c r="P12" s="72" t="e">
        <f>VLOOKUP($A12,REFERENTIEL!$A:$Y,9,FALSE)</f>
        <v>#N/A</v>
      </c>
      <c r="Q12" s="73" t="e">
        <f>VLOOKUP($A12,REFERENTIEL!$A:$Y,10,FALSE)</f>
        <v>#N/A</v>
      </c>
      <c r="R12" s="73" t="e">
        <f>VLOOKUP($A12,REFERENTIEL!$A:$Y,11,FALSE)</f>
        <v>#N/A</v>
      </c>
      <c r="S12" s="73" t="e">
        <f>VLOOKUP($A12,REFERENTIEL!$A:$Y,13,FALSE)</f>
        <v>#N/A</v>
      </c>
      <c r="V12" s="12" t="s">
        <v>409</v>
      </c>
      <c r="W12" s="10">
        <v>5</v>
      </c>
      <c r="AB12" s="12" t="s">
        <v>3</v>
      </c>
      <c r="AC12" s="10">
        <v>5</v>
      </c>
      <c r="AH12" s="12" t="s">
        <v>4785</v>
      </c>
      <c r="AI12" s="10">
        <v>11</v>
      </c>
      <c r="AK12" s="12" t="s">
        <v>411</v>
      </c>
      <c r="AL12" s="10">
        <v>1</v>
      </c>
    </row>
    <row r="13" spans="1:38" x14ac:dyDescent="0.25">
      <c r="A13"/>
      <c r="B13" s="13" t="e">
        <f>VLOOKUP($A13,REFERENTIEL!$A:$Y,2,FALSE)</f>
        <v>#N/A</v>
      </c>
      <c r="C13" t="e">
        <f>VLOOKUP($A13,REFERENTIEL!$A:$Y,4,FALSE)</f>
        <v>#N/A</v>
      </c>
      <c r="D13" t="e">
        <f>VLOOKUP($A13,REFERENTIEL!$A:$Y,5,FALSE)</f>
        <v>#N/A</v>
      </c>
      <c r="E13" s="72" t="e">
        <f>VLOOKUP($A13,REFERENTIEL!$A:$Y,6,FALSE)</f>
        <v>#N/A</v>
      </c>
      <c r="F13" s="72" t="e">
        <f>VLOOKUP($A13,REFERENTIEL!$A:$Y,7,FALSE)</f>
        <v>#N/A</v>
      </c>
      <c r="G13" s="72" t="e">
        <f>VLOOKUP($A13,REFERENTIEL!$A:$Y,8,FALSE)</f>
        <v>#N/A</v>
      </c>
      <c r="H13" s="73" t="e">
        <f>VLOOKUP($A13,REFERENTIEL!$A:$Y,12,FALSE)</f>
        <v>#N/A</v>
      </c>
      <c r="I13" s="73" t="e">
        <f>VLOOKUP($A13,REFERENTIEL!$A:$Y,21,FALSE)</f>
        <v>#N/A</v>
      </c>
      <c r="J13" s="73" t="e">
        <f>VLOOKUP($A13,REFERENTIEL!$A:$Y,14,FALSE)</f>
        <v>#N/A</v>
      </c>
      <c r="K13" s="73" t="e">
        <f>VLOOKUP($A13,REFERENTIEL!$A:$Y,15,FALSE)</f>
        <v>#N/A</v>
      </c>
      <c r="L13" s="73" t="e">
        <f>VLOOKUP($A13,REFERENTIEL!$A:$Y,16,FALSE)</f>
        <v>#N/A</v>
      </c>
      <c r="M13" t="e">
        <f>VLOOKUP($A13,REFERENTIEL!$A:$Y,17,FALSE)</f>
        <v>#N/A</v>
      </c>
      <c r="N13" s="101" t="e">
        <f>VLOOKUP($A13,REFERENTIEL!$A:$Y,18,FALSE)</f>
        <v>#N/A</v>
      </c>
      <c r="O13" s="45" t="e">
        <f>VLOOKUP($A13,REFERENTIEL!$A:$Y,20,FALSE)</f>
        <v>#N/A</v>
      </c>
      <c r="P13" s="72" t="e">
        <f>VLOOKUP($A13,REFERENTIEL!$A:$Y,9,FALSE)</f>
        <v>#N/A</v>
      </c>
      <c r="Q13" s="73" t="e">
        <f>VLOOKUP($A13,REFERENTIEL!$A:$Y,10,FALSE)</f>
        <v>#N/A</v>
      </c>
      <c r="R13" s="73" t="e">
        <f>VLOOKUP($A13,REFERENTIEL!$A:$Y,11,FALSE)</f>
        <v>#N/A</v>
      </c>
      <c r="S13" s="73" t="e">
        <f>VLOOKUP($A13,REFERENTIEL!$A:$Y,13,FALSE)</f>
        <v>#N/A</v>
      </c>
      <c r="V13" s="12" t="s">
        <v>413</v>
      </c>
      <c r="W13" s="10">
        <v>16</v>
      </c>
      <c r="AB13" s="12" t="s">
        <v>401</v>
      </c>
      <c r="AC13" s="10">
        <v>99</v>
      </c>
      <c r="AH13" s="12" t="s">
        <v>4784</v>
      </c>
      <c r="AI13" s="10">
        <v>7</v>
      </c>
      <c r="AK13" s="12" t="s">
        <v>401</v>
      </c>
      <c r="AL13" s="10">
        <v>88</v>
      </c>
    </row>
    <row r="14" spans="1:38" x14ac:dyDescent="0.25">
      <c r="A14" s="52"/>
      <c r="B14" s="13" t="e">
        <f>VLOOKUP($A14,REFERENTIEL!$A:$Y,2,FALSE)</f>
        <v>#N/A</v>
      </c>
      <c r="C14" t="e">
        <f>VLOOKUP($A14,REFERENTIEL!$A:$Y,4,FALSE)</f>
        <v>#N/A</v>
      </c>
      <c r="D14" t="e">
        <f>VLOOKUP($A14,REFERENTIEL!$A:$Y,5,FALSE)</f>
        <v>#N/A</v>
      </c>
      <c r="E14" s="72" t="e">
        <f>VLOOKUP($A14,REFERENTIEL!$A:$Y,6,FALSE)</f>
        <v>#N/A</v>
      </c>
      <c r="F14" s="72" t="e">
        <f>VLOOKUP($A14,REFERENTIEL!$A:$Y,7,FALSE)</f>
        <v>#N/A</v>
      </c>
      <c r="G14" s="72" t="e">
        <f>VLOOKUP($A14,REFERENTIEL!$A:$Y,8,FALSE)</f>
        <v>#N/A</v>
      </c>
      <c r="H14" s="73" t="e">
        <f>VLOOKUP($A14,REFERENTIEL!$A:$Y,12,FALSE)</f>
        <v>#N/A</v>
      </c>
      <c r="I14" s="73" t="e">
        <f>VLOOKUP($A14,REFERENTIEL!$A:$Y,21,FALSE)</f>
        <v>#N/A</v>
      </c>
      <c r="J14" s="73" t="e">
        <f>VLOOKUP($A14,REFERENTIEL!$A:$Y,14,FALSE)</f>
        <v>#N/A</v>
      </c>
      <c r="K14" s="73" t="e">
        <f>VLOOKUP($A14,REFERENTIEL!$A:$Y,15,FALSE)</f>
        <v>#N/A</v>
      </c>
      <c r="L14" s="73" t="e">
        <f>VLOOKUP($A14,REFERENTIEL!$A:$Y,16,FALSE)</f>
        <v>#N/A</v>
      </c>
      <c r="M14" t="e">
        <f>VLOOKUP($A14,REFERENTIEL!$A:$Y,17,FALSE)</f>
        <v>#N/A</v>
      </c>
      <c r="N14" s="101" t="e">
        <f>VLOOKUP($A14,REFERENTIEL!$A:$Y,18,FALSE)</f>
        <v>#N/A</v>
      </c>
      <c r="O14" s="45" t="e">
        <f>VLOOKUP($A14,REFERENTIEL!$A:$Y,20,FALSE)</f>
        <v>#N/A</v>
      </c>
      <c r="P14" s="72" t="e">
        <f>VLOOKUP($A14,REFERENTIEL!$A:$Y,9,FALSE)</f>
        <v>#N/A</v>
      </c>
      <c r="Q14" s="73" t="e">
        <f>VLOOKUP($A14,REFERENTIEL!$A:$Y,10,FALSE)</f>
        <v>#N/A</v>
      </c>
      <c r="R14" s="73" t="e">
        <f>VLOOKUP($A14,REFERENTIEL!$A:$Y,11,FALSE)</f>
        <v>#N/A</v>
      </c>
      <c r="S14" s="73" t="e">
        <f>VLOOKUP($A14,REFERENTIEL!$A:$Y,13,FALSE)</f>
        <v>#N/A</v>
      </c>
      <c r="V14" s="12" t="s">
        <v>412</v>
      </c>
      <c r="W14" s="10">
        <v>13</v>
      </c>
      <c r="AH14" s="12" t="s">
        <v>411</v>
      </c>
      <c r="AI14" s="10">
        <v>1</v>
      </c>
    </row>
    <row r="15" spans="1:38" x14ac:dyDescent="0.25">
      <c r="A15"/>
      <c r="B15" s="13" t="e">
        <f>VLOOKUP($A15,REFERENTIEL!$A:$Y,2,FALSE)</f>
        <v>#N/A</v>
      </c>
      <c r="C15" t="e">
        <f>VLOOKUP($A15,REFERENTIEL!$A:$Y,4,FALSE)</f>
        <v>#N/A</v>
      </c>
      <c r="D15" t="e">
        <f>VLOOKUP($A15,REFERENTIEL!$A:$Y,5,FALSE)</f>
        <v>#N/A</v>
      </c>
      <c r="E15" s="72" t="e">
        <f>VLOOKUP($A15,REFERENTIEL!$A:$Y,6,FALSE)</f>
        <v>#N/A</v>
      </c>
      <c r="F15" s="72" t="e">
        <f>VLOOKUP($A15,REFERENTIEL!$A:$Y,7,FALSE)</f>
        <v>#N/A</v>
      </c>
      <c r="G15" s="72" t="e">
        <f>VLOOKUP($A15,REFERENTIEL!$A:$Y,8,FALSE)</f>
        <v>#N/A</v>
      </c>
      <c r="H15" s="73" t="e">
        <f>VLOOKUP($A15,REFERENTIEL!$A:$Y,12,FALSE)</f>
        <v>#N/A</v>
      </c>
      <c r="I15" s="73" t="e">
        <f>VLOOKUP($A15,REFERENTIEL!$A:$Y,21,FALSE)</f>
        <v>#N/A</v>
      </c>
      <c r="J15" s="73" t="e">
        <f>VLOOKUP($A15,REFERENTIEL!$A:$Y,14,FALSE)</f>
        <v>#N/A</v>
      </c>
      <c r="K15" s="73" t="e">
        <f>VLOOKUP($A15,REFERENTIEL!$A:$Y,15,FALSE)</f>
        <v>#N/A</v>
      </c>
      <c r="L15" s="73" t="e">
        <f>VLOOKUP($A15,REFERENTIEL!$A:$Y,16,FALSE)</f>
        <v>#N/A</v>
      </c>
      <c r="M15" t="e">
        <f>VLOOKUP($A15,REFERENTIEL!$A:$Y,17,FALSE)</f>
        <v>#N/A</v>
      </c>
      <c r="N15" s="101" t="e">
        <f>VLOOKUP($A15,REFERENTIEL!$A:$Y,18,FALSE)</f>
        <v>#N/A</v>
      </c>
      <c r="O15" s="45" t="e">
        <f>VLOOKUP($A15,REFERENTIEL!$A:$Y,20,FALSE)</f>
        <v>#N/A</v>
      </c>
      <c r="P15" s="72" t="e">
        <f>VLOOKUP($A15,REFERENTIEL!$A:$Y,9,FALSE)</f>
        <v>#N/A</v>
      </c>
      <c r="Q15" s="73" t="e">
        <f>VLOOKUP($A15,REFERENTIEL!$A:$Y,10,FALSE)</f>
        <v>#N/A</v>
      </c>
      <c r="R15" s="73" t="e">
        <f>VLOOKUP($A15,REFERENTIEL!$A:$Y,11,FALSE)</f>
        <v>#N/A</v>
      </c>
      <c r="S15" s="73" t="e">
        <f>VLOOKUP($A15,REFERENTIEL!$A:$Y,13,FALSE)</f>
        <v>#N/A</v>
      </c>
      <c r="V15" s="12" t="s">
        <v>401</v>
      </c>
      <c r="W15" s="10">
        <v>99</v>
      </c>
      <c r="AH15" s="12" t="s">
        <v>413</v>
      </c>
      <c r="AI15" s="10">
        <v>1</v>
      </c>
    </row>
    <row r="16" spans="1:38" x14ac:dyDescent="0.25">
      <c r="A16"/>
      <c r="B16" s="13" t="e">
        <f>VLOOKUP($A16,REFERENTIEL!$A:$Y,2,FALSE)</f>
        <v>#N/A</v>
      </c>
      <c r="C16" t="e">
        <f>VLOOKUP($A16,REFERENTIEL!$A:$Y,4,FALSE)</f>
        <v>#N/A</v>
      </c>
      <c r="D16" t="e">
        <f>VLOOKUP($A16,REFERENTIEL!$A:$Y,5,FALSE)</f>
        <v>#N/A</v>
      </c>
      <c r="E16" s="72" t="e">
        <f>VLOOKUP($A16,REFERENTIEL!$A:$Y,6,FALSE)</f>
        <v>#N/A</v>
      </c>
      <c r="F16" s="72" t="e">
        <f>VLOOKUP($A16,REFERENTIEL!$A:$Y,7,FALSE)</f>
        <v>#N/A</v>
      </c>
      <c r="G16" s="72" t="e">
        <f>VLOOKUP($A16,REFERENTIEL!$A:$Y,8,FALSE)</f>
        <v>#N/A</v>
      </c>
      <c r="H16" s="73" t="e">
        <f>VLOOKUP($A16,REFERENTIEL!$A:$Y,12,FALSE)</f>
        <v>#N/A</v>
      </c>
      <c r="I16" s="73" t="e">
        <f>VLOOKUP($A16,REFERENTIEL!$A:$Y,21,FALSE)</f>
        <v>#N/A</v>
      </c>
      <c r="J16" s="73" t="e">
        <f>VLOOKUP($A16,REFERENTIEL!$A:$Y,14,FALSE)</f>
        <v>#N/A</v>
      </c>
      <c r="K16" s="73" t="e">
        <f>VLOOKUP($A16,REFERENTIEL!$A:$Y,15,FALSE)</f>
        <v>#N/A</v>
      </c>
      <c r="L16" s="73" t="e">
        <f>VLOOKUP($A16,REFERENTIEL!$A:$Y,16,FALSE)</f>
        <v>#N/A</v>
      </c>
      <c r="M16" s="37" t="e">
        <f>VLOOKUP($A16,REFERENTIEL!$A:$Y,17,FALSE)</f>
        <v>#N/A</v>
      </c>
      <c r="N16" s="101" t="e">
        <f>VLOOKUP($A16,REFERENTIEL!$A:$Y,18,FALSE)</f>
        <v>#N/A</v>
      </c>
      <c r="O16" s="45" t="e">
        <f>VLOOKUP($A16,REFERENTIEL!$A:$Y,20,FALSE)</f>
        <v>#N/A</v>
      </c>
      <c r="P16" s="72" t="e">
        <f>VLOOKUP($A16,REFERENTIEL!$A:$Y,9,FALSE)</f>
        <v>#N/A</v>
      </c>
      <c r="Q16" s="73" t="e">
        <f>VLOOKUP($A16,REFERENTIEL!$A:$Y,10,FALSE)</f>
        <v>#N/A</v>
      </c>
      <c r="R16" s="73" t="e">
        <f>VLOOKUP($A16,REFERENTIEL!$A:$Y,11,FALSE)</f>
        <v>#N/A</v>
      </c>
      <c r="S16" s="73" t="e">
        <f>VLOOKUP($A16,REFERENTIEL!$A:$Y,13,FALSE)</f>
        <v>#N/A</v>
      </c>
      <c r="AH16" s="12" t="s">
        <v>401</v>
      </c>
      <c r="AI16" s="10">
        <v>88</v>
      </c>
    </row>
    <row r="17" spans="1:19" x14ac:dyDescent="0.25">
      <c r="A17"/>
      <c r="B17" s="13" t="e">
        <f>VLOOKUP($A17,REFERENTIEL!$A:$Y,2,FALSE)</f>
        <v>#N/A</v>
      </c>
      <c r="C17" t="e">
        <f>VLOOKUP($A17,REFERENTIEL!$A:$Y,4,FALSE)</f>
        <v>#N/A</v>
      </c>
      <c r="D17" t="e">
        <f>VLOOKUP($A17,REFERENTIEL!$A:$Y,5,FALSE)</f>
        <v>#N/A</v>
      </c>
      <c r="E17" s="72" t="e">
        <f>VLOOKUP($A17,REFERENTIEL!$A:$Y,6,FALSE)</f>
        <v>#N/A</v>
      </c>
      <c r="F17" s="72" t="e">
        <f>VLOOKUP($A17,REFERENTIEL!$A:$Y,7,FALSE)</f>
        <v>#N/A</v>
      </c>
      <c r="G17" s="72" t="e">
        <f>VLOOKUP($A17,REFERENTIEL!$A:$Y,8,FALSE)</f>
        <v>#N/A</v>
      </c>
      <c r="H17" s="73" t="e">
        <f>VLOOKUP($A17,REFERENTIEL!$A:$Y,12,FALSE)</f>
        <v>#N/A</v>
      </c>
      <c r="I17" s="73" t="e">
        <f>VLOOKUP($A17,REFERENTIEL!$A:$Y,21,FALSE)</f>
        <v>#N/A</v>
      </c>
      <c r="J17" s="73" t="e">
        <f>VLOOKUP($A17,REFERENTIEL!$A:$Y,14,FALSE)</f>
        <v>#N/A</v>
      </c>
      <c r="K17" s="73" t="e">
        <f>VLOOKUP($A17,REFERENTIEL!$A:$Y,15,FALSE)</f>
        <v>#N/A</v>
      </c>
      <c r="L17" s="73" t="e">
        <f>VLOOKUP($A17,REFERENTIEL!$A:$Y,16,FALSE)</f>
        <v>#N/A</v>
      </c>
      <c r="M17" s="37" t="e">
        <f>VLOOKUP($A17,REFERENTIEL!$A:$Y,17,FALSE)</f>
        <v>#N/A</v>
      </c>
      <c r="N17" s="101" t="e">
        <f>VLOOKUP($A17,REFERENTIEL!$A:$Y,18,FALSE)</f>
        <v>#N/A</v>
      </c>
      <c r="O17" s="45" t="e">
        <f>VLOOKUP($A17,REFERENTIEL!$A:$Y,20,FALSE)</f>
        <v>#N/A</v>
      </c>
      <c r="P17" s="72" t="e">
        <f>VLOOKUP($A17,REFERENTIEL!$A:$Y,9,FALSE)</f>
        <v>#N/A</v>
      </c>
      <c r="Q17" s="73" t="e">
        <f>VLOOKUP($A17,REFERENTIEL!$A:$Y,10,FALSE)</f>
        <v>#N/A</v>
      </c>
      <c r="R17" s="73" t="e">
        <f>VLOOKUP($A17,REFERENTIEL!$A:$Y,11,FALSE)</f>
        <v>#N/A</v>
      </c>
      <c r="S17" s="73" t="e">
        <f>VLOOKUP($A17,REFERENTIEL!$A:$Y,13,FALSE)</f>
        <v>#N/A</v>
      </c>
    </row>
    <row r="18" spans="1:19" x14ac:dyDescent="0.25">
      <c r="A18"/>
      <c r="B18" s="13" t="e">
        <f>VLOOKUP($A18,REFERENTIEL!$A:$Y,2,FALSE)</f>
        <v>#N/A</v>
      </c>
      <c r="C18" t="e">
        <f>VLOOKUP($A18,REFERENTIEL!$A:$Y,4,FALSE)</f>
        <v>#N/A</v>
      </c>
      <c r="D18" t="e">
        <f>VLOOKUP($A18,REFERENTIEL!$A:$Y,5,FALSE)</f>
        <v>#N/A</v>
      </c>
      <c r="E18" s="72" t="e">
        <f>VLOOKUP($A18,REFERENTIEL!$A:$Y,6,FALSE)</f>
        <v>#N/A</v>
      </c>
      <c r="F18" s="72" t="e">
        <f>VLOOKUP($A18,REFERENTIEL!$A:$Y,7,FALSE)</f>
        <v>#N/A</v>
      </c>
      <c r="G18" s="72" t="e">
        <f>VLOOKUP($A18,REFERENTIEL!$A:$Y,8,FALSE)</f>
        <v>#N/A</v>
      </c>
      <c r="H18" s="73" t="e">
        <f>VLOOKUP($A18,REFERENTIEL!$A:$Y,12,FALSE)</f>
        <v>#N/A</v>
      </c>
      <c r="I18" s="73" t="e">
        <f>VLOOKUP($A18,REFERENTIEL!$A:$Y,21,FALSE)</f>
        <v>#N/A</v>
      </c>
      <c r="J18" s="73" t="e">
        <f>VLOOKUP($A18,REFERENTIEL!$A:$Y,14,FALSE)</f>
        <v>#N/A</v>
      </c>
      <c r="K18" s="73" t="e">
        <f>VLOOKUP($A18,REFERENTIEL!$A:$Y,15,FALSE)</f>
        <v>#N/A</v>
      </c>
      <c r="L18" s="73" t="e">
        <f>VLOOKUP($A18,REFERENTIEL!$A:$Y,16,FALSE)</f>
        <v>#N/A</v>
      </c>
      <c r="M18" s="37" t="e">
        <f>VLOOKUP($A18,REFERENTIEL!$A:$Y,17,FALSE)</f>
        <v>#N/A</v>
      </c>
      <c r="N18" s="101" t="e">
        <f>VLOOKUP($A18,REFERENTIEL!$A:$Y,18,FALSE)</f>
        <v>#N/A</v>
      </c>
      <c r="O18" s="45" t="e">
        <f>VLOOKUP($A18,REFERENTIEL!$A:$Y,20,FALSE)</f>
        <v>#N/A</v>
      </c>
      <c r="P18" s="72" t="e">
        <f>VLOOKUP($A18,REFERENTIEL!$A:$Y,9,FALSE)</f>
        <v>#N/A</v>
      </c>
      <c r="Q18" s="73" t="e">
        <f>VLOOKUP($A18,REFERENTIEL!$A:$Y,10,FALSE)</f>
        <v>#N/A</v>
      </c>
      <c r="R18" s="73" t="e">
        <f>VLOOKUP($A18,REFERENTIEL!$A:$Y,11,FALSE)</f>
        <v>#N/A</v>
      </c>
      <c r="S18" s="73" t="e">
        <f>VLOOKUP($A18,REFERENTIEL!$A:$Y,13,FALSE)</f>
        <v>#N/A</v>
      </c>
    </row>
    <row r="19" spans="1:19" x14ac:dyDescent="0.25">
      <c r="A19"/>
      <c r="B19" s="13" t="e">
        <f>VLOOKUP($A19,REFERENTIEL!$A:$Y,2,FALSE)</f>
        <v>#N/A</v>
      </c>
      <c r="C19" t="e">
        <f>VLOOKUP($A19,REFERENTIEL!$A:$Y,4,FALSE)</f>
        <v>#N/A</v>
      </c>
      <c r="D19" t="e">
        <f>VLOOKUP($A19,REFERENTIEL!$A:$Y,5,FALSE)</f>
        <v>#N/A</v>
      </c>
      <c r="E19" s="72" t="e">
        <f>VLOOKUP($A19,REFERENTIEL!$A:$Y,6,FALSE)</f>
        <v>#N/A</v>
      </c>
      <c r="F19" s="72" t="e">
        <f>VLOOKUP($A19,REFERENTIEL!$A:$Y,7,FALSE)</f>
        <v>#N/A</v>
      </c>
      <c r="G19" s="72" t="e">
        <f>VLOOKUP($A19,REFERENTIEL!$A:$Y,8,FALSE)</f>
        <v>#N/A</v>
      </c>
      <c r="H19" s="73" t="e">
        <f>VLOOKUP($A19,REFERENTIEL!$A:$Y,12,FALSE)</f>
        <v>#N/A</v>
      </c>
      <c r="I19" s="73" t="e">
        <f>VLOOKUP($A19,REFERENTIEL!$A:$Y,21,FALSE)</f>
        <v>#N/A</v>
      </c>
      <c r="J19" s="73" t="e">
        <f>VLOOKUP($A19,REFERENTIEL!$A:$Y,14,FALSE)</f>
        <v>#N/A</v>
      </c>
      <c r="K19" s="73" t="e">
        <f>VLOOKUP($A19,REFERENTIEL!$A:$Y,15,FALSE)</f>
        <v>#N/A</v>
      </c>
      <c r="L19" s="73" t="e">
        <f>VLOOKUP($A19,REFERENTIEL!$A:$Y,16,FALSE)</f>
        <v>#N/A</v>
      </c>
      <c r="M19" s="37" t="e">
        <f>VLOOKUP($A19,REFERENTIEL!$A:$Y,17,FALSE)</f>
        <v>#N/A</v>
      </c>
      <c r="N19" s="101" t="e">
        <f>VLOOKUP($A19,REFERENTIEL!$A:$Y,18,FALSE)</f>
        <v>#N/A</v>
      </c>
      <c r="O19" s="45" t="e">
        <f>VLOOKUP($A19,REFERENTIEL!$A:$Y,20,FALSE)</f>
        <v>#N/A</v>
      </c>
      <c r="P19" s="72" t="e">
        <f>VLOOKUP($A19,REFERENTIEL!$A:$Y,9,FALSE)</f>
        <v>#N/A</v>
      </c>
      <c r="Q19" s="73" t="e">
        <f>VLOOKUP($A19,REFERENTIEL!$A:$Y,10,FALSE)</f>
        <v>#N/A</v>
      </c>
      <c r="R19" s="73" t="e">
        <f>VLOOKUP($A19,REFERENTIEL!$A:$Y,11,FALSE)</f>
        <v>#N/A</v>
      </c>
      <c r="S19" s="73" t="e">
        <f>VLOOKUP($A19,REFERENTIEL!$A:$Y,13,FALSE)</f>
        <v>#N/A</v>
      </c>
    </row>
    <row r="20" spans="1:19" x14ac:dyDescent="0.25">
      <c r="A20"/>
      <c r="B20" s="13" t="e">
        <f>VLOOKUP($A20,REFERENTIEL!$A:$Y,2,FALSE)</f>
        <v>#N/A</v>
      </c>
      <c r="C20" t="e">
        <f>VLOOKUP($A20,REFERENTIEL!$A:$Y,4,FALSE)</f>
        <v>#N/A</v>
      </c>
      <c r="D20" t="e">
        <f>VLOOKUP($A20,REFERENTIEL!$A:$Y,5,FALSE)</f>
        <v>#N/A</v>
      </c>
      <c r="E20" s="72" t="e">
        <f>VLOOKUP($A20,REFERENTIEL!$A:$Y,6,FALSE)</f>
        <v>#N/A</v>
      </c>
      <c r="F20" s="72" t="e">
        <f>VLOOKUP($A20,REFERENTIEL!$A:$Y,7,FALSE)</f>
        <v>#N/A</v>
      </c>
      <c r="G20" s="72" t="e">
        <f>VLOOKUP($A20,REFERENTIEL!$A:$Y,8,FALSE)</f>
        <v>#N/A</v>
      </c>
      <c r="H20" s="73" t="e">
        <f>VLOOKUP($A20,REFERENTIEL!$A:$Y,12,FALSE)</f>
        <v>#N/A</v>
      </c>
      <c r="I20" s="73" t="e">
        <f>VLOOKUP($A20,REFERENTIEL!$A:$Y,21,FALSE)</f>
        <v>#N/A</v>
      </c>
      <c r="J20" s="73" t="e">
        <f>VLOOKUP($A20,REFERENTIEL!$A:$Y,14,FALSE)</f>
        <v>#N/A</v>
      </c>
      <c r="K20" s="73" t="e">
        <f>VLOOKUP($A20,REFERENTIEL!$A:$Y,15,FALSE)</f>
        <v>#N/A</v>
      </c>
      <c r="L20" s="73" t="e">
        <f>VLOOKUP($A20,REFERENTIEL!$A:$Y,16,FALSE)</f>
        <v>#N/A</v>
      </c>
      <c r="M20" t="e">
        <f>VLOOKUP($A20,REFERENTIEL!$A:$Y,17,FALSE)</f>
        <v>#N/A</v>
      </c>
      <c r="N20" s="101" t="e">
        <f>VLOOKUP($A20,REFERENTIEL!$A:$Y,18,FALSE)</f>
        <v>#N/A</v>
      </c>
      <c r="O20" s="45" t="e">
        <f>VLOOKUP($A20,REFERENTIEL!$A:$Y,20,FALSE)</f>
        <v>#N/A</v>
      </c>
      <c r="P20" s="72" t="e">
        <f>VLOOKUP($A20,REFERENTIEL!$A:$Y,9,FALSE)</f>
        <v>#N/A</v>
      </c>
      <c r="Q20" s="73" t="e">
        <f>VLOOKUP($A20,REFERENTIEL!$A:$Y,10,FALSE)</f>
        <v>#N/A</v>
      </c>
      <c r="R20" s="73" t="e">
        <f>VLOOKUP($A20,REFERENTIEL!$A:$Y,11,FALSE)</f>
        <v>#N/A</v>
      </c>
      <c r="S20" s="73" t="e">
        <f>VLOOKUP($A20,REFERENTIEL!$A:$Y,13,FALSE)</f>
        <v>#N/A</v>
      </c>
    </row>
    <row r="21" spans="1:19" x14ac:dyDescent="0.25">
      <c r="A21"/>
      <c r="B21" s="13" t="e">
        <f>VLOOKUP($A21,REFERENTIEL!$A:$Y,2,FALSE)</f>
        <v>#N/A</v>
      </c>
      <c r="C21" t="e">
        <f>VLOOKUP($A21,REFERENTIEL!$A:$Y,4,FALSE)</f>
        <v>#N/A</v>
      </c>
      <c r="D21" t="e">
        <f>VLOOKUP($A21,REFERENTIEL!$A:$Y,5,FALSE)</f>
        <v>#N/A</v>
      </c>
      <c r="E21" s="72" t="e">
        <f>VLOOKUP($A21,REFERENTIEL!$A:$Y,6,FALSE)</f>
        <v>#N/A</v>
      </c>
      <c r="F21" s="72" t="e">
        <f>VLOOKUP($A21,REFERENTIEL!$A:$Y,7,FALSE)</f>
        <v>#N/A</v>
      </c>
      <c r="G21" s="72" t="e">
        <f>VLOOKUP($A21,REFERENTIEL!$A:$Y,8,FALSE)</f>
        <v>#N/A</v>
      </c>
      <c r="H21" s="73" t="e">
        <f>VLOOKUP($A21,REFERENTIEL!$A:$Y,12,FALSE)</f>
        <v>#N/A</v>
      </c>
      <c r="I21" s="73" t="e">
        <f>VLOOKUP($A21,REFERENTIEL!$A:$Y,21,FALSE)</f>
        <v>#N/A</v>
      </c>
      <c r="J21" s="73" t="e">
        <f>VLOOKUP($A21,REFERENTIEL!$A:$Y,14,FALSE)</f>
        <v>#N/A</v>
      </c>
      <c r="K21" s="73" t="e">
        <f>VLOOKUP($A21,REFERENTIEL!$A:$Y,15,FALSE)</f>
        <v>#N/A</v>
      </c>
      <c r="L21" s="73" t="e">
        <f>VLOOKUP($A21,REFERENTIEL!$A:$Y,16,FALSE)</f>
        <v>#N/A</v>
      </c>
      <c r="M21" s="37" t="e">
        <f>VLOOKUP($A21,REFERENTIEL!$A:$Y,17,FALSE)</f>
        <v>#N/A</v>
      </c>
      <c r="N21" s="101" t="e">
        <f>VLOOKUP($A21,REFERENTIEL!$A:$Y,18,FALSE)</f>
        <v>#N/A</v>
      </c>
      <c r="O21" s="45" t="e">
        <f>VLOOKUP($A21,REFERENTIEL!$A:$Y,20,FALSE)</f>
        <v>#N/A</v>
      </c>
      <c r="P21" s="72" t="e">
        <f>VLOOKUP($A21,REFERENTIEL!$A:$Y,9,FALSE)</f>
        <v>#N/A</v>
      </c>
      <c r="Q21" s="73" t="e">
        <f>VLOOKUP($A21,REFERENTIEL!$A:$Y,10,FALSE)</f>
        <v>#N/A</v>
      </c>
      <c r="R21" s="73" t="e">
        <f>VLOOKUP($A21,REFERENTIEL!$A:$Y,11,FALSE)</f>
        <v>#N/A</v>
      </c>
      <c r="S21" s="73" t="e">
        <f>VLOOKUP($A21,REFERENTIEL!$A:$Y,13,FALSE)</f>
        <v>#N/A</v>
      </c>
    </row>
    <row r="22" spans="1:19" x14ac:dyDescent="0.25">
      <c r="A22"/>
      <c r="B22" s="13" t="e">
        <f>VLOOKUP($A22,REFERENTIEL!$A:$Y,2,FALSE)</f>
        <v>#N/A</v>
      </c>
      <c r="C22" t="e">
        <f>VLOOKUP($A22,REFERENTIEL!$A:$Y,4,FALSE)</f>
        <v>#N/A</v>
      </c>
      <c r="D22" t="e">
        <f>VLOOKUP($A22,REFERENTIEL!$A:$Y,5,FALSE)</f>
        <v>#N/A</v>
      </c>
      <c r="E22" s="72" t="e">
        <f>VLOOKUP($A22,REFERENTIEL!$A:$Y,6,FALSE)</f>
        <v>#N/A</v>
      </c>
      <c r="F22" s="72" t="e">
        <f>VLOOKUP($A22,REFERENTIEL!$A:$Y,7,FALSE)</f>
        <v>#N/A</v>
      </c>
      <c r="G22" s="72" t="e">
        <f>VLOOKUP($A22,REFERENTIEL!$A:$Y,8,FALSE)</f>
        <v>#N/A</v>
      </c>
      <c r="H22" s="73" t="e">
        <f>VLOOKUP($A22,REFERENTIEL!$A:$Y,12,FALSE)</f>
        <v>#N/A</v>
      </c>
      <c r="I22" s="73" t="e">
        <f>VLOOKUP($A22,REFERENTIEL!$A:$Y,21,FALSE)</f>
        <v>#N/A</v>
      </c>
      <c r="J22" s="73" t="e">
        <f>VLOOKUP($A22,REFERENTIEL!$A:$Y,14,FALSE)</f>
        <v>#N/A</v>
      </c>
      <c r="K22" s="73" t="e">
        <f>VLOOKUP($A22,REFERENTIEL!$A:$Y,15,FALSE)</f>
        <v>#N/A</v>
      </c>
      <c r="L22" s="73" t="e">
        <f>VLOOKUP($A22,REFERENTIEL!$A:$Y,16,FALSE)</f>
        <v>#N/A</v>
      </c>
      <c r="M22" s="37" t="e">
        <f>VLOOKUP($A22,REFERENTIEL!$A:$Y,17,FALSE)</f>
        <v>#N/A</v>
      </c>
      <c r="N22" s="101" t="e">
        <f>VLOOKUP($A22,REFERENTIEL!$A:$Y,18,FALSE)</f>
        <v>#N/A</v>
      </c>
      <c r="O22" s="45" t="e">
        <f>VLOOKUP($A22,REFERENTIEL!$A:$Y,20,FALSE)</f>
        <v>#N/A</v>
      </c>
      <c r="P22" s="72" t="e">
        <f>VLOOKUP($A22,REFERENTIEL!$A:$Y,9,FALSE)</f>
        <v>#N/A</v>
      </c>
      <c r="Q22" s="73" t="e">
        <f>VLOOKUP($A22,REFERENTIEL!$A:$Y,10,FALSE)</f>
        <v>#N/A</v>
      </c>
      <c r="R22" s="73" t="e">
        <f>VLOOKUP($A22,REFERENTIEL!$A:$Y,11,FALSE)</f>
        <v>#N/A</v>
      </c>
      <c r="S22" s="73" t="e">
        <f>VLOOKUP($A22,REFERENTIEL!$A:$Y,13,FALSE)</f>
        <v>#N/A</v>
      </c>
    </row>
    <row r="23" spans="1:19" x14ac:dyDescent="0.25">
      <c r="A23"/>
      <c r="B23" s="13" t="e">
        <f>VLOOKUP($A23,REFERENTIEL!$A:$Y,2,FALSE)</f>
        <v>#N/A</v>
      </c>
      <c r="C23" t="e">
        <f>VLOOKUP($A23,REFERENTIEL!$A:$Y,4,FALSE)</f>
        <v>#N/A</v>
      </c>
      <c r="D23" t="e">
        <f>VLOOKUP($A23,REFERENTIEL!$A:$Y,5,FALSE)</f>
        <v>#N/A</v>
      </c>
      <c r="E23" s="72" t="e">
        <f>VLOOKUP($A23,REFERENTIEL!$A:$Y,6,FALSE)</f>
        <v>#N/A</v>
      </c>
      <c r="F23" s="72" t="e">
        <f>VLOOKUP($A23,REFERENTIEL!$A:$Y,7,FALSE)</f>
        <v>#N/A</v>
      </c>
      <c r="G23" s="72" t="e">
        <f>VLOOKUP($A23,REFERENTIEL!$A:$Y,8,FALSE)</f>
        <v>#N/A</v>
      </c>
      <c r="H23" s="73" t="e">
        <f>VLOOKUP($A23,REFERENTIEL!$A:$Y,12,FALSE)</f>
        <v>#N/A</v>
      </c>
      <c r="I23" s="73" t="e">
        <f>VLOOKUP($A23,REFERENTIEL!$A:$Y,21,FALSE)</f>
        <v>#N/A</v>
      </c>
      <c r="J23" s="73" t="e">
        <f>VLOOKUP($A23,REFERENTIEL!$A:$Y,14,FALSE)</f>
        <v>#N/A</v>
      </c>
      <c r="K23" s="73" t="e">
        <f>VLOOKUP($A23,REFERENTIEL!$A:$Y,15,FALSE)</f>
        <v>#N/A</v>
      </c>
      <c r="L23" s="73" t="e">
        <f>VLOOKUP($A23,REFERENTIEL!$A:$Y,16,FALSE)</f>
        <v>#N/A</v>
      </c>
      <c r="M23" s="37" t="e">
        <f>VLOOKUP($A23,REFERENTIEL!$A:$Y,17,FALSE)</f>
        <v>#N/A</v>
      </c>
      <c r="N23" s="101" t="e">
        <f>VLOOKUP($A23,REFERENTIEL!$A:$Y,18,FALSE)</f>
        <v>#N/A</v>
      </c>
      <c r="O23" s="45" t="e">
        <f>VLOOKUP($A23,REFERENTIEL!$A:$Y,20,FALSE)</f>
        <v>#N/A</v>
      </c>
      <c r="P23" s="72" t="e">
        <f>VLOOKUP($A23,REFERENTIEL!$A:$Y,9,FALSE)</f>
        <v>#N/A</v>
      </c>
      <c r="Q23" s="73" t="e">
        <f>VLOOKUP($A23,REFERENTIEL!$A:$Y,10,FALSE)</f>
        <v>#N/A</v>
      </c>
      <c r="R23" s="73" t="e">
        <f>VLOOKUP($A23,REFERENTIEL!$A:$Y,11,FALSE)</f>
        <v>#N/A</v>
      </c>
      <c r="S23" s="73" t="e">
        <f>VLOOKUP($A23,REFERENTIEL!$A:$Y,13,FALSE)</f>
        <v>#N/A</v>
      </c>
    </row>
    <row r="24" spans="1:19" x14ac:dyDescent="0.25">
      <c r="A24"/>
      <c r="B24" s="13" t="e">
        <f>VLOOKUP($A24,REFERENTIEL!$A:$Y,2,FALSE)</f>
        <v>#N/A</v>
      </c>
      <c r="C24" t="e">
        <f>VLOOKUP($A24,REFERENTIEL!$A:$Y,4,FALSE)</f>
        <v>#N/A</v>
      </c>
      <c r="D24" t="e">
        <f>VLOOKUP($A24,REFERENTIEL!$A:$Y,5,FALSE)</f>
        <v>#N/A</v>
      </c>
      <c r="E24" s="72" t="e">
        <f>VLOOKUP($A24,REFERENTIEL!$A:$Y,6,FALSE)</f>
        <v>#N/A</v>
      </c>
      <c r="F24" s="72" t="e">
        <f>VLOOKUP($A24,REFERENTIEL!$A:$Y,7,FALSE)</f>
        <v>#N/A</v>
      </c>
      <c r="G24" s="72" t="e">
        <f>VLOOKUP($A24,REFERENTIEL!$A:$Y,8,FALSE)</f>
        <v>#N/A</v>
      </c>
      <c r="H24" s="73" t="e">
        <f>VLOOKUP($A24,REFERENTIEL!$A:$Y,12,FALSE)</f>
        <v>#N/A</v>
      </c>
      <c r="I24" s="73" t="e">
        <f>VLOOKUP($A24,REFERENTIEL!$A:$Y,21,FALSE)</f>
        <v>#N/A</v>
      </c>
      <c r="J24" s="73" t="e">
        <f>VLOOKUP($A24,REFERENTIEL!$A:$Y,14,FALSE)</f>
        <v>#N/A</v>
      </c>
      <c r="K24" s="73" t="e">
        <f>VLOOKUP($A24,REFERENTIEL!$A:$Y,15,FALSE)</f>
        <v>#N/A</v>
      </c>
      <c r="L24" s="73" t="e">
        <f>VLOOKUP($A24,REFERENTIEL!$A:$Y,16,FALSE)</f>
        <v>#N/A</v>
      </c>
      <c r="M24" s="37" t="e">
        <f>VLOOKUP($A24,REFERENTIEL!$A:$Y,17,FALSE)</f>
        <v>#N/A</v>
      </c>
      <c r="N24" s="101" t="e">
        <f>VLOOKUP($A24,REFERENTIEL!$A:$Y,18,FALSE)</f>
        <v>#N/A</v>
      </c>
      <c r="O24" s="45" t="e">
        <f>VLOOKUP($A24,REFERENTIEL!$A:$Y,20,FALSE)</f>
        <v>#N/A</v>
      </c>
      <c r="P24" s="72" t="e">
        <f>VLOOKUP($A24,REFERENTIEL!$A:$Y,9,FALSE)</f>
        <v>#N/A</v>
      </c>
      <c r="Q24" s="73" t="e">
        <f>VLOOKUP($A24,REFERENTIEL!$A:$Y,10,FALSE)</f>
        <v>#N/A</v>
      </c>
      <c r="R24" s="73" t="e">
        <f>VLOOKUP($A24,REFERENTIEL!$A:$Y,11,FALSE)</f>
        <v>#N/A</v>
      </c>
      <c r="S24" s="73" t="e">
        <f>VLOOKUP($A24,REFERENTIEL!$A:$Y,13,FALSE)</f>
        <v>#N/A</v>
      </c>
    </row>
    <row r="25" spans="1:19" x14ac:dyDescent="0.25">
      <c r="A25"/>
      <c r="B25" s="13" t="e">
        <f>VLOOKUP($A25,REFERENTIEL!$A:$Y,2,FALSE)</f>
        <v>#N/A</v>
      </c>
      <c r="C25" t="e">
        <f>VLOOKUP($A25,REFERENTIEL!$A:$Y,4,FALSE)</f>
        <v>#N/A</v>
      </c>
      <c r="D25" t="e">
        <f>VLOOKUP($A25,REFERENTIEL!$A:$Y,5,FALSE)</f>
        <v>#N/A</v>
      </c>
      <c r="E25" s="72" t="e">
        <f>VLOOKUP($A25,REFERENTIEL!$A:$Y,6,FALSE)</f>
        <v>#N/A</v>
      </c>
      <c r="F25" s="72" t="e">
        <f>VLOOKUP($A25,REFERENTIEL!$A:$Y,7,FALSE)</f>
        <v>#N/A</v>
      </c>
      <c r="G25" s="72" t="e">
        <f>VLOOKUP($A25,REFERENTIEL!$A:$Y,8,FALSE)</f>
        <v>#N/A</v>
      </c>
      <c r="H25" s="73" t="e">
        <f>VLOOKUP($A25,REFERENTIEL!$A:$Y,12,FALSE)</f>
        <v>#N/A</v>
      </c>
      <c r="I25" s="73" t="e">
        <f>VLOOKUP($A25,REFERENTIEL!$A:$Y,21,FALSE)</f>
        <v>#N/A</v>
      </c>
      <c r="J25" s="73" t="e">
        <f>VLOOKUP($A25,REFERENTIEL!$A:$Y,14,FALSE)</f>
        <v>#N/A</v>
      </c>
      <c r="K25" s="73" t="e">
        <f>VLOOKUP($A25,REFERENTIEL!$A:$Y,15,FALSE)</f>
        <v>#N/A</v>
      </c>
      <c r="L25" s="73" t="e">
        <f>VLOOKUP($A25,REFERENTIEL!$A:$Y,16,FALSE)</f>
        <v>#N/A</v>
      </c>
      <c r="M25" s="37" t="e">
        <f>VLOOKUP($A25,REFERENTIEL!$A:$Y,17,FALSE)</f>
        <v>#N/A</v>
      </c>
      <c r="N25" s="101" t="e">
        <f>VLOOKUP($A25,REFERENTIEL!$A:$Y,18,FALSE)</f>
        <v>#N/A</v>
      </c>
      <c r="O25" s="45" t="e">
        <f>VLOOKUP($A25,REFERENTIEL!$A:$Y,20,FALSE)</f>
        <v>#N/A</v>
      </c>
      <c r="P25" s="72" t="e">
        <f>VLOOKUP($A25,REFERENTIEL!$A:$Y,9,FALSE)</f>
        <v>#N/A</v>
      </c>
      <c r="Q25" s="73" t="e">
        <f>VLOOKUP($A25,REFERENTIEL!$A:$Y,10,FALSE)</f>
        <v>#N/A</v>
      </c>
      <c r="R25" s="73" t="e">
        <f>VLOOKUP($A25,REFERENTIEL!$A:$Y,11,FALSE)</f>
        <v>#N/A</v>
      </c>
      <c r="S25" s="73" t="e">
        <f>VLOOKUP($A25,REFERENTIEL!$A:$Y,13,FALSE)</f>
        <v>#N/A</v>
      </c>
    </row>
    <row r="26" spans="1:19" x14ac:dyDescent="0.25">
      <c r="A26"/>
      <c r="B26" s="13" t="e">
        <f>VLOOKUP($A26,REFERENTIEL!$A:$Y,2,FALSE)</f>
        <v>#N/A</v>
      </c>
      <c r="C26" t="e">
        <f>VLOOKUP($A26,REFERENTIEL!$A:$Y,4,FALSE)</f>
        <v>#N/A</v>
      </c>
      <c r="D26" t="e">
        <f>VLOOKUP($A26,REFERENTIEL!$A:$Y,5,FALSE)</f>
        <v>#N/A</v>
      </c>
      <c r="E26" s="72" t="e">
        <f>VLOOKUP($A26,REFERENTIEL!$A:$Y,6,FALSE)</f>
        <v>#N/A</v>
      </c>
      <c r="F26" s="72" t="e">
        <f>VLOOKUP($A26,REFERENTIEL!$A:$Y,7,FALSE)</f>
        <v>#N/A</v>
      </c>
      <c r="G26" s="72" t="e">
        <f>VLOOKUP($A26,REFERENTIEL!$A:$Y,8,FALSE)</f>
        <v>#N/A</v>
      </c>
      <c r="H26" s="73" t="e">
        <f>VLOOKUP($A26,REFERENTIEL!$A:$Y,12,FALSE)</f>
        <v>#N/A</v>
      </c>
      <c r="I26" s="73" t="e">
        <f>VLOOKUP($A26,REFERENTIEL!$A:$Y,21,FALSE)</f>
        <v>#N/A</v>
      </c>
      <c r="J26" s="73" t="e">
        <f>VLOOKUP($A26,REFERENTIEL!$A:$Y,14,FALSE)</f>
        <v>#N/A</v>
      </c>
      <c r="K26" s="73" t="e">
        <f>VLOOKUP($A26,REFERENTIEL!$A:$Y,15,FALSE)</f>
        <v>#N/A</v>
      </c>
      <c r="L26" s="73" t="e">
        <f>VLOOKUP($A26,REFERENTIEL!$A:$Y,16,FALSE)</f>
        <v>#N/A</v>
      </c>
      <c r="M26" s="37" t="e">
        <f>VLOOKUP($A26,REFERENTIEL!$A:$Y,17,FALSE)</f>
        <v>#N/A</v>
      </c>
      <c r="N26" s="101" t="e">
        <f>VLOOKUP($A26,REFERENTIEL!$A:$Y,18,FALSE)</f>
        <v>#N/A</v>
      </c>
      <c r="O26" s="45" t="e">
        <f>VLOOKUP($A26,REFERENTIEL!$A:$Y,20,FALSE)</f>
        <v>#N/A</v>
      </c>
      <c r="P26" s="72" t="e">
        <f>VLOOKUP($A26,REFERENTIEL!$A:$Y,9,FALSE)</f>
        <v>#N/A</v>
      </c>
      <c r="Q26" s="73" t="e">
        <f>VLOOKUP($A26,REFERENTIEL!$A:$Y,10,FALSE)</f>
        <v>#N/A</v>
      </c>
      <c r="R26" s="73" t="e">
        <f>VLOOKUP($A26,REFERENTIEL!$A:$Y,11,FALSE)</f>
        <v>#N/A</v>
      </c>
      <c r="S26" s="73" t="e">
        <f>VLOOKUP($A26,REFERENTIEL!$A:$Y,13,FALSE)</f>
        <v>#N/A</v>
      </c>
    </row>
    <row r="27" spans="1:19" x14ac:dyDescent="0.25">
      <c r="A27"/>
      <c r="B27" s="13" t="e">
        <f>VLOOKUP($A27,REFERENTIEL!$A:$Y,2,FALSE)</f>
        <v>#N/A</v>
      </c>
      <c r="C27" t="e">
        <f>VLOOKUP($A27,REFERENTIEL!$A:$Y,4,FALSE)</f>
        <v>#N/A</v>
      </c>
      <c r="D27" t="e">
        <f>VLOOKUP($A27,REFERENTIEL!$A:$Y,5,FALSE)</f>
        <v>#N/A</v>
      </c>
      <c r="E27" s="72" t="e">
        <f>VLOOKUP($A27,REFERENTIEL!$A:$Y,6,FALSE)</f>
        <v>#N/A</v>
      </c>
      <c r="F27" s="72" t="e">
        <f>VLOOKUP($A27,REFERENTIEL!$A:$Y,7,FALSE)</f>
        <v>#N/A</v>
      </c>
      <c r="G27" s="72" t="e">
        <f>VLOOKUP($A27,REFERENTIEL!$A:$Y,8,FALSE)</f>
        <v>#N/A</v>
      </c>
      <c r="H27" s="73" t="e">
        <f>VLOOKUP($A27,REFERENTIEL!$A:$Y,12,FALSE)</f>
        <v>#N/A</v>
      </c>
      <c r="I27" s="73" t="e">
        <f>VLOOKUP($A27,REFERENTIEL!$A:$Y,21,FALSE)</f>
        <v>#N/A</v>
      </c>
      <c r="J27" s="73" t="e">
        <f>VLOOKUP($A27,REFERENTIEL!$A:$Y,14,FALSE)</f>
        <v>#N/A</v>
      </c>
      <c r="K27" s="73" t="e">
        <f>VLOOKUP($A27,REFERENTIEL!$A:$Y,15,FALSE)</f>
        <v>#N/A</v>
      </c>
      <c r="L27" s="73" t="e">
        <f>VLOOKUP($A27,REFERENTIEL!$A:$Y,16,FALSE)</f>
        <v>#N/A</v>
      </c>
      <c r="M27" s="37" t="e">
        <f>VLOOKUP($A27,REFERENTIEL!$A:$Y,17,FALSE)</f>
        <v>#N/A</v>
      </c>
      <c r="N27" s="101" t="e">
        <f>VLOOKUP($A27,REFERENTIEL!$A:$Y,18,FALSE)</f>
        <v>#N/A</v>
      </c>
      <c r="O27" s="45" t="e">
        <f>VLOOKUP($A27,REFERENTIEL!$A:$Y,20,FALSE)</f>
        <v>#N/A</v>
      </c>
      <c r="P27" s="72" t="e">
        <f>VLOOKUP($A27,REFERENTIEL!$A:$Y,9,FALSE)</f>
        <v>#N/A</v>
      </c>
      <c r="Q27" s="73" t="e">
        <f>VLOOKUP($A27,REFERENTIEL!$A:$Y,10,FALSE)</f>
        <v>#N/A</v>
      </c>
      <c r="R27" s="73" t="e">
        <f>VLOOKUP($A27,REFERENTIEL!$A:$Y,11,FALSE)</f>
        <v>#N/A</v>
      </c>
      <c r="S27" s="73" t="e">
        <f>VLOOKUP($A27,REFERENTIEL!$A:$Y,13,FALSE)</f>
        <v>#N/A</v>
      </c>
    </row>
    <row r="28" spans="1:19" x14ac:dyDescent="0.25">
      <c r="A28"/>
      <c r="B28" s="13" t="e">
        <f>VLOOKUP($A28,REFERENTIEL!$A:$Y,2,FALSE)</f>
        <v>#N/A</v>
      </c>
      <c r="C28" t="e">
        <f>VLOOKUP($A28,REFERENTIEL!$A:$Y,4,FALSE)</f>
        <v>#N/A</v>
      </c>
      <c r="D28" t="e">
        <f>VLOOKUP($A28,REFERENTIEL!$A:$Y,5,FALSE)</f>
        <v>#N/A</v>
      </c>
      <c r="E28" s="72" t="e">
        <f>VLOOKUP($A28,REFERENTIEL!$A:$Y,6,FALSE)</f>
        <v>#N/A</v>
      </c>
      <c r="F28" s="72" t="e">
        <f>VLOOKUP($A28,REFERENTIEL!$A:$Y,7,FALSE)</f>
        <v>#N/A</v>
      </c>
      <c r="G28" s="72" t="e">
        <f>VLOOKUP($A28,REFERENTIEL!$A:$Y,8,FALSE)</f>
        <v>#N/A</v>
      </c>
      <c r="H28" s="73" t="e">
        <f>VLOOKUP($A28,REFERENTIEL!$A:$Y,12,FALSE)</f>
        <v>#N/A</v>
      </c>
      <c r="I28" s="73" t="e">
        <f>VLOOKUP($A28,REFERENTIEL!$A:$Y,21,FALSE)</f>
        <v>#N/A</v>
      </c>
      <c r="J28" s="73" t="e">
        <f>VLOOKUP($A28,REFERENTIEL!$A:$Y,14,FALSE)</f>
        <v>#N/A</v>
      </c>
      <c r="K28" s="73" t="e">
        <f>VLOOKUP($A28,REFERENTIEL!$A:$Y,15,FALSE)</f>
        <v>#N/A</v>
      </c>
      <c r="L28" s="73" t="e">
        <f>VLOOKUP($A28,REFERENTIEL!$A:$Y,16,FALSE)</f>
        <v>#N/A</v>
      </c>
      <c r="M28" s="37" t="e">
        <f>VLOOKUP($A28,REFERENTIEL!$A:$Y,17,FALSE)</f>
        <v>#N/A</v>
      </c>
      <c r="N28" s="101" t="e">
        <f>VLOOKUP($A28,REFERENTIEL!$A:$Y,18,FALSE)</f>
        <v>#N/A</v>
      </c>
      <c r="O28" s="45" t="e">
        <f>VLOOKUP($A28,REFERENTIEL!$A:$Y,20,FALSE)</f>
        <v>#N/A</v>
      </c>
      <c r="P28" s="72" t="e">
        <f>VLOOKUP($A28,REFERENTIEL!$A:$Y,9,FALSE)</f>
        <v>#N/A</v>
      </c>
      <c r="Q28" s="73" t="e">
        <f>VLOOKUP($A28,REFERENTIEL!$A:$Y,10,FALSE)</f>
        <v>#N/A</v>
      </c>
      <c r="R28" s="73" t="e">
        <f>VLOOKUP($A28,REFERENTIEL!$A:$Y,11,FALSE)</f>
        <v>#N/A</v>
      </c>
      <c r="S28" s="73" t="e">
        <f>VLOOKUP($A28,REFERENTIEL!$A:$Y,13,FALSE)</f>
        <v>#N/A</v>
      </c>
    </row>
    <row r="29" spans="1:19" x14ac:dyDescent="0.25">
      <c r="A29"/>
      <c r="B29" s="13" t="e">
        <f>VLOOKUP($A29,REFERENTIEL!$A:$Y,2,FALSE)</f>
        <v>#N/A</v>
      </c>
      <c r="C29" t="e">
        <f>VLOOKUP($A29,REFERENTIEL!$A:$Y,4,FALSE)</f>
        <v>#N/A</v>
      </c>
      <c r="D29" t="e">
        <f>VLOOKUP($A29,REFERENTIEL!$A:$Y,5,FALSE)</f>
        <v>#N/A</v>
      </c>
      <c r="E29" s="72" t="e">
        <f>VLOOKUP($A29,REFERENTIEL!$A:$Y,6,FALSE)</f>
        <v>#N/A</v>
      </c>
      <c r="F29" s="72" t="e">
        <f>VLOOKUP($A29,REFERENTIEL!$A:$Y,7,FALSE)</f>
        <v>#N/A</v>
      </c>
      <c r="G29" s="72" t="e">
        <f>VLOOKUP($A29,REFERENTIEL!$A:$Y,8,FALSE)</f>
        <v>#N/A</v>
      </c>
      <c r="H29" s="73" t="e">
        <f>VLOOKUP($A29,REFERENTIEL!$A:$Y,12,FALSE)</f>
        <v>#N/A</v>
      </c>
      <c r="I29" s="73" t="e">
        <f>VLOOKUP($A29,REFERENTIEL!$A:$Y,21,FALSE)</f>
        <v>#N/A</v>
      </c>
      <c r="J29" s="73" t="e">
        <f>VLOOKUP($A29,REFERENTIEL!$A:$Y,14,FALSE)</f>
        <v>#N/A</v>
      </c>
      <c r="K29" s="73" t="e">
        <f>VLOOKUP($A29,REFERENTIEL!$A:$Y,15,FALSE)</f>
        <v>#N/A</v>
      </c>
      <c r="L29" s="73" t="e">
        <f>VLOOKUP($A29,REFERENTIEL!$A:$Y,16,FALSE)</f>
        <v>#N/A</v>
      </c>
      <c r="M29" s="37" t="e">
        <f>VLOOKUP($A29,REFERENTIEL!$A:$Y,17,FALSE)</f>
        <v>#N/A</v>
      </c>
      <c r="N29" s="101" t="e">
        <f>VLOOKUP($A29,REFERENTIEL!$A:$Y,18,FALSE)</f>
        <v>#N/A</v>
      </c>
      <c r="O29" s="45" t="e">
        <f>VLOOKUP($A29,REFERENTIEL!$A:$Y,20,FALSE)</f>
        <v>#N/A</v>
      </c>
      <c r="P29" s="72" t="e">
        <f>VLOOKUP($A29,REFERENTIEL!$A:$Y,9,FALSE)</f>
        <v>#N/A</v>
      </c>
      <c r="Q29" s="73" t="e">
        <f>VLOOKUP($A29,REFERENTIEL!$A:$Y,10,FALSE)</f>
        <v>#N/A</v>
      </c>
      <c r="R29" s="73" t="e">
        <f>VLOOKUP($A29,REFERENTIEL!$A:$Y,11,FALSE)</f>
        <v>#N/A</v>
      </c>
      <c r="S29" s="73" t="e">
        <f>VLOOKUP($A29,REFERENTIEL!$A:$Y,13,FALSE)</f>
        <v>#N/A</v>
      </c>
    </row>
    <row r="30" spans="1:19" x14ac:dyDescent="0.25">
      <c r="A30"/>
      <c r="B30" s="13" t="e">
        <f>VLOOKUP($A30,REFERENTIEL!$A:$Y,2,FALSE)</f>
        <v>#N/A</v>
      </c>
      <c r="C30" t="e">
        <f>VLOOKUP($A30,REFERENTIEL!$A:$Y,4,FALSE)</f>
        <v>#N/A</v>
      </c>
      <c r="D30" t="e">
        <f>VLOOKUP($A30,REFERENTIEL!$A:$Y,5,FALSE)</f>
        <v>#N/A</v>
      </c>
      <c r="E30" s="72" t="e">
        <f>VLOOKUP($A30,REFERENTIEL!$A:$Y,6,FALSE)</f>
        <v>#N/A</v>
      </c>
      <c r="F30" s="72" t="e">
        <f>VLOOKUP($A30,REFERENTIEL!$A:$Y,7,FALSE)</f>
        <v>#N/A</v>
      </c>
      <c r="G30" s="72" t="e">
        <f>VLOOKUP($A30,REFERENTIEL!$A:$Y,8,FALSE)</f>
        <v>#N/A</v>
      </c>
      <c r="H30" s="73" t="e">
        <f>VLOOKUP($A30,REFERENTIEL!$A:$Y,12,FALSE)</f>
        <v>#N/A</v>
      </c>
      <c r="I30" s="73" t="e">
        <f>VLOOKUP($A30,REFERENTIEL!$A:$Y,21,FALSE)</f>
        <v>#N/A</v>
      </c>
      <c r="J30" s="73" t="e">
        <f>VLOOKUP($A30,REFERENTIEL!$A:$Y,14,FALSE)</f>
        <v>#N/A</v>
      </c>
      <c r="K30" s="73" t="e">
        <f>VLOOKUP($A30,REFERENTIEL!$A:$Y,15,FALSE)</f>
        <v>#N/A</v>
      </c>
      <c r="L30" s="73" t="e">
        <f>VLOOKUP($A30,REFERENTIEL!$A:$Y,16,FALSE)</f>
        <v>#N/A</v>
      </c>
      <c r="M30" t="e">
        <f>VLOOKUP($A30,REFERENTIEL!$A:$Y,17,FALSE)</f>
        <v>#N/A</v>
      </c>
      <c r="N30" s="101" t="e">
        <f>VLOOKUP($A30,REFERENTIEL!$A:$Y,18,FALSE)</f>
        <v>#N/A</v>
      </c>
      <c r="O30" s="45" t="e">
        <f>VLOOKUP($A30,REFERENTIEL!$A:$Y,20,FALSE)</f>
        <v>#N/A</v>
      </c>
      <c r="P30" s="72" t="e">
        <f>VLOOKUP($A30,REFERENTIEL!$A:$Y,9,FALSE)</f>
        <v>#N/A</v>
      </c>
      <c r="Q30" s="73" t="e">
        <f>VLOOKUP($A30,REFERENTIEL!$A:$Y,10,FALSE)</f>
        <v>#N/A</v>
      </c>
      <c r="R30" s="73" t="e">
        <f>VLOOKUP($A30,REFERENTIEL!$A:$Y,11,FALSE)</f>
        <v>#N/A</v>
      </c>
      <c r="S30" s="73" t="e">
        <f>VLOOKUP($A30,REFERENTIEL!$A:$Y,13,FALSE)</f>
        <v>#N/A</v>
      </c>
    </row>
    <row r="31" spans="1:19" x14ac:dyDescent="0.25">
      <c r="A31"/>
      <c r="B31" s="13" t="e">
        <f>VLOOKUP($A31,REFERENTIEL!$A:$Y,2,FALSE)</f>
        <v>#N/A</v>
      </c>
      <c r="C31" t="e">
        <f>VLOOKUP($A31,REFERENTIEL!$A:$Y,4,FALSE)</f>
        <v>#N/A</v>
      </c>
      <c r="D31" t="e">
        <f>VLOOKUP($A31,REFERENTIEL!$A:$Y,5,FALSE)</f>
        <v>#N/A</v>
      </c>
      <c r="E31" s="72" t="e">
        <f>VLOOKUP($A31,REFERENTIEL!$A:$Y,6,FALSE)</f>
        <v>#N/A</v>
      </c>
      <c r="F31" s="72" t="e">
        <f>VLOOKUP($A31,REFERENTIEL!$A:$Y,7,FALSE)</f>
        <v>#N/A</v>
      </c>
      <c r="G31" s="72" t="e">
        <f>VLOOKUP($A31,REFERENTIEL!$A:$Y,8,FALSE)</f>
        <v>#N/A</v>
      </c>
      <c r="H31" s="73" t="e">
        <f>VLOOKUP($A31,REFERENTIEL!$A:$Y,12,FALSE)</f>
        <v>#N/A</v>
      </c>
      <c r="I31" s="73" t="e">
        <f>VLOOKUP($A31,REFERENTIEL!$A:$Y,21,FALSE)</f>
        <v>#N/A</v>
      </c>
      <c r="J31" s="73" t="e">
        <f>VLOOKUP($A31,REFERENTIEL!$A:$Y,14,FALSE)</f>
        <v>#N/A</v>
      </c>
      <c r="K31" s="73" t="e">
        <f>VLOOKUP($A31,REFERENTIEL!$A:$Y,15,FALSE)</f>
        <v>#N/A</v>
      </c>
      <c r="L31" s="73" t="e">
        <f>VLOOKUP($A31,REFERENTIEL!$A:$Y,16,FALSE)</f>
        <v>#N/A</v>
      </c>
      <c r="M31" s="37" t="e">
        <f>VLOOKUP($A31,REFERENTIEL!$A:$Y,17,FALSE)</f>
        <v>#N/A</v>
      </c>
      <c r="N31" s="101" t="e">
        <f>VLOOKUP($A31,REFERENTIEL!$A:$Y,18,FALSE)</f>
        <v>#N/A</v>
      </c>
      <c r="O31" s="45" t="e">
        <f>VLOOKUP($A31,REFERENTIEL!$A:$Y,20,FALSE)</f>
        <v>#N/A</v>
      </c>
      <c r="P31" s="72" t="e">
        <f>VLOOKUP($A31,REFERENTIEL!$A:$Y,9,FALSE)</f>
        <v>#N/A</v>
      </c>
      <c r="Q31" s="73" t="e">
        <f>VLOOKUP($A31,REFERENTIEL!$A:$Y,10,FALSE)</f>
        <v>#N/A</v>
      </c>
      <c r="R31" s="73" t="e">
        <f>VLOOKUP($A31,REFERENTIEL!$A:$Y,11,FALSE)</f>
        <v>#N/A</v>
      </c>
      <c r="S31" s="73" t="e">
        <f>VLOOKUP($A31,REFERENTIEL!$A:$Y,13,FALSE)</f>
        <v>#N/A</v>
      </c>
    </row>
    <row r="32" spans="1:19" x14ac:dyDescent="0.25">
      <c r="A32"/>
      <c r="B32" s="13" t="e">
        <f>VLOOKUP($A32,REFERENTIEL!$A:$Y,2,FALSE)</f>
        <v>#N/A</v>
      </c>
      <c r="C32" t="e">
        <f>VLOOKUP($A32,REFERENTIEL!$A:$Y,4,FALSE)</f>
        <v>#N/A</v>
      </c>
      <c r="D32" t="e">
        <f>VLOOKUP($A32,REFERENTIEL!$A:$Y,5,FALSE)</f>
        <v>#N/A</v>
      </c>
      <c r="E32" s="72" t="e">
        <f>VLOOKUP($A32,REFERENTIEL!$A:$Y,6,FALSE)</f>
        <v>#N/A</v>
      </c>
      <c r="F32" s="72" t="e">
        <f>VLOOKUP($A32,REFERENTIEL!$A:$Y,7,FALSE)</f>
        <v>#N/A</v>
      </c>
      <c r="G32" s="72" t="e">
        <f>VLOOKUP($A32,REFERENTIEL!$A:$Y,8,FALSE)</f>
        <v>#N/A</v>
      </c>
      <c r="H32" s="73" t="e">
        <f>VLOOKUP($A32,REFERENTIEL!$A:$Y,12,FALSE)</f>
        <v>#N/A</v>
      </c>
      <c r="I32" s="73" t="e">
        <f>VLOOKUP($A32,REFERENTIEL!$A:$Y,21,FALSE)</f>
        <v>#N/A</v>
      </c>
      <c r="J32" s="73" t="e">
        <f>VLOOKUP($A32,REFERENTIEL!$A:$Y,14,FALSE)</f>
        <v>#N/A</v>
      </c>
      <c r="K32" s="73" t="e">
        <f>VLOOKUP($A32,REFERENTIEL!$A:$Y,15,FALSE)</f>
        <v>#N/A</v>
      </c>
      <c r="L32" s="73" t="e">
        <f>VLOOKUP($A32,REFERENTIEL!$A:$Y,16,FALSE)</f>
        <v>#N/A</v>
      </c>
      <c r="M32" s="37" t="e">
        <f>VLOOKUP($A32,REFERENTIEL!$A:$Y,17,FALSE)</f>
        <v>#N/A</v>
      </c>
      <c r="N32" s="101" t="e">
        <f>VLOOKUP($A32,REFERENTIEL!$A:$Y,18,FALSE)</f>
        <v>#N/A</v>
      </c>
      <c r="O32" s="45" t="e">
        <f>VLOOKUP($A32,REFERENTIEL!$A:$Y,20,FALSE)</f>
        <v>#N/A</v>
      </c>
      <c r="P32" s="72" t="e">
        <f>VLOOKUP($A32,REFERENTIEL!$A:$Y,9,FALSE)</f>
        <v>#N/A</v>
      </c>
      <c r="Q32" s="73" t="e">
        <f>VLOOKUP($A32,REFERENTIEL!$A:$Y,10,FALSE)</f>
        <v>#N/A</v>
      </c>
      <c r="R32" s="73" t="e">
        <f>VLOOKUP($A32,REFERENTIEL!$A:$Y,11,FALSE)</f>
        <v>#N/A</v>
      </c>
      <c r="S32" s="73" t="e">
        <f>VLOOKUP($A32,REFERENTIEL!$A:$Y,13,FALSE)</f>
        <v>#N/A</v>
      </c>
    </row>
    <row r="33" spans="1:19" x14ac:dyDescent="0.25">
      <c r="B33" s="13" t="e">
        <f>VLOOKUP($A33,REFERENTIEL!$A:$Y,2,FALSE)</f>
        <v>#N/A</v>
      </c>
      <c r="C33" t="e">
        <f>VLOOKUP($A33,REFERENTIEL!$A:$Y,4,FALSE)</f>
        <v>#N/A</v>
      </c>
      <c r="D33" t="e">
        <f>VLOOKUP($A33,REFERENTIEL!$A:$Y,5,FALSE)</f>
        <v>#N/A</v>
      </c>
      <c r="E33" s="72" t="e">
        <f>VLOOKUP($A33,REFERENTIEL!$A:$Y,6,FALSE)</f>
        <v>#N/A</v>
      </c>
      <c r="F33" s="72" t="e">
        <f>VLOOKUP($A33,REFERENTIEL!$A:$Y,7,FALSE)</f>
        <v>#N/A</v>
      </c>
      <c r="G33" s="72" t="e">
        <f>VLOOKUP($A33,REFERENTIEL!$A:$Y,8,FALSE)</f>
        <v>#N/A</v>
      </c>
      <c r="H33" s="73" t="e">
        <f>VLOOKUP($A33,REFERENTIEL!$A:$Y,12,FALSE)</f>
        <v>#N/A</v>
      </c>
      <c r="I33" s="73" t="e">
        <f>VLOOKUP($A33,REFERENTIEL!$A:$Y,21,FALSE)</f>
        <v>#N/A</v>
      </c>
      <c r="J33" s="73" t="e">
        <f>VLOOKUP($A33,REFERENTIEL!$A:$Y,14,FALSE)</f>
        <v>#N/A</v>
      </c>
      <c r="K33" s="73" t="e">
        <f>VLOOKUP($A33,REFERENTIEL!$A:$Y,15,FALSE)</f>
        <v>#N/A</v>
      </c>
      <c r="L33" s="73" t="e">
        <f>VLOOKUP($A33,REFERENTIEL!$A:$Y,16,FALSE)</f>
        <v>#N/A</v>
      </c>
      <c r="M33" s="37" t="e">
        <f>VLOOKUP($A33,REFERENTIEL!$A:$Y,17,FALSE)</f>
        <v>#N/A</v>
      </c>
      <c r="N33" s="101" t="e">
        <f>VLOOKUP($A33,REFERENTIEL!$A:$Y,18,FALSE)</f>
        <v>#N/A</v>
      </c>
      <c r="O33" s="45" t="e">
        <f>VLOOKUP($A33,REFERENTIEL!$A:$Y,20,FALSE)</f>
        <v>#N/A</v>
      </c>
      <c r="P33" s="72" t="e">
        <f>VLOOKUP($A33,REFERENTIEL!$A:$Y,9,FALSE)</f>
        <v>#N/A</v>
      </c>
      <c r="Q33" s="73" t="e">
        <f>VLOOKUP($A33,REFERENTIEL!$A:$Y,10,FALSE)</f>
        <v>#N/A</v>
      </c>
      <c r="R33" s="73" t="e">
        <f>VLOOKUP($A33,REFERENTIEL!$A:$Y,11,FALSE)</f>
        <v>#N/A</v>
      </c>
      <c r="S33" s="73" t="e">
        <f>VLOOKUP($A33,REFERENTIEL!$A:$Y,13,FALSE)</f>
        <v>#N/A</v>
      </c>
    </row>
    <row r="34" spans="1:19" x14ac:dyDescent="0.25">
      <c r="A34"/>
      <c r="B34" s="13" t="e">
        <f>VLOOKUP($A34,REFERENTIEL!$A:$Y,2,FALSE)</f>
        <v>#N/A</v>
      </c>
      <c r="C34" t="e">
        <f>VLOOKUP($A34,REFERENTIEL!$A:$Y,4,FALSE)</f>
        <v>#N/A</v>
      </c>
      <c r="D34" t="e">
        <f>VLOOKUP($A34,REFERENTIEL!$A:$Y,5,FALSE)</f>
        <v>#N/A</v>
      </c>
      <c r="E34" s="72" t="e">
        <f>VLOOKUP($A34,REFERENTIEL!$A:$Y,6,FALSE)</f>
        <v>#N/A</v>
      </c>
      <c r="F34" s="72" t="e">
        <f>VLOOKUP($A34,REFERENTIEL!$A:$Y,7,FALSE)</f>
        <v>#N/A</v>
      </c>
      <c r="G34" s="72" t="e">
        <f>VLOOKUP($A34,REFERENTIEL!$A:$Y,8,FALSE)</f>
        <v>#N/A</v>
      </c>
      <c r="H34" s="73" t="e">
        <f>VLOOKUP($A34,REFERENTIEL!$A:$Y,12,FALSE)</f>
        <v>#N/A</v>
      </c>
      <c r="I34" s="73" t="e">
        <f>VLOOKUP($A34,REFERENTIEL!$A:$Y,21,FALSE)</f>
        <v>#N/A</v>
      </c>
      <c r="J34" s="73" t="e">
        <f>VLOOKUP($A34,REFERENTIEL!$A:$Y,14,FALSE)</f>
        <v>#N/A</v>
      </c>
      <c r="K34" s="73" t="e">
        <f>VLOOKUP($A34,REFERENTIEL!$A:$Y,15,FALSE)</f>
        <v>#N/A</v>
      </c>
      <c r="L34" s="73" t="e">
        <f>VLOOKUP($A34,REFERENTIEL!$A:$Y,16,FALSE)</f>
        <v>#N/A</v>
      </c>
      <c r="M34" t="e">
        <f>VLOOKUP($A34,REFERENTIEL!$A:$Y,17,FALSE)</f>
        <v>#N/A</v>
      </c>
      <c r="N34" s="101" t="e">
        <f>VLOOKUP($A34,REFERENTIEL!$A:$Y,18,FALSE)</f>
        <v>#N/A</v>
      </c>
      <c r="O34" s="45" t="e">
        <f>VLOOKUP($A34,REFERENTIEL!$A:$Y,20,FALSE)</f>
        <v>#N/A</v>
      </c>
      <c r="P34" s="72" t="e">
        <f>VLOOKUP($A34,REFERENTIEL!$A:$Y,9,FALSE)</f>
        <v>#N/A</v>
      </c>
      <c r="Q34" s="73" t="e">
        <f>VLOOKUP($A34,REFERENTIEL!$A:$Y,10,FALSE)</f>
        <v>#N/A</v>
      </c>
      <c r="R34" s="73" t="e">
        <f>VLOOKUP($A34,REFERENTIEL!$A:$Y,11,FALSE)</f>
        <v>#N/A</v>
      </c>
      <c r="S34" s="73" t="e">
        <f>VLOOKUP($A34,REFERENTIEL!$A:$Y,13,FALSE)</f>
        <v>#N/A</v>
      </c>
    </row>
    <row r="35" spans="1:19" x14ac:dyDescent="0.25">
      <c r="A35"/>
      <c r="B35" s="13" t="e">
        <f>VLOOKUP($A35,REFERENTIEL!$A:$Y,2,FALSE)</f>
        <v>#N/A</v>
      </c>
      <c r="C35" t="e">
        <f>VLOOKUP($A35,REFERENTIEL!$A:$Y,4,FALSE)</f>
        <v>#N/A</v>
      </c>
      <c r="D35" t="e">
        <f>VLOOKUP($A35,REFERENTIEL!$A:$Y,5,FALSE)</f>
        <v>#N/A</v>
      </c>
      <c r="E35" s="72" t="e">
        <f>VLOOKUP($A35,REFERENTIEL!$A:$Y,6,FALSE)</f>
        <v>#N/A</v>
      </c>
      <c r="F35" s="72" t="e">
        <f>VLOOKUP($A35,REFERENTIEL!$A:$Y,7,FALSE)</f>
        <v>#N/A</v>
      </c>
      <c r="G35" s="72" t="e">
        <f>VLOOKUP($A35,REFERENTIEL!$A:$Y,8,FALSE)</f>
        <v>#N/A</v>
      </c>
      <c r="H35" s="73" t="e">
        <f>VLOOKUP($A35,REFERENTIEL!$A:$Y,12,FALSE)</f>
        <v>#N/A</v>
      </c>
      <c r="I35" s="73" t="e">
        <f>VLOOKUP($A35,REFERENTIEL!$A:$Y,21,FALSE)</f>
        <v>#N/A</v>
      </c>
      <c r="J35" s="73" t="e">
        <f>VLOOKUP($A35,REFERENTIEL!$A:$Y,14,FALSE)</f>
        <v>#N/A</v>
      </c>
      <c r="K35" s="73" t="e">
        <f>VLOOKUP($A35,REFERENTIEL!$A:$Y,15,FALSE)</f>
        <v>#N/A</v>
      </c>
      <c r="L35" s="73" t="e">
        <f>VLOOKUP($A35,REFERENTIEL!$A:$Y,16,FALSE)</f>
        <v>#N/A</v>
      </c>
      <c r="M35" t="e">
        <f>VLOOKUP($A35,REFERENTIEL!$A:$Y,17,FALSE)</f>
        <v>#N/A</v>
      </c>
      <c r="N35" s="101" t="e">
        <f>VLOOKUP($A35,REFERENTIEL!$A:$Y,18,FALSE)</f>
        <v>#N/A</v>
      </c>
      <c r="O35" s="45" t="e">
        <f>VLOOKUP($A35,REFERENTIEL!$A:$Y,20,FALSE)</f>
        <v>#N/A</v>
      </c>
      <c r="P35" s="72" t="e">
        <f>VLOOKUP($A35,REFERENTIEL!$A:$Y,9,FALSE)</f>
        <v>#N/A</v>
      </c>
      <c r="Q35" s="73" t="e">
        <f>VLOOKUP($A35,REFERENTIEL!$A:$Y,10,FALSE)</f>
        <v>#N/A</v>
      </c>
      <c r="R35" s="73" t="e">
        <f>VLOOKUP($A35,REFERENTIEL!$A:$Y,11,FALSE)</f>
        <v>#N/A</v>
      </c>
      <c r="S35" s="73" t="e">
        <f>VLOOKUP($A35,REFERENTIEL!$A:$Y,13,FALSE)</f>
        <v>#N/A</v>
      </c>
    </row>
    <row r="36" spans="1:19" x14ac:dyDescent="0.25">
      <c r="A36"/>
      <c r="B36" s="13" t="e">
        <f>VLOOKUP($A36,REFERENTIEL!$A:$Y,2,FALSE)</f>
        <v>#N/A</v>
      </c>
      <c r="C36" t="e">
        <f>VLOOKUP($A36,REFERENTIEL!$A:$Y,4,FALSE)</f>
        <v>#N/A</v>
      </c>
      <c r="D36" t="e">
        <f>VLOOKUP($A36,REFERENTIEL!$A:$Y,5,FALSE)</f>
        <v>#N/A</v>
      </c>
      <c r="E36" s="72" t="e">
        <f>VLOOKUP($A36,REFERENTIEL!$A:$Y,6,FALSE)</f>
        <v>#N/A</v>
      </c>
      <c r="F36" s="72" t="e">
        <f>VLOOKUP($A36,REFERENTIEL!$A:$Y,7,FALSE)</f>
        <v>#N/A</v>
      </c>
      <c r="G36" s="72" t="e">
        <f>VLOOKUP($A36,REFERENTIEL!$A:$Y,8,FALSE)</f>
        <v>#N/A</v>
      </c>
      <c r="H36" s="73" t="e">
        <f>VLOOKUP($A36,REFERENTIEL!$A:$Y,12,FALSE)</f>
        <v>#N/A</v>
      </c>
      <c r="I36" s="73" t="e">
        <f>VLOOKUP($A36,REFERENTIEL!$A:$Y,21,FALSE)</f>
        <v>#N/A</v>
      </c>
      <c r="J36" s="73" t="e">
        <f>VLOOKUP($A36,REFERENTIEL!$A:$Y,14,FALSE)</f>
        <v>#N/A</v>
      </c>
      <c r="K36" s="73" t="e">
        <f>VLOOKUP($A36,REFERENTIEL!$A:$Y,15,FALSE)</f>
        <v>#N/A</v>
      </c>
      <c r="L36" s="73" t="e">
        <f>VLOOKUP($A36,REFERENTIEL!$A:$Y,16,FALSE)</f>
        <v>#N/A</v>
      </c>
      <c r="M36" t="e">
        <f>VLOOKUP($A36,REFERENTIEL!$A:$Y,17,FALSE)</f>
        <v>#N/A</v>
      </c>
      <c r="N36" s="101" t="e">
        <f>VLOOKUP($A36,REFERENTIEL!$A:$Y,18,FALSE)</f>
        <v>#N/A</v>
      </c>
      <c r="O36" s="45" t="e">
        <f>VLOOKUP($A36,REFERENTIEL!$A:$Y,20,FALSE)</f>
        <v>#N/A</v>
      </c>
      <c r="P36" s="72" t="e">
        <f>VLOOKUP($A36,REFERENTIEL!$A:$Y,9,FALSE)</f>
        <v>#N/A</v>
      </c>
      <c r="Q36" s="73" t="e">
        <f>VLOOKUP($A36,REFERENTIEL!$A:$Y,10,FALSE)</f>
        <v>#N/A</v>
      </c>
      <c r="R36" s="73" t="e">
        <f>VLOOKUP($A36,REFERENTIEL!$A:$Y,11,FALSE)</f>
        <v>#N/A</v>
      </c>
      <c r="S36" s="73" t="e">
        <f>VLOOKUP($A36,REFERENTIEL!$A:$Y,13,FALSE)</f>
        <v>#N/A</v>
      </c>
    </row>
    <row r="37" spans="1:19" x14ac:dyDescent="0.25">
      <c r="A37"/>
      <c r="B37" s="13" t="e">
        <f>VLOOKUP($A37,REFERENTIEL!$A:$Y,2,FALSE)</f>
        <v>#N/A</v>
      </c>
      <c r="C37" t="e">
        <f>VLOOKUP($A37,REFERENTIEL!$A:$Y,4,FALSE)</f>
        <v>#N/A</v>
      </c>
      <c r="D37" t="e">
        <f>VLOOKUP($A37,REFERENTIEL!$A:$Y,5,FALSE)</f>
        <v>#N/A</v>
      </c>
      <c r="E37" s="72" t="e">
        <f>VLOOKUP($A37,REFERENTIEL!$A:$Y,6,FALSE)</f>
        <v>#N/A</v>
      </c>
      <c r="F37" s="72" t="e">
        <f>VLOOKUP($A37,REFERENTIEL!$A:$Y,7,FALSE)</f>
        <v>#N/A</v>
      </c>
      <c r="G37" s="72" t="e">
        <f>VLOOKUP($A37,REFERENTIEL!$A:$Y,8,FALSE)</f>
        <v>#N/A</v>
      </c>
      <c r="H37" s="73" t="e">
        <f>VLOOKUP($A37,REFERENTIEL!$A:$Y,12,FALSE)</f>
        <v>#N/A</v>
      </c>
      <c r="I37" s="73" t="e">
        <f>VLOOKUP($A37,REFERENTIEL!$A:$Y,21,FALSE)</f>
        <v>#N/A</v>
      </c>
      <c r="J37" s="73" t="e">
        <f>VLOOKUP($A37,REFERENTIEL!$A:$Y,14,FALSE)</f>
        <v>#N/A</v>
      </c>
      <c r="K37" s="73" t="e">
        <f>VLOOKUP($A37,REFERENTIEL!$A:$Y,15,FALSE)</f>
        <v>#N/A</v>
      </c>
      <c r="L37" s="73" t="e">
        <f>VLOOKUP($A37,REFERENTIEL!$A:$Y,16,FALSE)</f>
        <v>#N/A</v>
      </c>
      <c r="M37" t="e">
        <f>VLOOKUP($A37,REFERENTIEL!$A:$Y,17,FALSE)</f>
        <v>#N/A</v>
      </c>
      <c r="N37" s="101" t="e">
        <f>VLOOKUP($A37,REFERENTIEL!$A:$Y,18,FALSE)</f>
        <v>#N/A</v>
      </c>
      <c r="O37" s="45" t="e">
        <f>VLOOKUP($A37,REFERENTIEL!$A:$Y,20,FALSE)</f>
        <v>#N/A</v>
      </c>
      <c r="P37" s="72" t="e">
        <f>VLOOKUP($A37,REFERENTIEL!$A:$Y,9,FALSE)</f>
        <v>#N/A</v>
      </c>
      <c r="Q37" s="73" t="e">
        <f>VLOOKUP($A37,REFERENTIEL!$A:$Y,10,FALSE)</f>
        <v>#N/A</v>
      </c>
      <c r="R37" s="73" t="e">
        <f>VLOOKUP($A37,REFERENTIEL!$A:$Y,11,FALSE)</f>
        <v>#N/A</v>
      </c>
      <c r="S37" s="73" t="e">
        <f>VLOOKUP($A37,REFERENTIEL!$A:$Y,13,FALSE)</f>
        <v>#N/A</v>
      </c>
    </row>
    <row r="38" spans="1:19" x14ac:dyDescent="0.25">
      <c r="A38"/>
      <c r="B38" s="13" t="e">
        <f>VLOOKUP($A38,REFERENTIEL!$A:$Y,2,FALSE)</f>
        <v>#N/A</v>
      </c>
      <c r="C38" t="e">
        <f>VLOOKUP($A38,REFERENTIEL!$A:$Y,4,FALSE)</f>
        <v>#N/A</v>
      </c>
      <c r="D38" t="e">
        <f>VLOOKUP($A38,REFERENTIEL!$A:$Y,5,FALSE)</f>
        <v>#N/A</v>
      </c>
      <c r="E38" s="72" t="e">
        <f>VLOOKUP($A38,REFERENTIEL!$A:$Y,6,FALSE)</f>
        <v>#N/A</v>
      </c>
      <c r="F38" s="72" t="e">
        <f>VLOOKUP($A38,REFERENTIEL!$A:$Y,7,FALSE)</f>
        <v>#N/A</v>
      </c>
      <c r="G38" s="72" t="e">
        <f>VLOOKUP($A38,REFERENTIEL!$A:$Y,8,FALSE)</f>
        <v>#N/A</v>
      </c>
      <c r="H38" s="73" t="e">
        <f>VLOOKUP($A38,REFERENTIEL!$A:$Y,12,FALSE)</f>
        <v>#N/A</v>
      </c>
      <c r="I38" s="73" t="e">
        <f>VLOOKUP($A38,REFERENTIEL!$A:$Y,21,FALSE)</f>
        <v>#N/A</v>
      </c>
      <c r="J38" s="73" t="e">
        <f>VLOOKUP($A38,REFERENTIEL!$A:$Y,14,FALSE)</f>
        <v>#N/A</v>
      </c>
      <c r="K38" s="73" t="e">
        <f>VLOOKUP($A38,REFERENTIEL!$A:$Y,15,FALSE)</f>
        <v>#N/A</v>
      </c>
      <c r="L38" s="73" t="e">
        <f>VLOOKUP($A38,REFERENTIEL!$A:$Y,16,FALSE)</f>
        <v>#N/A</v>
      </c>
      <c r="M38" s="37" t="e">
        <f>VLOOKUP($A38,REFERENTIEL!$A:$Y,17,FALSE)</f>
        <v>#N/A</v>
      </c>
      <c r="N38" s="101" t="e">
        <f>VLOOKUP($A38,REFERENTIEL!$A:$Y,18,FALSE)</f>
        <v>#N/A</v>
      </c>
      <c r="O38" s="45" t="e">
        <f>VLOOKUP($A38,REFERENTIEL!$A:$Y,20,FALSE)</f>
        <v>#N/A</v>
      </c>
      <c r="P38" s="72" t="e">
        <f>VLOOKUP($A38,REFERENTIEL!$A:$Y,9,FALSE)</f>
        <v>#N/A</v>
      </c>
      <c r="Q38" s="73" t="e">
        <f>VLOOKUP($A38,REFERENTIEL!$A:$Y,10,FALSE)</f>
        <v>#N/A</v>
      </c>
      <c r="R38" s="73" t="e">
        <f>VLOOKUP($A38,REFERENTIEL!$A:$Y,11,FALSE)</f>
        <v>#N/A</v>
      </c>
      <c r="S38" s="73" t="e">
        <f>VLOOKUP($A38,REFERENTIEL!$A:$Y,13,FALSE)</f>
        <v>#N/A</v>
      </c>
    </row>
    <row r="39" spans="1:19" x14ac:dyDescent="0.25">
      <c r="A39"/>
      <c r="B39" s="13" t="e">
        <f>VLOOKUP($A39,REFERENTIEL!$A:$Y,2,FALSE)</f>
        <v>#N/A</v>
      </c>
      <c r="C39" t="e">
        <f>VLOOKUP($A39,REFERENTIEL!$A:$Y,4,FALSE)</f>
        <v>#N/A</v>
      </c>
      <c r="D39" t="e">
        <f>VLOOKUP($A39,REFERENTIEL!$A:$Y,5,FALSE)</f>
        <v>#N/A</v>
      </c>
      <c r="E39" s="72" t="e">
        <f>VLOOKUP($A39,REFERENTIEL!$A:$Y,6,FALSE)</f>
        <v>#N/A</v>
      </c>
      <c r="F39" s="72" t="e">
        <f>VLOOKUP($A39,REFERENTIEL!$A:$Y,7,FALSE)</f>
        <v>#N/A</v>
      </c>
      <c r="G39" s="72" t="e">
        <f>VLOOKUP($A39,REFERENTIEL!$A:$Y,8,FALSE)</f>
        <v>#N/A</v>
      </c>
      <c r="H39" s="73" t="e">
        <f>VLOOKUP($A39,REFERENTIEL!$A:$Y,12,FALSE)</f>
        <v>#N/A</v>
      </c>
      <c r="I39" s="73" t="e">
        <f>VLOOKUP($A39,REFERENTIEL!$A:$Y,21,FALSE)</f>
        <v>#N/A</v>
      </c>
      <c r="J39" s="73" t="e">
        <f>VLOOKUP($A39,REFERENTIEL!$A:$Y,14,FALSE)</f>
        <v>#N/A</v>
      </c>
      <c r="K39" s="73" t="e">
        <f>VLOOKUP($A39,REFERENTIEL!$A:$Y,15,FALSE)</f>
        <v>#N/A</v>
      </c>
      <c r="L39" s="73" t="e">
        <f>VLOOKUP($A39,REFERENTIEL!$A:$Y,16,FALSE)</f>
        <v>#N/A</v>
      </c>
      <c r="M39" s="37" t="e">
        <f>VLOOKUP($A39,REFERENTIEL!$A:$Y,17,FALSE)</f>
        <v>#N/A</v>
      </c>
      <c r="N39" s="101" t="e">
        <f>VLOOKUP($A39,REFERENTIEL!$A:$Y,18,FALSE)</f>
        <v>#N/A</v>
      </c>
      <c r="O39" s="45" t="e">
        <f>VLOOKUP($A39,REFERENTIEL!$A:$Y,20,FALSE)</f>
        <v>#N/A</v>
      </c>
      <c r="P39" s="72" t="e">
        <f>VLOOKUP($A39,REFERENTIEL!$A:$Y,9,FALSE)</f>
        <v>#N/A</v>
      </c>
      <c r="Q39" s="73" t="e">
        <f>VLOOKUP($A39,REFERENTIEL!$A:$Y,10,FALSE)</f>
        <v>#N/A</v>
      </c>
      <c r="R39" s="73" t="e">
        <f>VLOOKUP($A39,REFERENTIEL!$A:$Y,11,FALSE)</f>
        <v>#N/A</v>
      </c>
      <c r="S39" s="73" t="e">
        <f>VLOOKUP($A39,REFERENTIEL!$A:$Y,13,FALSE)</f>
        <v>#N/A</v>
      </c>
    </row>
    <row r="40" spans="1:19" x14ac:dyDescent="0.25">
      <c r="A40"/>
      <c r="B40" s="13" t="e">
        <f>VLOOKUP($A40,REFERENTIEL!$A:$Y,2,FALSE)</f>
        <v>#N/A</v>
      </c>
      <c r="C40" t="e">
        <f>VLOOKUP($A40,REFERENTIEL!$A:$Y,4,FALSE)</f>
        <v>#N/A</v>
      </c>
      <c r="D40" t="e">
        <f>VLOOKUP($A40,REFERENTIEL!$A:$Y,5,FALSE)</f>
        <v>#N/A</v>
      </c>
      <c r="E40" s="72" t="e">
        <f>VLOOKUP($A40,REFERENTIEL!$A:$Y,6,FALSE)</f>
        <v>#N/A</v>
      </c>
      <c r="F40" s="72" t="e">
        <f>VLOOKUP($A40,REFERENTIEL!$A:$Y,7,FALSE)</f>
        <v>#N/A</v>
      </c>
      <c r="G40" s="72" t="e">
        <f>VLOOKUP($A40,REFERENTIEL!$A:$Y,8,FALSE)</f>
        <v>#N/A</v>
      </c>
      <c r="H40" s="73" t="e">
        <f>VLOOKUP($A40,REFERENTIEL!$A:$Y,12,FALSE)</f>
        <v>#N/A</v>
      </c>
      <c r="I40" s="73" t="e">
        <f>VLOOKUP($A40,REFERENTIEL!$A:$Y,21,FALSE)</f>
        <v>#N/A</v>
      </c>
      <c r="J40" s="73" t="e">
        <f>VLOOKUP($A40,REFERENTIEL!$A:$Y,14,FALSE)</f>
        <v>#N/A</v>
      </c>
      <c r="K40" s="73" t="e">
        <f>VLOOKUP($A40,REFERENTIEL!$A:$Y,15,FALSE)</f>
        <v>#N/A</v>
      </c>
      <c r="L40" s="73" t="e">
        <f>VLOOKUP($A40,REFERENTIEL!$A:$Y,16,FALSE)</f>
        <v>#N/A</v>
      </c>
      <c r="M40" s="37" t="e">
        <f>VLOOKUP($A40,REFERENTIEL!$A:$Y,17,FALSE)</f>
        <v>#N/A</v>
      </c>
      <c r="N40" s="101" t="e">
        <f>VLOOKUP($A40,REFERENTIEL!$A:$Y,18,FALSE)</f>
        <v>#N/A</v>
      </c>
      <c r="O40" s="45" t="e">
        <f>VLOOKUP($A40,REFERENTIEL!$A:$Y,20,FALSE)</f>
        <v>#N/A</v>
      </c>
      <c r="P40" s="72" t="e">
        <f>VLOOKUP($A40,REFERENTIEL!$A:$Y,9,FALSE)</f>
        <v>#N/A</v>
      </c>
      <c r="Q40" s="73" t="e">
        <f>VLOOKUP($A40,REFERENTIEL!$A:$Y,10,FALSE)</f>
        <v>#N/A</v>
      </c>
      <c r="R40" s="73" t="e">
        <f>VLOOKUP($A40,REFERENTIEL!$A:$Y,11,FALSE)</f>
        <v>#N/A</v>
      </c>
      <c r="S40" s="73" t="e">
        <f>VLOOKUP($A40,REFERENTIEL!$A:$Y,13,FALSE)</f>
        <v>#N/A</v>
      </c>
    </row>
    <row r="41" spans="1:19" x14ac:dyDescent="0.25">
      <c r="A41"/>
      <c r="B41" s="13" t="e">
        <f>VLOOKUP($A41,REFERENTIEL!$A:$Y,2,FALSE)</f>
        <v>#N/A</v>
      </c>
      <c r="C41" t="e">
        <f>VLOOKUP($A41,REFERENTIEL!$A:$Y,4,FALSE)</f>
        <v>#N/A</v>
      </c>
      <c r="D41" t="e">
        <f>VLOOKUP($A41,REFERENTIEL!$A:$Y,5,FALSE)</f>
        <v>#N/A</v>
      </c>
      <c r="E41" s="72" t="e">
        <f>VLOOKUP($A41,REFERENTIEL!$A:$Y,6,FALSE)</f>
        <v>#N/A</v>
      </c>
      <c r="F41" s="72" t="e">
        <f>VLOOKUP($A41,REFERENTIEL!$A:$Y,7,FALSE)</f>
        <v>#N/A</v>
      </c>
      <c r="G41" s="72" t="e">
        <f>VLOOKUP($A41,REFERENTIEL!$A:$Y,8,FALSE)</f>
        <v>#N/A</v>
      </c>
      <c r="H41" s="73" t="e">
        <f>VLOOKUP($A41,REFERENTIEL!$A:$Y,12,FALSE)</f>
        <v>#N/A</v>
      </c>
      <c r="I41" s="73" t="e">
        <f>VLOOKUP($A41,REFERENTIEL!$A:$Y,21,FALSE)</f>
        <v>#N/A</v>
      </c>
      <c r="J41" s="73" t="e">
        <f>VLOOKUP($A41,REFERENTIEL!$A:$Y,14,FALSE)</f>
        <v>#N/A</v>
      </c>
      <c r="K41" s="73" t="e">
        <f>VLOOKUP($A41,REFERENTIEL!$A:$Y,15,FALSE)</f>
        <v>#N/A</v>
      </c>
      <c r="L41" s="73" t="e">
        <f>VLOOKUP($A41,REFERENTIEL!$A:$Y,16,FALSE)</f>
        <v>#N/A</v>
      </c>
      <c r="M41" s="37" t="e">
        <f>VLOOKUP($A41,REFERENTIEL!$A:$Y,17,FALSE)</f>
        <v>#N/A</v>
      </c>
      <c r="N41" s="101" t="e">
        <f>VLOOKUP($A41,REFERENTIEL!$A:$Y,18,FALSE)</f>
        <v>#N/A</v>
      </c>
      <c r="O41" s="45" t="e">
        <f>VLOOKUP($A41,REFERENTIEL!$A:$Y,20,FALSE)</f>
        <v>#N/A</v>
      </c>
      <c r="P41" s="72" t="e">
        <f>VLOOKUP($A41,REFERENTIEL!$A:$Y,9,FALSE)</f>
        <v>#N/A</v>
      </c>
      <c r="Q41" s="73" t="e">
        <f>VLOOKUP($A41,REFERENTIEL!$A:$Y,10,FALSE)</f>
        <v>#N/A</v>
      </c>
      <c r="R41" s="73" t="e">
        <f>VLOOKUP($A41,REFERENTIEL!$A:$Y,11,FALSE)</f>
        <v>#N/A</v>
      </c>
      <c r="S41" s="73" t="e">
        <f>VLOOKUP($A41,REFERENTIEL!$A:$Y,13,FALSE)</f>
        <v>#N/A</v>
      </c>
    </row>
    <row r="42" spans="1:19" x14ac:dyDescent="0.25">
      <c r="A42"/>
      <c r="B42" s="13" t="e">
        <f>VLOOKUP($A42,REFERENTIEL!$A:$Y,2,FALSE)</f>
        <v>#N/A</v>
      </c>
      <c r="C42" t="e">
        <f>VLOOKUP($A42,REFERENTIEL!$A:$Y,4,FALSE)</f>
        <v>#N/A</v>
      </c>
      <c r="D42" t="e">
        <f>VLOOKUP($A42,REFERENTIEL!$A:$Y,5,FALSE)</f>
        <v>#N/A</v>
      </c>
      <c r="E42" s="72" t="e">
        <f>VLOOKUP($A42,REFERENTIEL!$A:$Y,6,FALSE)</f>
        <v>#N/A</v>
      </c>
      <c r="F42" s="72" t="e">
        <f>VLOOKUP($A42,REFERENTIEL!$A:$Y,7,FALSE)</f>
        <v>#N/A</v>
      </c>
      <c r="G42" s="72" t="e">
        <f>VLOOKUP($A42,REFERENTIEL!$A:$Y,8,FALSE)</f>
        <v>#N/A</v>
      </c>
      <c r="H42" s="73" t="e">
        <f>VLOOKUP($A42,REFERENTIEL!$A:$Y,12,FALSE)</f>
        <v>#N/A</v>
      </c>
      <c r="I42" s="73" t="e">
        <f>VLOOKUP($A42,REFERENTIEL!$A:$Y,21,FALSE)</f>
        <v>#N/A</v>
      </c>
      <c r="J42" s="73" t="e">
        <f>VLOOKUP($A42,REFERENTIEL!$A:$Y,14,FALSE)</f>
        <v>#N/A</v>
      </c>
      <c r="K42" s="73" t="e">
        <f>VLOOKUP($A42,REFERENTIEL!$A:$Y,15,FALSE)</f>
        <v>#N/A</v>
      </c>
      <c r="L42" s="73" t="e">
        <f>VLOOKUP($A42,REFERENTIEL!$A:$Y,16,FALSE)</f>
        <v>#N/A</v>
      </c>
      <c r="M42" s="37" t="e">
        <f>VLOOKUP($A42,REFERENTIEL!$A:$Y,17,FALSE)</f>
        <v>#N/A</v>
      </c>
      <c r="N42" s="101" t="e">
        <f>VLOOKUP($A42,REFERENTIEL!$A:$Y,18,FALSE)</f>
        <v>#N/A</v>
      </c>
      <c r="O42" s="45" t="e">
        <f>VLOOKUP($A42,REFERENTIEL!$A:$Y,20,FALSE)</f>
        <v>#N/A</v>
      </c>
      <c r="P42" s="72" t="e">
        <f>VLOOKUP($A42,REFERENTIEL!$A:$Y,9,FALSE)</f>
        <v>#N/A</v>
      </c>
      <c r="Q42" s="73" t="e">
        <f>VLOOKUP($A42,REFERENTIEL!$A:$Y,10,FALSE)</f>
        <v>#N/A</v>
      </c>
      <c r="R42" s="73" t="e">
        <f>VLOOKUP($A42,REFERENTIEL!$A:$Y,11,FALSE)</f>
        <v>#N/A</v>
      </c>
      <c r="S42" s="73" t="e">
        <f>VLOOKUP($A42,REFERENTIEL!$A:$Y,13,FALSE)</f>
        <v>#N/A</v>
      </c>
    </row>
    <row r="43" spans="1:19" x14ac:dyDescent="0.25">
      <c r="A43"/>
      <c r="B43" s="13" t="e">
        <f>VLOOKUP($A43,REFERENTIEL!$A:$Y,2,FALSE)</f>
        <v>#N/A</v>
      </c>
      <c r="C43" t="e">
        <f>VLOOKUP($A43,REFERENTIEL!$A:$Y,4,FALSE)</f>
        <v>#N/A</v>
      </c>
      <c r="D43" t="e">
        <f>VLOOKUP($A43,REFERENTIEL!$A:$Y,5,FALSE)</f>
        <v>#N/A</v>
      </c>
      <c r="E43" s="72" t="e">
        <f>VLOOKUP($A43,REFERENTIEL!$A:$Y,6,FALSE)</f>
        <v>#N/A</v>
      </c>
      <c r="F43" s="72" t="e">
        <f>VLOOKUP($A43,REFERENTIEL!$A:$Y,7,FALSE)</f>
        <v>#N/A</v>
      </c>
      <c r="G43" s="72" t="e">
        <f>VLOOKUP($A43,REFERENTIEL!$A:$Y,8,FALSE)</f>
        <v>#N/A</v>
      </c>
      <c r="H43" s="73" t="e">
        <f>VLOOKUP($A43,REFERENTIEL!$A:$Y,12,FALSE)</f>
        <v>#N/A</v>
      </c>
      <c r="I43" s="73" t="e">
        <f>VLOOKUP($A43,REFERENTIEL!$A:$Y,21,FALSE)</f>
        <v>#N/A</v>
      </c>
      <c r="J43" s="73" t="e">
        <f>VLOOKUP($A43,REFERENTIEL!$A:$Y,14,FALSE)</f>
        <v>#N/A</v>
      </c>
      <c r="K43" s="73" t="e">
        <f>VLOOKUP($A43,REFERENTIEL!$A:$Y,15,FALSE)</f>
        <v>#N/A</v>
      </c>
      <c r="L43" s="73" t="e">
        <f>VLOOKUP($A43,REFERENTIEL!$A:$Y,16,FALSE)</f>
        <v>#N/A</v>
      </c>
      <c r="M43" s="37" t="e">
        <f>VLOOKUP($A43,REFERENTIEL!$A:$Y,17,FALSE)</f>
        <v>#N/A</v>
      </c>
      <c r="N43" s="101" t="e">
        <f>VLOOKUP($A43,REFERENTIEL!$A:$Y,18,FALSE)</f>
        <v>#N/A</v>
      </c>
      <c r="O43" s="45" t="e">
        <f>VLOOKUP($A43,REFERENTIEL!$A:$Y,20,FALSE)</f>
        <v>#N/A</v>
      </c>
      <c r="P43" s="72" t="e">
        <f>VLOOKUP($A43,REFERENTIEL!$A:$Y,9,FALSE)</f>
        <v>#N/A</v>
      </c>
      <c r="Q43" s="73" t="e">
        <f>VLOOKUP($A43,REFERENTIEL!$A:$Y,10,FALSE)</f>
        <v>#N/A</v>
      </c>
      <c r="R43" s="73" t="e">
        <f>VLOOKUP($A43,REFERENTIEL!$A:$Y,11,FALSE)</f>
        <v>#N/A</v>
      </c>
      <c r="S43" s="73" t="e">
        <f>VLOOKUP($A43,REFERENTIEL!$A:$Y,13,FALSE)</f>
        <v>#N/A</v>
      </c>
    </row>
    <row r="44" spans="1:19" x14ac:dyDescent="0.25">
      <c r="A44"/>
      <c r="B44" s="13" t="e">
        <f>VLOOKUP($A44,REFERENTIEL!$A:$Y,2,FALSE)</f>
        <v>#N/A</v>
      </c>
      <c r="C44" t="e">
        <f>VLOOKUP($A44,REFERENTIEL!$A:$Y,4,FALSE)</f>
        <v>#N/A</v>
      </c>
      <c r="D44" t="e">
        <f>VLOOKUP($A44,REFERENTIEL!$A:$Y,5,FALSE)</f>
        <v>#N/A</v>
      </c>
      <c r="E44" s="72" t="e">
        <f>VLOOKUP($A44,REFERENTIEL!$A:$Y,6,FALSE)</f>
        <v>#N/A</v>
      </c>
      <c r="F44" s="72" t="e">
        <f>VLOOKUP($A44,REFERENTIEL!$A:$Y,7,FALSE)</f>
        <v>#N/A</v>
      </c>
      <c r="G44" s="72" t="e">
        <f>VLOOKUP($A44,REFERENTIEL!$A:$Y,8,FALSE)</f>
        <v>#N/A</v>
      </c>
      <c r="H44" s="73" t="e">
        <f>VLOOKUP($A44,REFERENTIEL!$A:$Y,12,FALSE)</f>
        <v>#N/A</v>
      </c>
      <c r="I44" s="73" t="e">
        <f>VLOOKUP($A44,REFERENTIEL!$A:$Y,21,FALSE)</f>
        <v>#N/A</v>
      </c>
      <c r="J44" s="73" t="e">
        <f>VLOOKUP($A44,REFERENTIEL!$A:$Y,14,FALSE)</f>
        <v>#N/A</v>
      </c>
      <c r="K44" s="73" t="e">
        <f>VLOOKUP($A44,REFERENTIEL!$A:$Y,15,FALSE)</f>
        <v>#N/A</v>
      </c>
      <c r="L44" s="73" t="e">
        <f>VLOOKUP($A44,REFERENTIEL!$A:$Y,16,FALSE)</f>
        <v>#N/A</v>
      </c>
      <c r="M44" s="37" t="e">
        <f>VLOOKUP($A44,REFERENTIEL!$A:$Y,17,FALSE)</f>
        <v>#N/A</v>
      </c>
      <c r="N44" s="101" t="e">
        <f>VLOOKUP($A44,REFERENTIEL!$A:$Y,18,FALSE)</f>
        <v>#N/A</v>
      </c>
      <c r="O44" s="45" t="e">
        <f>VLOOKUP($A44,REFERENTIEL!$A:$Y,20,FALSE)</f>
        <v>#N/A</v>
      </c>
      <c r="P44" s="72" t="e">
        <f>VLOOKUP($A44,REFERENTIEL!$A:$Y,9,FALSE)</f>
        <v>#N/A</v>
      </c>
      <c r="Q44" s="73" t="e">
        <f>VLOOKUP($A44,REFERENTIEL!$A:$Y,10,FALSE)</f>
        <v>#N/A</v>
      </c>
      <c r="R44" s="73" t="e">
        <f>VLOOKUP($A44,REFERENTIEL!$A:$Y,11,FALSE)</f>
        <v>#N/A</v>
      </c>
      <c r="S44" s="73" t="e">
        <f>VLOOKUP($A44,REFERENTIEL!$A:$Y,13,FALSE)</f>
        <v>#N/A</v>
      </c>
    </row>
    <row r="45" spans="1:19" x14ac:dyDescent="0.25">
      <c r="A45"/>
      <c r="B45" s="13" t="e">
        <f>VLOOKUP($A45,REFERENTIEL!$A:$Y,2,FALSE)</f>
        <v>#N/A</v>
      </c>
      <c r="C45" t="e">
        <f>VLOOKUP($A45,REFERENTIEL!$A:$Y,4,FALSE)</f>
        <v>#N/A</v>
      </c>
      <c r="D45" t="e">
        <f>VLOOKUP($A45,REFERENTIEL!$A:$Y,5,FALSE)</f>
        <v>#N/A</v>
      </c>
      <c r="E45" s="72" t="e">
        <f>VLOOKUP($A45,REFERENTIEL!$A:$Y,6,FALSE)</f>
        <v>#N/A</v>
      </c>
      <c r="F45" s="72" t="e">
        <f>VLOOKUP($A45,REFERENTIEL!$A:$Y,7,FALSE)</f>
        <v>#N/A</v>
      </c>
      <c r="G45" s="72" t="e">
        <f>VLOOKUP($A45,REFERENTIEL!$A:$Y,8,FALSE)</f>
        <v>#N/A</v>
      </c>
      <c r="H45" s="73" t="e">
        <f>VLOOKUP($A45,REFERENTIEL!$A:$Y,12,FALSE)</f>
        <v>#N/A</v>
      </c>
      <c r="I45" s="73" t="e">
        <f>VLOOKUP($A45,REFERENTIEL!$A:$Y,21,FALSE)</f>
        <v>#N/A</v>
      </c>
      <c r="J45" s="73" t="e">
        <f>VLOOKUP($A45,REFERENTIEL!$A:$Y,14,FALSE)</f>
        <v>#N/A</v>
      </c>
      <c r="K45" s="73" t="e">
        <f>VLOOKUP($A45,REFERENTIEL!$A:$Y,15,FALSE)</f>
        <v>#N/A</v>
      </c>
      <c r="L45" s="73" t="e">
        <f>VLOOKUP($A45,REFERENTIEL!$A:$Y,16,FALSE)</f>
        <v>#N/A</v>
      </c>
      <c r="M45" s="37" t="e">
        <f>VLOOKUP($A45,REFERENTIEL!$A:$Y,17,FALSE)</f>
        <v>#N/A</v>
      </c>
      <c r="N45" s="101" t="e">
        <f>VLOOKUP($A45,REFERENTIEL!$A:$Y,18,FALSE)</f>
        <v>#N/A</v>
      </c>
      <c r="O45" s="45" t="e">
        <f>VLOOKUP($A45,REFERENTIEL!$A:$Y,20,FALSE)</f>
        <v>#N/A</v>
      </c>
      <c r="P45" s="72" t="e">
        <f>VLOOKUP($A45,REFERENTIEL!$A:$Y,9,FALSE)</f>
        <v>#N/A</v>
      </c>
      <c r="Q45" s="73" t="e">
        <f>VLOOKUP($A45,REFERENTIEL!$A:$Y,10,FALSE)</f>
        <v>#N/A</v>
      </c>
      <c r="R45" s="73" t="e">
        <f>VLOOKUP($A45,REFERENTIEL!$A:$Y,11,FALSE)</f>
        <v>#N/A</v>
      </c>
      <c r="S45" s="73" t="e">
        <f>VLOOKUP($A45,REFERENTIEL!$A:$Y,13,FALSE)</f>
        <v>#N/A</v>
      </c>
    </row>
    <row r="46" spans="1:19" x14ac:dyDescent="0.25">
      <c r="A46"/>
      <c r="B46" s="13" t="e">
        <f>VLOOKUP($A46,REFERENTIEL!$A:$Y,2,FALSE)</f>
        <v>#N/A</v>
      </c>
      <c r="C46" t="e">
        <f>VLOOKUP($A46,REFERENTIEL!$A:$Y,4,FALSE)</f>
        <v>#N/A</v>
      </c>
      <c r="D46" t="e">
        <f>VLOOKUP($A46,REFERENTIEL!$A:$Y,5,FALSE)</f>
        <v>#N/A</v>
      </c>
      <c r="E46" s="72" t="e">
        <f>VLOOKUP($A46,REFERENTIEL!$A:$Y,6,FALSE)</f>
        <v>#N/A</v>
      </c>
      <c r="F46" s="72" t="e">
        <f>VLOOKUP($A46,REFERENTIEL!$A:$Y,7,FALSE)</f>
        <v>#N/A</v>
      </c>
      <c r="G46" s="72" t="e">
        <f>VLOOKUP($A46,REFERENTIEL!$A:$Y,8,FALSE)</f>
        <v>#N/A</v>
      </c>
      <c r="H46" s="73" t="e">
        <f>VLOOKUP($A46,REFERENTIEL!$A:$Y,12,FALSE)</f>
        <v>#N/A</v>
      </c>
      <c r="I46" s="73" t="e">
        <f>VLOOKUP($A46,REFERENTIEL!$A:$Y,21,FALSE)</f>
        <v>#N/A</v>
      </c>
      <c r="J46" s="73" t="e">
        <f>VLOOKUP($A46,REFERENTIEL!$A:$Y,14,FALSE)</f>
        <v>#N/A</v>
      </c>
      <c r="K46" s="73" t="e">
        <f>VLOOKUP($A46,REFERENTIEL!$A:$Y,15,FALSE)</f>
        <v>#N/A</v>
      </c>
      <c r="L46" s="73" t="e">
        <f>VLOOKUP($A46,REFERENTIEL!$A:$Y,16,FALSE)</f>
        <v>#N/A</v>
      </c>
      <c r="M46" s="37" t="e">
        <f>VLOOKUP($A46,REFERENTIEL!$A:$Y,17,FALSE)</f>
        <v>#N/A</v>
      </c>
      <c r="N46" s="101" t="e">
        <f>VLOOKUP($A46,REFERENTIEL!$A:$Y,18,FALSE)</f>
        <v>#N/A</v>
      </c>
      <c r="O46" s="45" t="e">
        <f>VLOOKUP($A46,REFERENTIEL!$A:$Y,20,FALSE)</f>
        <v>#N/A</v>
      </c>
      <c r="P46" s="72" t="e">
        <f>VLOOKUP($A46,REFERENTIEL!$A:$Y,9,FALSE)</f>
        <v>#N/A</v>
      </c>
      <c r="Q46" s="73" t="e">
        <f>VLOOKUP($A46,REFERENTIEL!$A:$Y,10,FALSE)</f>
        <v>#N/A</v>
      </c>
      <c r="R46" s="73" t="e">
        <f>VLOOKUP($A46,REFERENTIEL!$A:$Y,11,FALSE)</f>
        <v>#N/A</v>
      </c>
      <c r="S46" s="73" t="e">
        <f>VLOOKUP($A46,REFERENTIEL!$A:$Y,13,FALSE)</f>
        <v>#N/A</v>
      </c>
    </row>
    <row r="47" spans="1:19" x14ac:dyDescent="0.25">
      <c r="A47"/>
      <c r="B47" s="13" t="e">
        <f>VLOOKUP($A47,REFERENTIEL!$A:$Y,2,FALSE)</f>
        <v>#N/A</v>
      </c>
      <c r="C47" t="e">
        <f>VLOOKUP($A47,REFERENTIEL!$A:$Y,4,FALSE)</f>
        <v>#N/A</v>
      </c>
      <c r="D47" t="e">
        <f>VLOOKUP($A47,REFERENTIEL!$A:$Y,5,FALSE)</f>
        <v>#N/A</v>
      </c>
      <c r="E47" s="72" t="e">
        <f>VLOOKUP($A47,REFERENTIEL!$A:$Y,6,FALSE)</f>
        <v>#N/A</v>
      </c>
      <c r="F47" s="72" t="e">
        <f>VLOOKUP($A47,REFERENTIEL!$A:$Y,7,FALSE)</f>
        <v>#N/A</v>
      </c>
      <c r="G47" s="72" t="e">
        <f>VLOOKUP($A47,REFERENTIEL!$A:$Y,8,FALSE)</f>
        <v>#N/A</v>
      </c>
      <c r="H47" s="73" t="e">
        <f>VLOOKUP($A47,REFERENTIEL!$A:$Y,12,FALSE)</f>
        <v>#N/A</v>
      </c>
      <c r="I47" s="73" t="e">
        <f>VLOOKUP($A47,REFERENTIEL!$A:$Y,21,FALSE)</f>
        <v>#N/A</v>
      </c>
      <c r="J47" s="73" t="e">
        <f>VLOOKUP($A47,REFERENTIEL!$A:$Y,14,FALSE)</f>
        <v>#N/A</v>
      </c>
      <c r="K47" s="73" t="e">
        <f>VLOOKUP($A47,REFERENTIEL!$A:$Y,15,FALSE)</f>
        <v>#N/A</v>
      </c>
      <c r="L47" s="73" t="e">
        <f>VLOOKUP($A47,REFERENTIEL!$A:$Y,16,FALSE)</f>
        <v>#N/A</v>
      </c>
      <c r="M47" s="37" t="e">
        <f>VLOOKUP($A47,REFERENTIEL!$A:$Y,17,FALSE)</f>
        <v>#N/A</v>
      </c>
      <c r="N47" s="101" t="e">
        <f>VLOOKUP($A47,REFERENTIEL!$A:$Y,18,FALSE)</f>
        <v>#N/A</v>
      </c>
      <c r="O47" s="45" t="e">
        <f>VLOOKUP($A47,REFERENTIEL!$A:$Y,20,FALSE)</f>
        <v>#N/A</v>
      </c>
      <c r="P47" s="72" t="e">
        <f>VLOOKUP($A47,REFERENTIEL!$A:$Y,9,FALSE)</f>
        <v>#N/A</v>
      </c>
      <c r="Q47" s="73" t="e">
        <f>VLOOKUP($A47,REFERENTIEL!$A:$Y,10,FALSE)</f>
        <v>#N/A</v>
      </c>
      <c r="R47" s="73" t="e">
        <f>VLOOKUP($A47,REFERENTIEL!$A:$Y,11,FALSE)</f>
        <v>#N/A</v>
      </c>
      <c r="S47" s="73" t="e">
        <f>VLOOKUP($A47,REFERENTIEL!$A:$Y,13,FALSE)</f>
        <v>#N/A</v>
      </c>
    </row>
    <row r="48" spans="1:19" x14ac:dyDescent="0.25">
      <c r="B48" s="13" t="e">
        <f>VLOOKUP($A48,REFERENTIEL!$A:$Y,2,FALSE)</f>
        <v>#N/A</v>
      </c>
      <c r="C48" t="e">
        <f>VLOOKUP($A48,REFERENTIEL!$A:$Y,4,FALSE)</f>
        <v>#N/A</v>
      </c>
      <c r="D48" t="e">
        <f>VLOOKUP($A48,REFERENTIEL!$A:$Y,5,FALSE)</f>
        <v>#N/A</v>
      </c>
      <c r="E48" s="72" t="e">
        <f>VLOOKUP($A48,REFERENTIEL!$A:$Y,6,FALSE)</f>
        <v>#N/A</v>
      </c>
      <c r="F48" s="72" t="e">
        <f>VLOOKUP($A48,REFERENTIEL!$A:$Y,7,FALSE)</f>
        <v>#N/A</v>
      </c>
      <c r="G48" s="72" t="e">
        <f>VLOOKUP($A48,REFERENTIEL!$A:$Y,8,FALSE)</f>
        <v>#N/A</v>
      </c>
      <c r="H48" s="73" t="e">
        <f>VLOOKUP($A48,REFERENTIEL!$A:$Y,12,FALSE)</f>
        <v>#N/A</v>
      </c>
      <c r="I48" s="73" t="e">
        <f>VLOOKUP($A48,REFERENTIEL!$A:$Y,21,FALSE)</f>
        <v>#N/A</v>
      </c>
      <c r="J48" s="73" t="e">
        <f>VLOOKUP($A48,REFERENTIEL!$A:$Y,14,FALSE)</f>
        <v>#N/A</v>
      </c>
      <c r="K48" s="73" t="e">
        <f>VLOOKUP($A48,REFERENTIEL!$A:$Y,15,FALSE)</f>
        <v>#N/A</v>
      </c>
      <c r="L48" s="73" t="e">
        <f>VLOOKUP($A48,REFERENTIEL!$A:$Y,16,FALSE)</f>
        <v>#N/A</v>
      </c>
      <c r="M48" s="37" t="e">
        <f>VLOOKUP($A48,REFERENTIEL!$A:$Y,17,FALSE)</f>
        <v>#N/A</v>
      </c>
      <c r="N48" s="101" t="e">
        <f>VLOOKUP($A48,REFERENTIEL!$A:$Y,18,FALSE)</f>
        <v>#N/A</v>
      </c>
      <c r="O48" s="45" t="e">
        <f>VLOOKUP($A48,REFERENTIEL!$A:$Y,20,FALSE)</f>
        <v>#N/A</v>
      </c>
      <c r="P48" s="72" t="e">
        <f>VLOOKUP($A48,REFERENTIEL!$A:$Y,9,FALSE)</f>
        <v>#N/A</v>
      </c>
      <c r="Q48" s="73" t="e">
        <f>VLOOKUP($A48,REFERENTIEL!$A:$Y,10,FALSE)</f>
        <v>#N/A</v>
      </c>
      <c r="R48" s="73" t="e">
        <f>VLOOKUP($A48,REFERENTIEL!$A:$Y,11,FALSE)</f>
        <v>#N/A</v>
      </c>
      <c r="S48" s="73" t="e">
        <f>VLOOKUP($A48,REFERENTIEL!$A:$Y,13,FALSE)</f>
        <v>#N/A</v>
      </c>
    </row>
    <row r="49" spans="2:19" x14ac:dyDescent="0.25">
      <c r="B49" s="13" t="e">
        <f>VLOOKUP($A49,REFERENTIEL!$A:$Y,2,FALSE)</f>
        <v>#N/A</v>
      </c>
      <c r="C49" t="e">
        <f>VLOOKUP($A49,REFERENTIEL!$A:$Y,4,FALSE)</f>
        <v>#N/A</v>
      </c>
      <c r="D49" t="e">
        <f>VLOOKUP($A49,REFERENTIEL!$A:$Y,5,FALSE)</f>
        <v>#N/A</v>
      </c>
      <c r="E49" s="72" t="e">
        <f>VLOOKUP($A49,REFERENTIEL!$A:$Y,6,FALSE)</f>
        <v>#N/A</v>
      </c>
      <c r="F49" s="72" t="e">
        <f>VLOOKUP($A49,REFERENTIEL!$A:$Y,7,FALSE)</f>
        <v>#N/A</v>
      </c>
      <c r="G49" s="72" t="e">
        <f>VLOOKUP($A49,REFERENTIEL!$A:$Y,8,FALSE)</f>
        <v>#N/A</v>
      </c>
      <c r="H49" s="73" t="e">
        <f>VLOOKUP($A49,REFERENTIEL!$A:$Y,12,FALSE)</f>
        <v>#N/A</v>
      </c>
      <c r="I49" s="73" t="e">
        <f>VLOOKUP($A49,REFERENTIEL!$A:$Y,21,FALSE)</f>
        <v>#N/A</v>
      </c>
      <c r="J49" s="73" t="e">
        <f>VLOOKUP($A49,REFERENTIEL!$A:$Y,14,FALSE)</f>
        <v>#N/A</v>
      </c>
      <c r="K49" s="73" t="e">
        <f>VLOOKUP($A49,REFERENTIEL!$A:$Y,15,FALSE)</f>
        <v>#N/A</v>
      </c>
      <c r="L49" s="73" t="e">
        <f>VLOOKUP($A49,REFERENTIEL!$A:$Y,16,FALSE)</f>
        <v>#N/A</v>
      </c>
      <c r="M49" s="37" t="e">
        <f>VLOOKUP($A49,REFERENTIEL!$A:$Y,17,FALSE)</f>
        <v>#N/A</v>
      </c>
      <c r="N49" s="101" t="e">
        <f>VLOOKUP($A49,REFERENTIEL!$A:$Y,18,FALSE)</f>
        <v>#N/A</v>
      </c>
      <c r="O49" s="45" t="e">
        <f>VLOOKUP($A49,REFERENTIEL!$A:$Y,20,FALSE)</f>
        <v>#N/A</v>
      </c>
      <c r="P49" s="72" t="e">
        <f>VLOOKUP($A49,REFERENTIEL!$A:$Y,9,FALSE)</f>
        <v>#N/A</v>
      </c>
      <c r="Q49" s="73" t="e">
        <f>VLOOKUP($A49,REFERENTIEL!$A:$Y,10,FALSE)</f>
        <v>#N/A</v>
      </c>
      <c r="R49" s="73" t="e">
        <f>VLOOKUP($A49,REFERENTIEL!$A:$Y,11,FALSE)</f>
        <v>#N/A</v>
      </c>
      <c r="S49" s="73" t="e">
        <f>VLOOKUP($A49,REFERENTIEL!$A:$Y,13,FALSE)</f>
        <v>#N/A</v>
      </c>
    </row>
    <row r="50" spans="2:19" x14ac:dyDescent="0.25">
      <c r="B50" s="13" t="e">
        <f>VLOOKUP($A50,REFERENTIEL!$A:$Y,2,FALSE)</f>
        <v>#N/A</v>
      </c>
      <c r="C50" t="e">
        <f>VLOOKUP($A50,REFERENTIEL!$A:$Y,4,FALSE)</f>
        <v>#N/A</v>
      </c>
      <c r="D50" t="e">
        <f>VLOOKUP($A50,REFERENTIEL!$A:$Y,5,FALSE)</f>
        <v>#N/A</v>
      </c>
      <c r="E50" s="72" t="e">
        <f>VLOOKUP($A50,REFERENTIEL!$A:$Y,6,FALSE)</f>
        <v>#N/A</v>
      </c>
      <c r="F50" s="72" t="e">
        <f>VLOOKUP($A50,REFERENTIEL!$A:$Y,7,FALSE)</f>
        <v>#N/A</v>
      </c>
      <c r="G50" s="72" t="e">
        <f>VLOOKUP($A50,REFERENTIEL!$A:$Y,8,FALSE)</f>
        <v>#N/A</v>
      </c>
      <c r="H50" s="73" t="e">
        <f>VLOOKUP($A50,REFERENTIEL!$A:$Y,12,FALSE)</f>
        <v>#N/A</v>
      </c>
      <c r="I50" s="73" t="e">
        <f>VLOOKUP($A50,REFERENTIEL!$A:$Y,21,FALSE)</f>
        <v>#N/A</v>
      </c>
      <c r="J50" s="73" t="e">
        <f>VLOOKUP($A50,REFERENTIEL!$A:$Y,14,FALSE)</f>
        <v>#N/A</v>
      </c>
      <c r="K50" s="73" t="e">
        <f>VLOOKUP($A50,REFERENTIEL!$A:$Y,15,FALSE)</f>
        <v>#N/A</v>
      </c>
      <c r="L50" s="73" t="e">
        <f>VLOOKUP($A50,REFERENTIEL!$A:$Y,16,FALSE)</f>
        <v>#N/A</v>
      </c>
      <c r="M50" s="37" t="e">
        <f>VLOOKUP($A50,REFERENTIEL!$A:$Y,17,FALSE)</f>
        <v>#N/A</v>
      </c>
      <c r="N50" s="101" t="e">
        <f>VLOOKUP($A50,REFERENTIEL!$A:$Y,18,FALSE)</f>
        <v>#N/A</v>
      </c>
      <c r="O50" s="45" t="e">
        <f>VLOOKUP($A50,REFERENTIEL!$A:$Y,20,FALSE)</f>
        <v>#N/A</v>
      </c>
      <c r="P50" s="72" t="e">
        <f>VLOOKUP($A50,REFERENTIEL!$A:$Y,9,FALSE)</f>
        <v>#N/A</v>
      </c>
      <c r="Q50" s="73" t="e">
        <f>VLOOKUP($A50,REFERENTIEL!$A:$Y,10,FALSE)</f>
        <v>#N/A</v>
      </c>
      <c r="R50" s="73" t="e">
        <f>VLOOKUP($A50,REFERENTIEL!$A:$Y,11,FALSE)</f>
        <v>#N/A</v>
      </c>
      <c r="S50" s="73" t="e">
        <f>VLOOKUP($A50,REFERENTIEL!$A:$Y,13,FALSE)</f>
        <v>#N/A</v>
      </c>
    </row>
    <row r="51" spans="2:19" x14ac:dyDescent="0.25">
      <c r="B51" s="13" t="e">
        <f>VLOOKUP($A51,REFERENTIEL!$A:$Y,2,FALSE)</f>
        <v>#N/A</v>
      </c>
      <c r="C51" t="e">
        <f>VLOOKUP($A51,REFERENTIEL!$A:$Y,4,FALSE)</f>
        <v>#N/A</v>
      </c>
      <c r="D51" t="e">
        <f>VLOOKUP($A51,REFERENTIEL!$A:$Y,5,FALSE)</f>
        <v>#N/A</v>
      </c>
      <c r="E51" s="72" t="e">
        <f>VLOOKUP($A51,REFERENTIEL!$A:$Y,6,FALSE)</f>
        <v>#N/A</v>
      </c>
      <c r="F51" s="72" t="e">
        <f>VLOOKUP($A51,REFERENTIEL!$A:$Y,7,FALSE)</f>
        <v>#N/A</v>
      </c>
      <c r="G51" s="72" t="e">
        <f>VLOOKUP($A51,REFERENTIEL!$A:$Y,8,FALSE)</f>
        <v>#N/A</v>
      </c>
      <c r="H51" s="73" t="e">
        <f>VLOOKUP($A51,REFERENTIEL!$A:$Y,12,FALSE)</f>
        <v>#N/A</v>
      </c>
      <c r="I51" s="73" t="e">
        <f>VLOOKUP($A51,REFERENTIEL!$A:$Y,21,FALSE)</f>
        <v>#N/A</v>
      </c>
      <c r="J51" s="73" t="e">
        <f>VLOOKUP($A51,REFERENTIEL!$A:$Y,14,FALSE)</f>
        <v>#N/A</v>
      </c>
      <c r="K51" s="73" t="e">
        <f>VLOOKUP($A51,REFERENTIEL!$A:$Y,15,FALSE)</f>
        <v>#N/A</v>
      </c>
      <c r="L51" s="73" t="e">
        <f>VLOOKUP($A51,REFERENTIEL!$A:$Y,16,FALSE)</f>
        <v>#N/A</v>
      </c>
      <c r="M51" s="37" t="e">
        <f>VLOOKUP($A51,REFERENTIEL!$A:$Y,17,FALSE)</f>
        <v>#N/A</v>
      </c>
      <c r="N51" s="101" t="e">
        <f>VLOOKUP($A51,REFERENTIEL!$A:$Y,18,FALSE)</f>
        <v>#N/A</v>
      </c>
      <c r="O51" s="45" t="e">
        <f>VLOOKUP($A51,REFERENTIEL!$A:$Y,20,FALSE)</f>
        <v>#N/A</v>
      </c>
      <c r="P51" s="72" t="e">
        <f>VLOOKUP($A51,REFERENTIEL!$A:$Y,9,FALSE)</f>
        <v>#N/A</v>
      </c>
      <c r="Q51" s="73" t="e">
        <f>VLOOKUP($A51,REFERENTIEL!$A:$Y,10,FALSE)</f>
        <v>#N/A</v>
      </c>
      <c r="R51" s="73" t="e">
        <f>VLOOKUP($A51,REFERENTIEL!$A:$Y,11,FALSE)</f>
        <v>#N/A</v>
      </c>
      <c r="S51" s="73" t="e">
        <f>VLOOKUP($A51,REFERENTIEL!$A:$Y,13,FALSE)</f>
        <v>#N/A</v>
      </c>
    </row>
    <row r="52" spans="2:19" x14ac:dyDescent="0.25">
      <c r="B52" s="13" t="e">
        <f>VLOOKUP($A52,REFERENTIEL!$A:$Y,2,FALSE)</f>
        <v>#N/A</v>
      </c>
      <c r="C52" t="e">
        <f>VLOOKUP($A52,REFERENTIEL!$A:$Y,4,FALSE)</f>
        <v>#N/A</v>
      </c>
      <c r="D52" t="e">
        <f>VLOOKUP($A52,REFERENTIEL!$A:$Y,5,FALSE)</f>
        <v>#N/A</v>
      </c>
      <c r="E52" s="72" t="e">
        <f>VLOOKUP($A52,REFERENTIEL!$A:$Y,6,FALSE)</f>
        <v>#N/A</v>
      </c>
      <c r="F52" s="72" t="e">
        <f>VLOOKUP($A52,REFERENTIEL!$A:$Y,7,FALSE)</f>
        <v>#N/A</v>
      </c>
      <c r="G52" s="72" t="e">
        <f>VLOOKUP($A52,REFERENTIEL!$A:$Y,8,FALSE)</f>
        <v>#N/A</v>
      </c>
      <c r="H52" s="73" t="e">
        <f>VLOOKUP($A52,REFERENTIEL!$A:$Y,12,FALSE)</f>
        <v>#N/A</v>
      </c>
      <c r="I52" s="73" t="e">
        <f>VLOOKUP($A52,REFERENTIEL!$A:$Y,21,FALSE)</f>
        <v>#N/A</v>
      </c>
      <c r="J52" s="73" t="e">
        <f>VLOOKUP($A52,REFERENTIEL!$A:$Y,14,FALSE)</f>
        <v>#N/A</v>
      </c>
      <c r="K52" s="73" t="e">
        <f>VLOOKUP($A52,REFERENTIEL!$A:$Y,15,FALSE)</f>
        <v>#N/A</v>
      </c>
      <c r="L52" s="73" t="e">
        <f>VLOOKUP($A52,REFERENTIEL!$A:$Y,16,FALSE)</f>
        <v>#N/A</v>
      </c>
      <c r="M52" t="e">
        <f>VLOOKUP($A52,REFERENTIEL!$A:$Y,17,FALSE)</f>
        <v>#N/A</v>
      </c>
      <c r="N52" s="101" t="e">
        <f>VLOOKUP($A52,REFERENTIEL!$A:$Y,18,FALSE)</f>
        <v>#N/A</v>
      </c>
      <c r="O52" s="45" t="e">
        <f>VLOOKUP($A52,REFERENTIEL!$A:$Y,20,FALSE)</f>
        <v>#N/A</v>
      </c>
      <c r="P52" s="72" t="e">
        <f>VLOOKUP($A52,REFERENTIEL!$A:$Y,9,FALSE)</f>
        <v>#N/A</v>
      </c>
      <c r="Q52" s="73" t="e">
        <f>VLOOKUP($A52,REFERENTIEL!$A:$Y,10,FALSE)</f>
        <v>#N/A</v>
      </c>
      <c r="R52" s="73" t="e">
        <f>VLOOKUP($A52,REFERENTIEL!$A:$Y,11,FALSE)</f>
        <v>#N/A</v>
      </c>
      <c r="S52" s="73" t="e">
        <f>VLOOKUP($A52,REFERENTIEL!$A:$Y,13,FALSE)</f>
        <v>#N/A</v>
      </c>
    </row>
    <row r="53" spans="2:19" x14ac:dyDescent="0.25">
      <c r="B53" s="13" t="e">
        <f>VLOOKUP($A53,REFERENTIEL!$A:$Y,2,FALSE)</f>
        <v>#N/A</v>
      </c>
      <c r="C53" t="e">
        <f>VLOOKUP($A53,REFERENTIEL!$A:$Y,4,FALSE)</f>
        <v>#N/A</v>
      </c>
      <c r="D53" t="e">
        <f>VLOOKUP($A53,REFERENTIEL!$A:$Y,5,FALSE)</f>
        <v>#N/A</v>
      </c>
      <c r="E53" s="72" t="e">
        <f>VLOOKUP($A53,REFERENTIEL!$A:$Y,6,FALSE)</f>
        <v>#N/A</v>
      </c>
      <c r="F53" s="72" t="e">
        <f>VLOOKUP($A53,REFERENTIEL!$A:$Y,7,FALSE)</f>
        <v>#N/A</v>
      </c>
      <c r="G53" s="72" t="e">
        <f>VLOOKUP($A53,REFERENTIEL!$A:$Y,8,FALSE)</f>
        <v>#N/A</v>
      </c>
      <c r="H53" s="73" t="e">
        <f>VLOOKUP($A53,REFERENTIEL!$A:$Y,12,FALSE)</f>
        <v>#N/A</v>
      </c>
      <c r="I53" s="73" t="e">
        <f>VLOOKUP($A53,REFERENTIEL!$A:$Y,21,FALSE)</f>
        <v>#N/A</v>
      </c>
      <c r="J53" s="73" t="e">
        <f>VLOOKUP($A53,REFERENTIEL!$A:$Y,14,FALSE)</f>
        <v>#N/A</v>
      </c>
      <c r="K53" s="73" t="e">
        <f>VLOOKUP($A53,REFERENTIEL!$A:$Y,15,FALSE)</f>
        <v>#N/A</v>
      </c>
      <c r="L53" s="73" t="e">
        <f>VLOOKUP($A53,REFERENTIEL!$A:$Y,16,FALSE)</f>
        <v>#N/A</v>
      </c>
      <c r="M53" t="e">
        <f>VLOOKUP($A53,REFERENTIEL!$A:$Y,17,FALSE)</f>
        <v>#N/A</v>
      </c>
      <c r="N53" s="101" t="e">
        <f>VLOOKUP($A53,REFERENTIEL!$A:$Y,18,FALSE)</f>
        <v>#N/A</v>
      </c>
      <c r="O53" s="45" t="e">
        <f>VLOOKUP($A53,REFERENTIEL!$A:$Y,20,FALSE)</f>
        <v>#N/A</v>
      </c>
      <c r="P53" s="72" t="e">
        <f>VLOOKUP($A53,REFERENTIEL!$A:$Y,9,FALSE)</f>
        <v>#N/A</v>
      </c>
      <c r="Q53" s="73" t="e">
        <f>VLOOKUP($A53,REFERENTIEL!$A:$Y,10,FALSE)</f>
        <v>#N/A</v>
      </c>
      <c r="R53" s="73" t="e">
        <f>VLOOKUP($A53,REFERENTIEL!$A:$Y,11,FALSE)</f>
        <v>#N/A</v>
      </c>
      <c r="S53" s="73" t="e">
        <f>VLOOKUP($A53,REFERENTIEL!$A:$Y,13,FALSE)</f>
        <v>#N/A</v>
      </c>
    </row>
    <row r="54" spans="2:19" x14ac:dyDescent="0.25">
      <c r="B54" s="13" t="e">
        <f>VLOOKUP($A54,REFERENTIEL!$A:$Y,2,FALSE)</f>
        <v>#N/A</v>
      </c>
      <c r="C54" t="e">
        <f>VLOOKUP($A54,REFERENTIEL!$A:$Y,4,FALSE)</f>
        <v>#N/A</v>
      </c>
      <c r="D54" t="e">
        <f>VLOOKUP($A54,REFERENTIEL!$A:$Y,5,FALSE)</f>
        <v>#N/A</v>
      </c>
      <c r="E54" s="72" t="e">
        <f>VLOOKUP($A54,REFERENTIEL!$A:$Y,6,FALSE)</f>
        <v>#N/A</v>
      </c>
      <c r="F54" s="72" t="e">
        <f>VLOOKUP($A54,REFERENTIEL!$A:$Y,7,FALSE)</f>
        <v>#N/A</v>
      </c>
      <c r="G54" s="72" t="e">
        <f>VLOOKUP($A54,REFERENTIEL!$A:$Y,8,FALSE)</f>
        <v>#N/A</v>
      </c>
      <c r="H54" s="73" t="e">
        <f>VLOOKUP($A54,REFERENTIEL!$A:$Y,12,FALSE)</f>
        <v>#N/A</v>
      </c>
      <c r="I54" s="73" t="e">
        <f>VLOOKUP($A54,REFERENTIEL!$A:$Y,21,FALSE)</f>
        <v>#N/A</v>
      </c>
      <c r="J54" s="73" t="e">
        <f>VLOOKUP($A54,REFERENTIEL!$A:$Y,14,FALSE)</f>
        <v>#N/A</v>
      </c>
      <c r="K54" s="73" t="e">
        <f>VLOOKUP($A54,REFERENTIEL!$A:$Y,15,FALSE)</f>
        <v>#N/A</v>
      </c>
      <c r="L54" s="73" t="e">
        <f>VLOOKUP($A54,REFERENTIEL!$A:$Y,16,FALSE)</f>
        <v>#N/A</v>
      </c>
      <c r="M54" t="e">
        <f>VLOOKUP($A54,REFERENTIEL!$A:$Y,17,FALSE)</f>
        <v>#N/A</v>
      </c>
      <c r="N54" s="101" t="e">
        <f>VLOOKUP($A54,REFERENTIEL!$A:$Y,18,FALSE)</f>
        <v>#N/A</v>
      </c>
      <c r="O54" s="45" t="e">
        <f>VLOOKUP($A54,REFERENTIEL!$A:$Y,20,FALSE)</f>
        <v>#N/A</v>
      </c>
      <c r="P54" s="72" t="e">
        <f>VLOOKUP($A54,REFERENTIEL!$A:$Y,9,FALSE)</f>
        <v>#N/A</v>
      </c>
      <c r="Q54" s="73" t="e">
        <f>VLOOKUP($A54,REFERENTIEL!$A:$Y,10,FALSE)</f>
        <v>#N/A</v>
      </c>
      <c r="R54" s="73" t="e">
        <f>VLOOKUP($A54,REFERENTIEL!$A:$Y,11,FALSE)</f>
        <v>#N/A</v>
      </c>
      <c r="S54" s="73" t="e">
        <f>VLOOKUP($A54,REFERENTIEL!$A:$Y,13,FALSE)</f>
        <v>#N/A</v>
      </c>
    </row>
    <row r="55" spans="2:19" x14ac:dyDescent="0.25">
      <c r="B55" s="13" t="e">
        <f>VLOOKUP($A55,REFERENTIEL!$A:$Y,2,FALSE)</f>
        <v>#N/A</v>
      </c>
      <c r="C55" t="e">
        <f>VLOOKUP($A55,REFERENTIEL!$A:$Y,4,FALSE)</f>
        <v>#N/A</v>
      </c>
      <c r="D55" t="e">
        <f>VLOOKUP($A55,REFERENTIEL!$A:$Y,5,FALSE)</f>
        <v>#N/A</v>
      </c>
      <c r="E55" s="72" t="e">
        <f>VLOOKUP($A55,REFERENTIEL!$A:$Y,6,FALSE)</f>
        <v>#N/A</v>
      </c>
      <c r="F55" s="72" t="e">
        <f>VLOOKUP($A55,REFERENTIEL!$A:$Y,7,FALSE)</f>
        <v>#N/A</v>
      </c>
      <c r="G55" s="72" t="e">
        <f>VLOOKUP($A55,REFERENTIEL!$A:$Y,8,FALSE)</f>
        <v>#N/A</v>
      </c>
      <c r="H55" s="73" t="e">
        <f>VLOOKUP($A55,REFERENTIEL!$A:$Y,12,FALSE)</f>
        <v>#N/A</v>
      </c>
      <c r="I55" s="73" t="e">
        <f>VLOOKUP($A55,REFERENTIEL!$A:$Y,21,FALSE)</f>
        <v>#N/A</v>
      </c>
      <c r="J55" s="73" t="e">
        <f>VLOOKUP($A55,REFERENTIEL!$A:$Y,14,FALSE)</f>
        <v>#N/A</v>
      </c>
      <c r="K55" s="73" t="e">
        <f>VLOOKUP($A55,REFERENTIEL!$A:$Y,15,FALSE)</f>
        <v>#N/A</v>
      </c>
      <c r="L55" s="73" t="e">
        <f>VLOOKUP($A55,REFERENTIEL!$A:$Y,16,FALSE)</f>
        <v>#N/A</v>
      </c>
      <c r="M55" t="e">
        <f>VLOOKUP($A55,REFERENTIEL!$A:$Y,17,FALSE)</f>
        <v>#N/A</v>
      </c>
      <c r="N55" s="101" t="e">
        <f>VLOOKUP($A55,REFERENTIEL!$A:$Y,18,FALSE)</f>
        <v>#N/A</v>
      </c>
      <c r="O55" s="45" t="e">
        <f>VLOOKUP($A55,REFERENTIEL!$A:$Y,20,FALSE)</f>
        <v>#N/A</v>
      </c>
      <c r="P55" s="72" t="e">
        <f>VLOOKUP($A55,REFERENTIEL!$A:$Y,9,FALSE)</f>
        <v>#N/A</v>
      </c>
      <c r="Q55" s="73" t="e">
        <f>VLOOKUP($A55,REFERENTIEL!$A:$Y,10,FALSE)</f>
        <v>#N/A</v>
      </c>
      <c r="R55" s="73" t="e">
        <f>VLOOKUP($A55,REFERENTIEL!$A:$Y,11,FALSE)</f>
        <v>#N/A</v>
      </c>
      <c r="S55" s="73" t="e">
        <f>VLOOKUP($A55,REFERENTIEL!$A:$Y,13,FALSE)</f>
        <v>#N/A</v>
      </c>
    </row>
    <row r="56" spans="2:19" x14ac:dyDescent="0.25">
      <c r="B56" s="13" t="e">
        <f>VLOOKUP($A56,REFERENTIEL!$A:$Y,2,FALSE)</f>
        <v>#N/A</v>
      </c>
      <c r="C56" t="e">
        <f>VLOOKUP($A56,REFERENTIEL!$A:$Y,4,FALSE)</f>
        <v>#N/A</v>
      </c>
      <c r="D56" t="e">
        <f>VLOOKUP($A56,REFERENTIEL!$A:$Y,5,FALSE)</f>
        <v>#N/A</v>
      </c>
      <c r="E56" s="72" t="e">
        <f>VLOOKUP($A56,REFERENTIEL!$A:$Y,6,FALSE)</f>
        <v>#N/A</v>
      </c>
      <c r="F56" s="72" t="e">
        <f>VLOOKUP($A56,REFERENTIEL!$A:$Y,7,FALSE)</f>
        <v>#N/A</v>
      </c>
      <c r="G56" s="72" t="e">
        <f>VLOOKUP($A56,REFERENTIEL!$A:$Y,8,FALSE)</f>
        <v>#N/A</v>
      </c>
      <c r="H56" s="73" t="e">
        <f>VLOOKUP($A56,REFERENTIEL!$A:$Y,12,FALSE)</f>
        <v>#N/A</v>
      </c>
      <c r="I56" s="73" t="e">
        <f>VLOOKUP($A56,REFERENTIEL!$A:$Y,21,FALSE)</f>
        <v>#N/A</v>
      </c>
      <c r="J56" s="73" t="e">
        <f>VLOOKUP($A56,REFERENTIEL!$A:$Y,14,FALSE)</f>
        <v>#N/A</v>
      </c>
      <c r="K56" s="73" t="e">
        <f>VLOOKUP($A56,REFERENTIEL!$A:$Y,15,FALSE)</f>
        <v>#N/A</v>
      </c>
      <c r="L56" s="73" t="e">
        <f>VLOOKUP($A56,REFERENTIEL!$A:$Y,16,FALSE)</f>
        <v>#N/A</v>
      </c>
      <c r="M56" s="37" t="e">
        <f>VLOOKUP($A56,REFERENTIEL!$A:$Y,17,FALSE)</f>
        <v>#N/A</v>
      </c>
      <c r="N56" s="101" t="e">
        <f>VLOOKUP($A56,REFERENTIEL!$A:$Y,18,FALSE)</f>
        <v>#N/A</v>
      </c>
      <c r="O56" s="45" t="e">
        <f>VLOOKUP($A56,REFERENTIEL!$A:$Y,20,FALSE)</f>
        <v>#N/A</v>
      </c>
      <c r="P56" s="72" t="e">
        <f>VLOOKUP($A56,REFERENTIEL!$A:$Y,9,FALSE)</f>
        <v>#N/A</v>
      </c>
      <c r="Q56" s="73" t="e">
        <f>VLOOKUP($A56,REFERENTIEL!$A:$Y,10,FALSE)</f>
        <v>#N/A</v>
      </c>
      <c r="R56" s="73" t="e">
        <f>VLOOKUP($A56,REFERENTIEL!$A:$Y,11,FALSE)</f>
        <v>#N/A</v>
      </c>
      <c r="S56" s="73" t="e">
        <f>VLOOKUP($A56,REFERENTIEL!$A:$Y,13,FALSE)</f>
        <v>#N/A</v>
      </c>
    </row>
    <row r="57" spans="2:19" x14ac:dyDescent="0.25">
      <c r="B57" s="13" t="e">
        <f>VLOOKUP($A57,REFERENTIEL!$A:$Y,2,FALSE)</f>
        <v>#N/A</v>
      </c>
      <c r="C57" t="e">
        <f>VLOOKUP($A57,REFERENTIEL!$A:$Y,4,FALSE)</f>
        <v>#N/A</v>
      </c>
      <c r="D57" t="e">
        <f>VLOOKUP($A57,REFERENTIEL!$A:$Y,5,FALSE)</f>
        <v>#N/A</v>
      </c>
      <c r="E57" s="72" t="e">
        <f>VLOOKUP($A57,REFERENTIEL!$A:$Y,6,FALSE)</f>
        <v>#N/A</v>
      </c>
      <c r="F57" s="72" t="e">
        <f>VLOOKUP($A57,REFERENTIEL!$A:$Y,7,FALSE)</f>
        <v>#N/A</v>
      </c>
      <c r="G57" s="72" t="e">
        <f>VLOOKUP($A57,REFERENTIEL!$A:$Y,8,FALSE)</f>
        <v>#N/A</v>
      </c>
      <c r="H57" s="73" t="e">
        <f>VLOOKUP($A57,REFERENTIEL!$A:$Y,12,FALSE)</f>
        <v>#N/A</v>
      </c>
      <c r="I57" s="73" t="e">
        <f>VLOOKUP($A57,REFERENTIEL!$A:$Y,21,FALSE)</f>
        <v>#N/A</v>
      </c>
      <c r="J57" s="73" t="e">
        <f>VLOOKUP($A57,REFERENTIEL!$A:$Y,14,FALSE)</f>
        <v>#N/A</v>
      </c>
      <c r="K57" s="73" t="e">
        <f>VLOOKUP($A57,REFERENTIEL!$A:$Y,15,FALSE)</f>
        <v>#N/A</v>
      </c>
      <c r="L57" s="73" t="e">
        <f>VLOOKUP($A57,REFERENTIEL!$A:$Y,16,FALSE)</f>
        <v>#N/A</v>
      </c>
      <c r="M57" s="37" t="e">
        <f>VLOOKUP($A57,REFERENTIEL!$A:$Y,17,FALSE)</f>
        <v>#N/A</v>
      </c>
      <c r="N57" s="101" t="e">
        <f>VLOOKUP($A57,REFERENTIEL!$A:$Y,18,FALSE)</f>
        <v>#N/A</v>
      </c>
      <c r="O57" s="45" t="e">
        <f>VLOOKUP($A57,REFERENTIEL!$A:$Y,20,FALSE)</f>
        <v>#N/A</v>
      </c>
      <c r="P57" s="72" t="e">
        <f>VLOOKUP($A57,REFERENTIEL!$A:$Y,9,FALSE)</f>
        <v>#N/A</v>
      </c>
      <c r="Q57" s="73" t="e">
        <f>VLOOKUP($A57,REFERENTIEL!$A:$Y,10,FALSE)</f>
        <v>#N/A</v>
      </c>
      <c r="R57" s="73" t="e">
        <f>VLOOKUP($A57,REFERENTIEL!$A:$Y,11,FALSE)</f>
        <v>#N/A</v>
      </c>
      <c r="S57" s="73" t="e">
        <f>VLOOKUP($A57,REFERENTIEL!$A:$Y,13,FALSE)</f>
        <v>#N/A</v>
      </c>
    </row>
    <row r="58" spans="2:19" x14ac:dyDescent="0.25">
      <c r="B58" s="13" t="e">
        <f>VLOOKUP($A58,REFERENTIEL!$A:$Y,2,FALSE)</f>
        <v>#N/A</v>
      </c>
      <c r="C58" t="e">
        <f>VLOOKUP($A58,REFERENTIEL!$A:$Y,4,FALSE)</f>
        <v>#N/A</v>
      </c>
      <c r="D58" t="e">
        <f>VLOOKUP($A58,REFERENTIEL!$A:$Y,5,FALSE)</f>
        <v>#N/A</v>
      </c>
      <c r="E58" s="72" t="e">
        <f>VLOOKUP($A58,REFERENTIEL!$A:$Y,6,FALSE)</f>
        <v>#N/A</v>
      </c>
      <c r="F58" s="72" t="e">
        <f>VLOOKUP($A58,REFERENTIEL!$A:$Y,7,FALSE)</f>
        <v>#N/A</v>
      </c>
      <c r="G58" s="72" t="e">
        <f>VLOOKUP($A58,REFERENTIEL!$A:$Y,8,FALSE)</f>
        <v>#N/A</v>
      </c>
      <c r="H58" s="73" t="e">
        <f>VLOOKUP($A58,REFERENTIEL!$A:$Y,12,FALSE)</f>
        <v>#N/A</v>
      </c>
      <c r="I58" s="73" t="e">
        <f>VLOOKUP($A58,REFERENTIEL!$A:$Y,21,FALSE)</f>
        <v>#N/A</v>
      </c>
      <c r="J58" s="73" t="e">
        <f>VLOOKUP($A58,REFERENTIEL!$A:$Y,14,FALSE)</f>
        <v>#N/A</v>
      </c>
      <c r="K58" s="73" t="e">
        <f>VLOOKUP($A58,REFERENTIEL!$A:$Y,15,FALSE)</f>
        <v>#N/A</v>
      </c>
      <c r="L58" s="73" t="e">
        <f>VLOOKUP($A58,REFERENTIEL!$A:$Y,16,FALSE)</f>
        <v>#N/A</v>
      </c>
      <c r="M58" t="e">
        <f>VLOOKUP($A58,REFERENTIEL!$A:$Y,17,FALSE)</f>
        <v>#N/A</v>
      </c>
      <c r="N58" s="101" t="e">
        <f>VLOOKUP($A58,REFERENTIEL!$A:$Y,18,FALSE)</f>
        <v>#N/A</v>
      </c>
      <c r="O58" s="45" t="e">
        <f>VLOOKUP($A58,REFERENTIEL!$A:$Y,20,FALSE)</f>
        <v>#N/A</v>
      </c>
      <c r="P58" s="72" t="e">
        <f>VLOOKUP($A58,REFERENTIEL!$A:$Y,9,FALSE)</f>
        <v>#N/A</v>
      </c>
      <c r="Q58" s="73" t="e">
        <f>VLOOKUP($A58,REFERENTIEL!$A:$Y,10,FALSE)</f>
        <v>#N/A</v>
      </c>
      <c r="R58" s="73" t="e">
        <f>VLOOKUP($A58,REFERENTIEL!$A:$Y,11,FALSE)</f>
        <v>#N/A</v>
      </c>
      <c r="S58" s="73" t="e">
        <f>VLOOKUP($A58,REFERENTIEL!$A:$Y,13,FALSE)</f>
        <v>#N/A</v>
      </c>
    </row>
    <row r="59" spans="2:19" x14ac:dyDescent="0.25">
      <c r="B59" s="13" t="e">
        <f>VLOOKUP($A59,REFERENTIEL!$A:$Y,2,FALSE)</f>
        <v>#N/A</v>
      </c>
      <c r="C59" t="e">
        <f>VLOOKUP($A59,REFERENTIEL!$A:$Y,4,FALSE)</f>
        <v>#N/A</v>
      </c>
      <c r="D59" t="e">
        <f>VLOOKUP($A59,REFERENTIEL!$A:$Y,5,FALSE)</f>
        <v>#N/A</v>
      </c>
      <c r="E59" s="72" t="e">
        <f>VLOOKUP($A59,REFERENTIEL!$A:$Y,6,FALSE)</f>
        <v>#N/A</v>
      </c>
      <c r="F59" s="72" t="e">
        <f>VLOOKUP($A59,REFERENTIEL!$A:$Y,7,FALSE)</f>
        <v>#N/A</v>
      </c>
      <c r="G59" s="72" t="e">
        <f>VLOOKUP($A59,REFERENTIEL!$A:$Y,8,FALSE)</f>
        <v>#N/A</v>
      </c>
      <c r="H59" s="73" t="e">
        <f>VLOOKUP($A59,REFERENTIEL!$A:$Y,12,FALSE)</f>
        <v>#N/A</v>
      </c>
      <c r="I59" s="73" t="e">
        <f>VLOOKUP($A59,REFERENTIEL!$A:$Y,21,FALSE)</f>
        <v>#N/A</v>
      </c>
      <c r="J59" s="73" t="e">
        <f>VLOOKUP($A59,REFERENTIEL!$A:$Y,14,FALSE)</f>
        <v>#N/A</v>
      </c>
      <c r="K59" s="73" t="e">
        <f>VLOOKUP($A59,REFERENTIEL!$A:$Y,15,FALSE)</f>
        <v>#N/A</v>
      </c>
      <c r="L59" s="73" t="e">
        <f>VLOOKUP($A59,REFERENTIEL!$A:$Y,16,FALSE)</f>
        <v>#N/A</v>
      </c>
      <c r="M59" t="e">
        <f>VLOOKUP($A59,REFERENTIEL!$A:$Y,17,FALSE)</f>
        <v>#N/A</v>
      </c>
      <c r="N59" s="101" t="e">
        <f>VLOOKUP($A59,REFERENTIEL!$A:$Y,18,FALSE)</f>
        <v>#N/A</v>
      </c>
      <c r="O59" s="45" t="e">
        <f>VLOOKUP($A59,REFERENTIEL!$A:$Y,20,FALSE)</f>
        <v>#N/A</v>
      </c>
      <c r="P59" s="72" t="e">
        <f>VLOOKUP($A59,REFERENTIEL!$A:$Y,9,FALSE)</f>
        <v>#N/A</v>
      </c>
      <c r="Q59" s="73" t="e">
        <f>VLOOKUP($A59,REFERENTIEL!$A:$Y,10,FALSE)</f>
        <v>#N/A</v>
      </c>
      <c r="R59" s="73" t="e">
        <f>VLOOKUP($A59,REFERENTIEL!$A:$Y,11,FALSE)</f>
        <v>#N/A</v>
      </c>
      <c r="S59" s="73" t="e">
        <f>VLOOKUP($A59,REFERENTIEL!$A:$Y,13,FALSE)</f>
        <v>#N/A</v>
      </c>
    </row>
    <row r="60" spans="2:19" x14ac:dyDescent="0.25">
      <c r="B60" s="13" t="e">
        <f>VLOOKUP($A60,REFERENTIEL!$A:$Y,2,FALSE)</f>
        <v>#N/A</v>
      </c>
      <c r="C60" t="e">
        <f>VLOOKUP($A60,REFERENTIEL!$A:$Y,4,FALSE)</f>
        <v>#N/A</v>
      </c>
      <c r="D60" t="e">
        <f>VLOOKUP($A60,REFERENTIEL!$A:$Y,5,FALSE)</f>
        <v>#N/A</v>
      </c>
      <c r="E60" s="72" t="e">
        <f>VLOOKUP($A60,REFERENTIEL!$A:$Y,6,FALSE)</f>
        <v>#N/A</v>
      </c>
      <c r="F60" s="72" t="e">
        <f>VLOOKUP($A60,REFERENTIEL!$A:$Y,7,FALSE)</f>
        <v>#N/A</v>
      </c>
      <c r="G60" s="72" t="e">
        <f>VLOOKUP($A60,REFERENTIEL!$A:$Y,8,FALSE)</f>
        <v>#N/A</v>
      </c>
      <c r="H60" s="73" t="e">
        <f>VLOOKUP($A60,REFERENTIEL!$A:$Y,12,FALSE)</f>
        <v>#N/A</v>
      </c>
      <c r="I60" s="73" t="e">
        <f>VLOOKUP($A60,REFERENTIEL!$A:$Y,21,FALSE)</f>
        <v>#N/A</v>
      </c>
      <c r="J60" s="73" t="e">
        <f>VLOOKUP($A60,REFERENTIEL!$A:$Y,14,FALSE)</f>
        <v>#N/A</v>
      </c>
      <c r="K60" s="73" t="e">
        <f>VLOOKUP($A60,REFERENTIEL!$A:$Y,15,FALSE)</f>
        <v>#N/A</v>
      </c>
      <c r="L60" s="73" t="e">
        <f>VLOOKUP($A60,REFERENTIEL!$A:$Y,16,FALSE)</f>
        <v>#N/A</v>
      </c>
      <c r="M60" t="e">
        <f>VLOOKUP($A60,REFERENTIEL!$A:$Y,17,FALSE)</f>
        <v>#N/A</v>
      </c>
      <c r="N60" s="101" t="e">
        <f>VLOOKUP($A60,REFERENTIEL!$A:$Y,18,FALSE)</f>
        <v>#N/A</v>
      </c>
      <c r="O60" s="45" t="e">
        <f>VLOOKUP($A60,REFERENTIEL!$A:$Y,20,FALSE)</f>
        <v>#N/A</v>
      </c>
      <c r="P60" s="72" t="e">
        <f>VLOOKUP($A60,REFERENTIEL!$A:$Y,9,FALSE)</f>
        <v>#N/A</v>
      </c>
      <c r="Q60" s="73" t="e">
        <f>VLOOKUP($A60,REFERENTIEL!$A:$Y,10,FALSE)</f>
        <v>#N/A</v>
      </c>
      <c r="R60" s="73" t="e">
        <f>VLOOKUP($A60,REFERENTIEL!$A:$Y,11,FALSE)</f>
        <v>#N/A</v>
      </c>
      <c r="S60" s="73" t="e">
        <f>VLOOKUP($A60,REFERENTIEL!$A:$Y,13,FALSE)</f>
        <v>#N/A</v>
      </c>
    </row>
    <row r="61" spans="2:19" x14ac:dyDescent="0.25">
      <c r="B61" s="13" t="e">
        <f>VLOOKUP($A61,REFERENTIEL!$A:$Y,2,FALSE)</f>
        <v>#N/A</v>
      </c>
      <c r="C61" t="e">
        <f>VLOOKUP($A61,REFERENTIEL!$A:$Y,4,FALSE)</f>
        <v>#N/A</v>
      </c>
      <c r="D61" t="e">
        <f>VLOOKUP($A61,REFERENTIEL!$A:$Y,5,FALSE)</f>
        <v>#N/A</v>
      </c>
      <c r="E61" s="72" t="e">
        <f>VLOOKUP($A61,REFERENTIEL!$A:$Y,6,FALSE)</f>
        <v>#N/A</v>
      </c>
      <c r="F61" s="72" t="e">
        <f>VLOOKUP($A61,REFERENTIEL!$A:$Y,7,FALSE)</f>
        <v>#N/A</v>
      </c>
      <c r="G61" s="72" t="e">
        <f>VLOOKUP($A61,REFERENTIEL!$A:$Y,8,FALSE)</f>
        <v>#N/A</v>
      </c>
      <c r="H61" s="73" t="e">
        <f>VLOOKUP($A61,REFERENTIEL!$A:$Y,12,FALSE)</f>
        <v>#N/A</v>
      </c>
      <c r="I61" s="73" t="e">
        <f>VLOOKUP($A61,REFERENTIEL!$A:$Y,21,FALSE)</f>
        <v>#N/A</v>
      </c>
      <c r="J61" s="73" t="e">
        <f>VLOOKUP($A61,REFERENTIEL!$A:$Y,14,FALSE)</f>
        <v>#N/A</v>
      </c>
      <c r="K61" s="73" t="e">
        <f>VLOOKUP($A61,REFERENTIEL!$A:$Y,15,FALSE)</f>
        <v>#N/A</v>
      </c>
      <c r="L61" s="73" t="e">
        <f>VLOOKUP($A61,REFERENTIEL!$A:$Y,16,FALSE)</f>
        <v>#N/A</v>
      </c>
      <c r="M61" t="e">
        <f>VLOOKUP($A61,REFERENTIEL!$A:$Y,17,FALSE)</f>
        <v>#N/A</v>
      </c>
      <c r="N61" s="101" t="e">
        <f>VLOOKUP($A61,REFERENTIEL!$A:$Y,18,FALSE)</f>
        <v>#N/A</v>
      </c>
      <c r="O61" s="45" t="e">
        <f>VLOOKUP($A61,REFERENTIEL!$A:$Y,20,FALSE)</f>
        <v>#N/A</v>
      </c>
      <c r="P61" s="72" t="e">
        <f>VLOOKUP($A61,REFERENTIEL!$A:$Y,9,FALSE)</f>
        <v>#N/A</v>
      </c>
      <c r="Q61" s="73" t="e">
        <f>VLOOKUP($A61,REFERENTIEL!$A:$Y,10,FALSE)</f>
        <v>#N/A</v>
      </c>
      <c r="R61" s="73" t="e">
        <f>VLOOKUP($A61,REFERENTIEL!$A:$Y,11,FALSE)</f>
        <v>#N/A</v>
      </c>
      <c r="S61" s="73" t="e">
        <f>VLOOKUP($A61,REFERENTIEL!$A:$Y,13,FALSE)</f>
        <v>#N/A</v>
      </c>
    </row>
    <row r="62" spans="2:19" x14ac:dyDescent="0.25">
      <c r="B62" s="13" t="e">
        <f>VLOOKUP($A62,REFERENTIEL!$A:$Y,2,FALSE)</f>
        <v>#N/A</v>
      </c>
      <c r="C62" t="e">
        <f>VLOOKUP($A62,REFERENTIEL!$A:$Y,4,FALSE)</f>
        <v>#N/A</v>
      </c>
      <c r="D62" t="e">
        <f>VLOOKUP($A62,REFERENTIEL!$A:$Y,5,FALSE)</f>
        <v>#N/A</v>
      </c>
      <c r="E62" s="72" t="e">
        <f>VLOOKUP($A62,REFERENTIEL!$A:$Y,6,FALSE)</f>
        <v>#N/A</v>
      </c>
      <c r="F62" s="72" t="e">
        <f>VLOOKUP($A62,REFERENTIEL!$A:$Y,7,FALSE)</f>
        <v>#N/A</v>
      </c>
      <c r="G62" s="72" t="e">
        <f>VLOOKUP($A62,REFERENTIEL!$A:$Y,8,FALSE)</f>
        <v>#N/A</v>
      </c>
      <c r="H62" s="73" t="e">
        <f>VLOOKUP($A62,REFERENTIEL!$A:$Y,12,FALSE)</f>
        <v>#N/A</v>
      </c>
      <c r="I62" s="73" t="e">
        <f>VLOOKUP($A62,REFERENTIEL!$A:$Y,21,FALSE)</f>
        <v>#N/A</v>
      </c>
      <c r="J62" s="73" t="e">
        <f>VLOOKUP($A62,REFERENTIEL!$A:$Y,14,FALSE)</f>
        <v>#N/A</v>
      </c>
      <c r="K62" s="73" t="e">
        <f>VLOOKUP($A62,REFERENTIEL!$A:$Y,15,FALSE)</f>
        <v>#N/A</v>
      </c>
      <c r="L62" s="73" t="e">
        <f>VLOOKUP($A62,REFERENTIEL!$A:$Y,16,FALSE)</f>
        <v>#N/A</v>
      </c>
      <c r="M62" s="37" t="e">
        <f>VLOOKUP($A62,REFERENTIEL!$A:$Y,17,FALSE)</f>
        <v>#N/A</v>
      </c>
      <c r="N62" s="101" t="e">
        <f>VLOOKUP($A62,REFERENTIEL!$A:$Y,18,FALSE)</f>
        <v>#N/A</v>
      </c>
      <c r="O62" s="45" t="e">
        <f>VLOOKUP($A62,REFERENTIEL!$A:$Y,20,FALSE)</f>
        <v>#N/A</v>
      </c>
      <c r="P62" s="72" t="e">
        <f>VLOOKUP($A62,REFERENTIEL!$A:$Y,9,FALSE)</f>
        <v>#N/A</v>
      </c>
      <c r="Q62" s="73" t="e">
        <f>VLOOKUP($A62,REFERENTIEL!$A:$Y,10,FALSE)</f>
        <v>#N/A</v>
      </c>
      <c r="R62" s="73" t="e">
        <f>VLOOKUP($A62,REFERENTIEL!$A:$Y,11,FALSE)</f>
        <v>#N/A</v>
      </c>
      <c r="S62" s="73" t="e">
        <f>VLOOKUP($A62,REFERENTIEL!$A:$Y,13,FALSE)</f>
        <v>#N/A</v>
      </c>
    </row>
    <row r="63" spans="2:19" x14ac:dyDescent="0.25">
      <c r="B63" s="13" t="e">
        <f>VLOOKUP($A63,REFERENTIEL!$A:$Y,2,FALSE)</f>
        <v>#N/A</v>
      </c>
      <c r="C63" t="e">
        <f>VLOOKUP($A63,REFERENTIEL!$A:$Y,4,FALSE)</f>
        <v>#N/A</v>
      </c>
      <c r="D63" t="e">
        <f>VLOOKUP($A63,REFERENTIEL!$A:$Y,5,FALSE)</f>
        <v>#N/A</v>
      </c>
      <c r="E63" s="72" t="e">
        <f>VLOOKUP($A63,REFERENTIEL!$A:$Y,6,FALSE)</f>
        <v>#N/A</v>
      </c>
      <c r="F63" s="72" t="e">
        <f>VLOOKUP($A63,REFERENTIEL!$A:$Y,7,FALSE)</f>
        <v>#N/A</v>
      </c>
      <c r="G63" s="72" t="e">
        <f>VLOOKUP($A63,REFERENTIEL!$A:$Y,8,FALSE)</f>
        <v>#N/A</v>
      </c>
      <c r="H63" s="73" t="e">
        <f>VLOOKUP($A63,REFERENTIEL!$A:$Y,12,FALSE)</f>
        <v>#N/A</v>
      </c>
      <c r="I63" s="73" t="e">
        <f>VLOOKUP($A63,REFERENTIEL!$A:$Y,21,FALSE)</f>
        <v>#N/A</v>
      </c>
      <c r="J63" s="73" t="e">
        <f>VLOOKUP($A63,REFERENTIEL!$A:$Y,14,FALSE)</f>
        <v>#N/A</v>
      </c>
      <c r="K63" s="73" t="e">
        <f>VLOOKUP($A63,REFERENTIEL!$A:$Y,15,FALSE)</f>
        <v>#N/A</v>
      </c>
      <c r="L63" s="73" t="e">
        <f>VLOOKUP($A63,REFERENTIEL!$A:$Y,16,FALSE)</f>
        <v>#N/A</v>
      </c>
      <c r="M63" s="37" t="e">
        <f>VLOOKUP($A63,REFERENTIEL!$A:$Y,17,FALSE)</f>
        <v>#N/A</v>
      </c>
      <c r="N63" s="101" t="e">
        <f>VLOOKUP($A63,REFERENTIEL!$A:$Y,18,FALSE)</f>
        <v>#N/A</v>
      </c>
      <c r="O63" s="45" t="e">
        <f>VLOOKUP($A63,REFERENTIEL!$A:$Y,20,FALSE)</f>
        <v>#N/A</v>
      </c>
      <c r="P63" s="72" t="e">
        <f>VLOOKUP($A63,REFERENTIEL!$A:$Y,9,FALSE)</f>
        <v>#N/A</v>
      </c>
      <c r="Q63" s="73" t="e">
        <f>VLOOKUP($A63,REFERENTIEL!$A:$Y,10,FALSE)</f>
        <v>#N/A</v>
      </c>
      <c r="R63" s="73" t="e">
        <f>VLOOKUP($A63,REFERENTIEL!$A:$Y,11,FALSE)</f>
        <v>#N/A</v>
      </c>
      <c r="S63" s="73" t="e">
        <f>VLOOKUP($A63,REFERENTIEL!$A:$Y,13,FALSE)</f>
        <v>#N/A</v>
      </c>
    </row>
    <row r="64" spans="2:19" x14ac:dyDescent="0.25">
      <c r="B64" s="13" t="e">
        <f>VLOOKUP($A64,REFERENTIEL!$A:$Y,2,FALSE)</f>
        <v>#N/A</v>
      </c>
      <c r="C64" t="e">
        <f>VLOOKUP($A64,REFERENTIEL!$A:$Y,4,FALSE)</f>
        <v>#N/A</v>
      </c>
      <c r="D64" t="e">
        <f>VLOOKUP($A64,REFERENTIEL!$A:$Y,5,FALSE)</f>
        <v>#N/A</v>
      </c>
      <c r="E64" s="72" t="e">
        <f>VLOOKUP($A64,REFERENTIEL!$A:$Y,6,FALSE)</f>
        <v>#N/A</v>
      </c>
      <c r="F64" s="72" t="e">
        <f>VLOOKUP($A64,REFERENTIEL!$A:$Y,7,FALSE)</f>
        <v>#N/A</v>
      </c>
      <c r="G64" s="72" t="e">
        <f>VLOOKUP($A64,REFERENTIEL!$A:$Y,8,FALSE)</f>
        <v>#N/A</v>
      </c>
      <c r="H64" s="73" t="e">
        <f>VLOOKUP($A64,REFERENTIEL!$A:$Y,12,FALSE)</f>
        <v>#N/A</v>
      </c>
      <c r="I64" s="73" t="e">
        <f>VLOOKUP($A64,REFERENTIEL!$A:$Y,21,FALSE)</f>
        <v>#N/A</v>
      </c>
      <c r="J64" s="73" t="e">
        <f>VLOOKUP($A64,REFERENTIEL!$A:$Y,14,FALSE)</f>
        <v>#N/A</v>
      </c>
      <c r="K64" s="73" t="e">
        <f>VLOOKUP($A64,REFERENTIEL!$A:$Y,15,FALSE)</f>
        <v>#N/A</v>
      </c>
      <c r="L64" s="73" t="e">
        <f>VLOOKUP($A64,REFERENTIEL!$A:$Y,16,FALSE)</f>
        <v>#N/A</v>
      </c>
      <c r="M64" s="37" t="e">
        <f>VLOOKUP($A64,REFERENTIEL!$A:$Y,17,FALSE)</f>
        <v>#N/A</v>
      </c>
      <c r="N64" s="101" t="e">
        <f>VLOOKUP($A64,REFERENTIEL!$A:$Y,18,FALSE)</f>
        <v>#N/A</v>
      </c>
      <c r="O64" s="45" t="e">
        <f>VLOOKUP($A64,REFERENTIEL!$A:$Y,20,FALSE)</f>
        <v>#N/A</v>
      </c>
      <c r="P64" s="72" t="e">
        <f>VLOOKUP($A64,REFERENTIEL!$A:$Y,9,FALSE)</f>
        <v>#N/A</v>
      </c>
      <c r="Q64" s="73" t="e">
        <f>VLOOKUP($A64,REFERENTIEL!$A:$Y,10,FALSE)</f>
        <v>#N/A</v>
      </c>
      <c r="R64" s="73" t="e">
        <f>VLOOKUP($A64,REFERENTIEL!$A:$Y,11,FALSE)</f>
        <v>#N/A</v>
      </c>
      <c r="S64" s="73" t="e">
        <f>VLOOKUP($A64,REFERENTIEL!$A:$Y,13,FALSE)</f>
        <v>#N/A</v>
      </c>
    </row>
    <row r="65" spans="2:19" x14ac:dyDescent="0.25">
      <c r="B65" s="13" t="e">
        <f>VLOOKUP($A65,REFERENTIEL!$A:$Y,2,FALSE)</f>
        <v>#N/A</v>
      </c>
      <c r="C65" t="e">
        <f>VLOOKUP($A65,REFERENTIEL!$A:$Y,4,FALSE)</f>
        <v>#N/A</v>
      </c>
      <c r="D65" t="e">
        <f>VLOOKUP($A65,REFERENTIEL!$A:$Y,5,FALSE)</f>
        <v>#N/A</v>
      </c>
      <c r="E65" s="72" t="e">
        <f>VLOOKUP($A65,REFERENTIEL!$A:$Y,6,FALSE)</f>
        <v>#N/A</v>
      </c>
      <c r="F65" s="72" t="e">
        <f>VLOOKUP($A65,REFERENTIEL!$A:$Y,7,FALSE)</f>
        <v>#N/A</v>
      </c>
      <c r="G65" s="72" t="e">
        <f>VLOOKUP($A65,REFERENTIEL!$A:$Y,8,FALSE)</f>
        <v>#N/A</v>
      </c>
      <c r="H65" s="73" t="e">
        <f>VLOOKUP($A65,REFERENTIEL!$A:$Y,12,FALSE)</f>
        <v>#N/A</v>
      </c>
      <c r="I65" s="73" t="e">
        <f>VLOOKUP($A65,REFERENTIEL!$A:$Y,21,FALSE)</f>
        <v>#N/A</v>
      </c>
      <c r="J65" s="73" t="e">
        <f>VLOOKUP($A65,REFERENTIEL!$A:$Y,14,FALSE)</f>
        <v>#N/A</v>
      </c>
      <c r="K65" s="73" t="e">
        <f>VLOOKUP($A65,REFERENTIEL!$A:$Y,15,FALSE)</f>
        <v>#N/A</v>
      </c>
      <c r="L65" s="73" t="e">
        <f>VLOOKUP($A65,REFERENTIEL!$A:$Y,16,FALSE)</f>
        <v>#N/A</v>
      </c>
      <c r="M65" s="37" t="e">
        <f>VLOOKUP($A65,REFERENTIEL!$A:$Y,17,FALSE)</f>
        <v>#N/A</v>
      </c>
      <c r="N65" s="101" t="e">
        <f>VLOOKUP($A65,REFERENTIEL!$A:$Y,18,FALSE)</f>
        <v>#N/A</v>
      </c>
      <c r="O65" s="45" t="e">
        <f>VLOOKUP($A65,REFERENTIEL!$A:$Y,20,FALSE)</f>
        <v>#N/A</v>
      </c>
      <c r="P65" s="72" t="e">
        <f>VLOOKUP($A65,REFERENTIEL!$A:$Y,9,FALSE)</f>
        <v>#N/A</v>
      </c>
      <c r="Q65" s="73" t="e">
        <f>VLOOKUP($A65,REFERENTIEL!$A:$Y,10,FALSE)</f>
        <v>#N/A</v>
      </c>
      <c r="R65" s="73" t="e">
        <f>VLOOKUP($A65,REFERENTIEL!$A:$Y,11,FALSE)</f>
        <v>#N/A</v>
      </c>
      <c r="S65" s="73" t="e">
        <f>VLOOKUP($A65,REFERENTIEL!$A:$Y,13,FALSE)</f>
        <v>#N/A</v>
      </c>
    </row>
    <row r="66" spans="2:19" x14ac:dyDescent="0.25">
      <c r="B66" s="13" t="e">
        <f>VLOOKUP($A66,REFERENTIEL!$A:$Y,2,FALSE)</f>
        <v>#N/A</v>
      </c>
      <c r="C66" t="e">
        <f>VLOOKUP($A66,REFERENTIEL!$A:$Y,4,FALSE)</f>
        <v>#N/A</v>
      </c>
      <c r="D66" t="e">
        <f>VLOOKUP($A66,REFERENTIEL!$A:$Y,5,FALSE)</f>
        <v>#N/A</v>
      </c>
      <c r="E66" s="72" t="e">
        <f>VLOOKUP($A66,REFERENTIEL!$A:$Y,6,FALSE)</f>
        <v>#N/A</v>
      </c>
      <c r="F66" s="72" t="e">
        <f>VLOOKUP($A66,REFERENTIEL!$A:$Y,7,FALSE)</f>
        <v>#N/A</v>
      </c>
      <c r="G66" s="72" t="e">
        <f>VLOOKUP($A66,REFERENTIEL!$A:$Y,8,FALSE)</f>
        <v>#N/A</v>
      </c>
      <c r="H66" s="73" t="e">
        <f>VLOOKUP($A66,REFERENTIEL!$A:$Y,12,FALSE)</f>
        <v>#N/A</v>
      </c>
      <c r="I66" s="73" t="e">
        <f>VLOOKUP($A66,REFERENTIEL!$A:$Y,21,FALSE)</f>
        <v>#N/A</v>
      </c>
      <c r="J66" s="73" t="e">
        <f>VLOOKUP($A66,REFERENTIEL!$A:$Y,14,FALSE)</f>
        <v>#N/A</v>
      </c>
      <c r="K66" s="73" t="e">
        <f>VLOOKUP($A66,REFERENTIEL!$A:$Y,15,FALSE)</f>
        <v>#N/A</v>
      </c>
      <c r="L66" s="73" t="e">
        <f>VLOOKUP($A66,REFERENTIEL!$A:$Y,16,FALSE)</f>
        <v>#N/A</v>
      </c>
      <c r="M66" t="e">
        <f>VLOOKUP($A66,REFERENTIEL!$A:$Y,17,FALSE)</f>
        <v>#N/A</v>
      </c>
      <c r="N66" s="101" t="e">
        <f>VLOOKUP($A66,REFERENTIEL!$A:$Y,18,FALSE)</f>
        <v>#N/A</v>
      </c>
      <c r="O66" s="45" t="e">
        <f>VLOOKUP($A66,REFERENTIEL!$A:$Y,20,FALSE)</f>
        <v>#N/A</v>
      </c>
      <c r="P66" s="72" t="e">
        <f>VLOOKUP($A66,REFERENTIEL!$A:$Y,9,FALSE)</f>
        <v>#N/A</v>
      </c>
      <c r="Q66" s="73" t="e">
        <f>VLOOKUP($A66,REFERENTIEL!$A:$Y,10,FALSE)</f>
        <v>#N/A</v>
      </c>
      <c r="R66" s="73" t="e">
        <f>VLOOKUP($A66,REFERENTIEL!$A:$Y,11,FALSE)</f>
        <v>#N/A</v>
      </c>
      <c r="S66" s="73" t="e">
        <f>VLOOKUP($A66,REFERENTIEL!$A:$Y,13,FALSE)</f>
        <v>#N/A</v>
      </c>
    </row>
    <row r="67" spans="2:19" x14ac:dyDescent="0.25">
      <c r="B67" s="13" t="e">
        <f>VLOOKUP($A67,REFERENTIEL!$A:$Y,2,FALSE)</f>
        <v>#N/A</v>
      </c>
      <c r="C67" t="e">
        <f>VLOOKUP($A67,REFERENTIEL!$A:$Y,4,FALSE)</f>
        <v>#N/A</v>
      </c>
      <c r="D67" t="e">
        <f>VLOOKUP($A67,REFERENTIEL!$A:$Y,5,FALSE)</f>
        <v>#N/A</v>
      </c>
      <c r="E67" s="72" t="e">
        <f>VLOOKUP($A67,REFERENTIEL!$A:$Y,6,FALSE)</f>
        <v>#N/A</v>
      </c>
      <c r="F67" s="72" t="e">
        <f>VLOOKUP($A67,REFERENTIEL!$A:$Y,7,FALSE)</f>
        <v>#N/A</v>
      </c>
      <c r="G67" s="72" t="e">
        <f>VLOOKUP($A67,REFERENTIEL!$A:$Y,8,FALSE)</f>
        <v>#N/A</v>
      </c>
      <c r="H67" s="73" t="e">
        <f>VLOOKUP($A67,REFERENTIEL!$A:$Y,12,FALSE)</f>
        <v>#N/A</v>
      </c>
      <c r="I67" s="73" t="e">
        <f>VLOOKUP($A67,REFERENTIEL!$A:$Y,21,FALSE)</f>
        <v>#N/A</v>
      </c>
      <c r="J67" s="73" t="e">
        <f>VLOOKUP($A67,REFERENTIEL!$A:$Y,14,FALSE)</f>
        <v>#N/A</v>
      </c>
      <c r="K67" s="73" t="e">
        <f>VLOOKUP($A67,REFERENTIEL!$A:$Y,15,FALSE)</f>
        <v>#N/A</v>
      </c>
      <c r="L67" s="73" t="e">
        <f>VLOOKUP($A67,REFERENTIEL!$A:$Y,16,FALSE)</f>
        <v>#N/A</v>
      </c>
      <c r="M67" t="e">
        <f>VLOOKUP($A67,REFERENTIEL!$A:$Y,17,FALSE)</f>
        <v>#N/A</v>
      </c>
      <c r="N67" s="101" t="e">
        <f>VLOOKUP($A67,REFERENTIEL!$A:$Y,18,FALSE)</f>
        <v>#N/A</v>
      </c>
      <c r="O67" s="45" t="e">
        <f>VLOOKUP($A67,REFERENTIEL!$A:$Y,20,FALSE)</f>
        <v>#N/A</v>
      </c>
      <c r="P67" s="72" t="e">
        <f>VLOOKUP($A67,REFERENTIEL!$A:$Y,9,FALSE)</f>
        <v>#N/A</v>
      </c>
      <c r="Q67" s="73" t="e">
        <f>VLOOKUP($A67,REFERENTIEL!$A:$Y,10,FALSE)</f>
        <v>#N/A</v>
      </c>
      <c r="R67" s="73" t="e">
        <f>VLOOKUP($A67,REFERENTIEL!$A:$Y,11,FALSE)</f>
        <v>#N/A</v>
      </c>
      <c r="S67" s="73" t="e">
        <f>VLOOKUP($A67,REFERENTIEL!$A:$Y,13,FALSE)</f>
        <v>#N/A</v>
      </c>
    </row>
    <row r="68" spans="2:19" x14ac:dyDescent="0.25">
      <c r="B68" s="13" t="e">
        <f>VLOOKUP($A68,REFERENTIEL!$A:$Y,2,FALSE)</f>
        <v>#N/A</v>
      </c>
      <c r="C68" t="e">
        <f>VLOOKUP($A68,REFERENTIEL!$A:$Y,4,FALSE)</f>
        <v>#N/A</v>
      </c>
      <c r="D68" t="e">
        <f>VLOOKUP($A68,REFERENTIEL!$A:$Y,5,FALSE)</f>
        <v>#N/A</v>
      </c>
      <c r="E68" s="72" t="e">
        <f>VLOOKUP($A68,REFERENTIEL!$A:$Y,6,FALSE)</f>
        <v>#N/A</v>
      </c>
      <c r="F68" s="72" t="e">
        <f>VLOOKUP($A68,REFERENTIEL!$A:$Y,7,FALSE)</f>
        <v>#N/A</v>
      </c>
      <c r="G68" s="72" t="e">
        <f>VLOOKUP($A68,REFERENTIEL!$A:$Y,8,FALSE)</f>
        <v>#N/A</v>
      </c>
      <c r="H68" s="73" t="e">
        <f>VLOOKUP($A68,REFERENTIEL!$A:$Y,12,FALSE)</f>
        <v>#N/A</v>
      </c>
      <c r="I68" s="73" t="e">
        <f>VLOOKUP($A68,REFERENTIEL!$A:$Y,21,FALSE)</f>
        <v>#N/A</v>
      </c>
      <c r="J68" s="73" t="e">
        <f>VLOOKUP($A68,REFERENTIEL!$A:$Y,14,FALSE)</f>
        <v>#N/A</v>
      </c>
      <c r="K68" s="73" t="e">
        <f>VLOOKUP($A68,REFERENTIEL!$A:$Y,15,FALSE)</f>
        <v>#N/A</v>
      </c>
      <c r="L68" s="73" t="e">
        <f>VLOOKUP($A68,REFERENTIEL!$A:$Y,16,FALSE)</f>
        <v>#N/A</v>
      </c>
      <c r="M68" t="e">
        <f>VLOOKUP($A68,REFERENTIEL!$A:$Y,17,FALSE)</f>
        <v>#N/A</v>
      </c>
      <c r="N68" s="101" t="e">
        <f>VLOOKUP($A68,REFERENTIEL!$A:$Y,18,FALSE)</f>
        <v>#N/A</v>
      </c>
      <c r="O68" s="45" t="e">
        <f>VLOOKUP($A68,REFERENTIEL!$A:$Y,20,FALSE)</f>
        <v>#N/A</v>
      </c>
      <c r="P68" s="72" t="e">
        <f>VLOOKUP($A68,REFERENTIEL!$A:$Y,9,FALSE)</f>
        <v>#N/A</v>
      </c>
      <c r="Q68" s="73" t="e">
        <f>VLOOKUP($A68,REFERENTIEL!$A:$Y,10,FALSE)</f>
        <v>#N/A</v>
      </c>
      <c r="R68" s="73" t="e">
        <f>VLOOKUP($A68,REFERENTIEL!$A:$Y,11,FALSE)</f>
        <v>#N/A</v>
      </c>
      <c r="S68" s="73" t="e">
        <f>VLOOKUP($A68,REFERENTIEL!$A:$Y,13,FALSE)</f>
        <v>#N/A</v>
      </c>
    </row>
    <row r="69" spans="2:19" x14ac:dyDescent="0.25">
      <c r="B69" s="13" t="e">
        <f>VLOOKUP($A69,REFERENTIEL!$A:$Y,2,FALSE)</f>
        <v>#N/A</v>
      </c>
      <c r="C69" t="e">
        <f>VLOOKUP($A69,REFERENTIEL!$A:$Y,4,FALSE)</f>
        <v>#N/A</v>
      </c>
      <c r="D69" t="e">
        <f>VLOOKUP($A69,REFERENTIEL!$A:$Y,5,FALSE)</f>
        <v>#N/A</v>
      </c>
      <c r="E69" s="72" t="e">
        <f>VLOOKUP($A69,REFERENTIEL!$A:$Y,6,FALSE)</f>
        <v>#N/A</v>
      </c>
      <c r="F69" s="72" t="e">
        <f>VLOOKUP($A69,REFERENTIEL!$A:$Y,7,FALSE)</f>
        <v>#N/A</v>
      </c>
      <c r="G69" s="72" t="e">
        <f>VLOOKUP($A69,REFERENTIEL!$A:$Y,8,FALSE)</f>
        <v>#N/A</v>
      </c>
      <c r="H69" s="73" t="e">
        <f>VLOOKUP($A69,REFERENTIEL!$A:$Y,12,FALSE)</f>
        <v>#N/A</v>
      </c>
      <c r="I69" s="73" t="e">
        <f>VLOOKUP($A69,REFERENTIEL!$A:$Y,21,FALSE)</f>
        <v>#N/A</v>
      </c>
      <c r="J69" s="73" t="e">
        <f>VLOOKUP($A69,REFERENTIEL!$A:$Y,14,FALSE)</f>
        <v>#N/A</v>
      </c>
      <c r="K69" s="73" t="e">
        <f>VLOOKUP($A69,REFERENTIEL!$A:$Y,15,FALSE)</f>
        <v>#N/A</v>
      </c>
      <c r="L69" s="73" t="e">
        <f>VLOOKUP($A69,REFERENTIEL!$A:$Y,16,FALSE)</f>
        <v>#N/A</v>
      </c>
      <c r="M69" t="e">
        <f>VLOOKUP($A69,REFERENTIEL!$A:$Y,17,FALSE)</f>
        <v>#N/A</v>
      </c>
      <c r="N69" s="101" t="e">
        <f>VLOOKUP($A69,REFERENTIEL!$A:$Y,18,FALSE)</f>
        <v>#N/A</v>
      </c>
      <c r="O69" s="45" t="e">
        <f>VLOOKUP($A69,REFERENTIEL!$A:$Y,20,FALSE)</f>
        <v>#N/A</v>
      </c>
      <c r="P69" s="72" t="e">
        <f>VLOOKUP($A69,REFERENTIEL!$A:$Y,9,FALSE)</f>
        <v>#N/A</v>
      </c>
      <c r="Q69" s="73" t="e">
        <f>VLOOKUP($A69,REFERENTIEL!$A:$Y,10,FALSE)</f>
        <v>#N/A</v>
      </c>
      <c r="R69" s="73" t="e">
        <f>VLOOKUP($A69,REFERENTIEL!$A:$Y,11,FALSE)</f>
        <v>#N/A</v>
      </c>
      <c r="S69" s="73" t="e">
        <f>VLOOKUP($A69,REFERENTIEL!$A:$Y,13,FALSE)</f>
        <v>#N/A</v>
      </c>
    </row>
    <row r="70" spans="2:19" x14ac:dyDescent="0.25">
      <c r="B70" s="13" t="e">
        <f>VLOOKUP($A70,REFERENTIEL!$A:$Y,2,FALSE)</f>
        <v>#N/A</v>
      </c>
      <c r="C70" t="e">
        <f>VLOOKUP($A70,REFERENTIEL!$A:$Y,4,FALSE)</f>
        <v>#N/A</v>
      </c>
      <c r="D70" t="e">
        <f>VLOOKUP($A70,REFERENTIEL!$A:$Y,5,FALSE)</f>
        <v>#N/A</v>
      </c>
      <c r="E70" s="72" t="e">
        <f>VLOOKUP($A70,REFERENTIEL!$A:$Y,6,FALSE)</f>
        <v>#N/A</v>
      </c>
      <c r="F70" s="72" t="e">
        <f>VLOOKUP($A70,REFERENTIEL!$A:$Y,7,FALSE)</f>
        <v>#N/A</v>
      </c>
      <c r="G70" s="72" t="e">
        <f>VLOOKUP($A70,REFERENTIEL!$A:$Y,8,FALSE)</f>
        <v>#N/A</v>
      </c>
      <c r="H70" s="73" t="e">
        <f>VLOOKUP($A70,REFERENTIEL!$A:$Y,12,FALSE)</f>
        <v>#N/A</v>
      </c>
      <c r="I70" s="73" t="e">
        <f>VLOOKUP($A70,REFERENTIEL!$A:$Y,21,FALSE)</f>
        <v>#N/A</v>
      </c>
      <c r="J70" s="73" t="e">
        <f>VLOOKUP($A70,REFERENTIEL!$A:$Y,14,FALSE)</f>
        <v>#N/A</v>
      </c>
      <c r="K70" s="73" t="e">
        <f>VLOOKUP($A70,REFERENTIEL!$A:$Y,15,FALSE)</f>
        <v>#N/A</v>
      </c>
      <c r="L70" s="73" t="e">
        <f>VLOOKUP($A70,REFERENTIEL!$A:$Y,16,FALSE)</f>
        <v>#N/A</v>
      </c>
      <c r="M70" t="e">
        <f>VLOOKUP($A70,REFERENTIEL!$A:$Y,17,FALSE)</f>
        <v>#N/A</v>
      </c>
      <c r="N70" s="101" t="e">
        <f>VLOOKUP($A70,REFERENTIEL!$A:$Y,18,FALSE)</f>
        <v>#N/A</v>
      </c>
      <c r="O70" s="45" t="e">
        <f>VLOOKUP($A70,REFERENTIEL!$A:$Y,20,FALSE)</f>
        <v>#N/A</v>
      </c>
      <c r="P70" s="72" t="e">
        <f>VLOOKUP($A70,REFERENTIEL!$A:$Y,9,FALSE)</f>
        <v>#N/A</v>
      </c>
      <c r="Q70" s="73" t="e">
        <f>VLOOKUP($A70,REFERENTIEL!$A:$Y,10,FALSE)</f>
        <v>#N/A</v>
      </c>
      <c r="R70" s="73" t="e">
        <f>VLOOKUP($A70,REFERENTIEL!$A:$Y,11,FALSE)</f>
        <v>#N/A</v>
      </c>
      <c r="S70" s="73" t="e">
        <f>VLOOKUP($A70,REFERENTIEL!$A:$Y,13,FALSE)</f>
        <v>#N/A</v>
      </c>
    </row>
    <row r="71" spans="2:19" x14ac:dyDescent="0.25">
      <c r="B71" s="13" t="e">
        <f>VLOOKUP($A71,REFERENTIEL!$A:$Y,2,FALSE)</f>
        <v>#N/A</v>
      </c>
      <c r="C71" t="e">
        <f>VLOOKUP($A71,REFERENTIEL!$A:$Y,4,FALSE)</f>
        <v>#N/A</v>
      </c>
      <c r="D71" t="e">
        <f>VLOOKUP($A71,REFERENTIEL!$A:$Y,5,FALSE)</f>
        <v>#N/A</v>
      </c>
      <c r="E71" s="72" t="e">
        <f>VLOOKUP($A71,REFERENTIEL!$A:$Y,6,FALSE)</f>
        <v>#N/A</v>
      </c>
      <c r="F71" s="72" t="e">
        <f>VLOOKUP($A71,REFERENTIEL!$A:$Y,7,FALSE)</f>
        <v>#N/A</v>
      </c>
      <c r="G71" s="72" t="e">
        <f>VLOOKUP($A71,REFERENTIEL!$A:$Y,8,FALSE)</f>
        <v>#N/A</v>
      </c>
      <c r="H71" s="73" t="e">
        <f>VLOOKUP($A71,REFERENTIEL!$A:$Y,12,FALSE)</f>
        <v>#N/A</v>
      </c>
      <c r="I71" s="73" t="e">
        <f>VLOOKUP($A71,REFERENTIEL!$A:$Y,21,FALSE)</f>
        <v>#N/A</v>
      </c>
      <c r="J71" s="73" t="e">
        <f>VLOOKUP($A71,REFERENTIEL!$A:$Y,14,FALSE)</f>
        <v>#N/A</v>
      </c>
      <c r="K71" s="73" t="e">
        <f>VLOOKUP($A71,REFERENTIEL!$A:$Y,15,FALSE)</f>
        <v>#N/A</v>
      </c>
      <c r="L71" s="73" t="e">
        <f>VLOOKUP($A71,REFERENTIEL!$A:$Y,16,FALSE)</f>
        <v>#N/A</v>
      </c>
      <c r="M71" t="e">
        <f>VLOOKUP($A71,REFERENTIEL!$A:$Y,17,FALSE)</f>
        <v>#N/A</v>
      </c>
      <c r="N71" s="101" t="e">
        <f>VLOOKUP($A71,REFERENTIEL!$A:$Y,18,FALSE)</f>
        <v>#N/A</v>
      </c>
      <c r="O71" s="45" t="e">
        <f>VLOOKUP($A71,REFERENTIEL!$A:$Y,20,FALSE)</f>
        <v>#N/A</v>
      </c>
      <c r="P71" s="72" t="e">
        <f>VLOOKUP($A71,REFERENTIEL!$A:$Y,9,FALSE)</f>
        <v>#N/A</v>
      </c>
      <c r="Q71" s="73" t="e">
        <f>VLOOKUP($A71,REFERENTIEL!$A:$Y,10,FALSE)</f>
        <v>#N/A</v>
      </c>
      <c r="R71" s="73" t="e">
        <f>VLOOKUP($A71,REFERENTIEL!$A:$Y,11,FALSE)</f>
        <v>#N/A</v>
      </c>
      <c r="S71" s="73" t="e">
        <f>VLOOKUP($A71,REFERENTIEL!$A:$Y,13,FALSE)</f>
        <v>#N/A</v>
      </c>
    </row>
    <row r="72" spans="2:19" x14ac:dyDescent="0.25">
      <c r="B72" s="13" t="e">
        <f>VLOOKUP($A72,REFERENTIEL!$A:$Y,2,FALSE)</f>
        <v>#N/A</v>
      </c>
      <c r="C72" t="e">
        <f>VLOOKUP($A72,REFERENTIEL!$A:$Y,4,FALSE)</f>
        <v>#N/A</v>
      </c>
      <c r="D72" t="e">
        <f>VLOOKUP($A72,REFERENTIEL!$A:$Y,5,FALSE)</f>
        <v>#N/A</v>
      </c>
      <c r="E72" s="72" t="e">
        <f>VLOOKUP($A72,REFERENTIEL!$A:$Y,6,FALSE)</f>
        <v>#N/A</v>
      </c>
      <c r="F72" s="72" t="e">
        <f>VLOOKUP($A72,REFERENTIEL!$A:$Y,7,FALSE)</f>
        <v>#N/A</v>
      </c>
      <c r="G72" s="72" t="e">
        <f>VLOOKUP($A72,REFERENTIEL!$A:$Y,8,FALSE)</f>
        <v>#N/A</v>
      </c>
      <c r="H72" s="73" t="e">
        <f>VLOOKUP($A72,REFERENTIEL!$A:$Y,12,FALSE)</f>
        <v>#N/A</v>
      </c>
      <c r="I72" s="73" t="e">
        <f>VLOOKUP($A72,REFERENTIEL!$A:$Y,21,FALSE)</f>
        <v>#N/A</v>
      </c>
      <c r="J72" s="73" t="e">
        <f>VLOOKUP($A72,REFERENTIEL!$A:$Y,14,FALSE)</f>
        <v>#N/A</v>
      </c>
      <c r="K72" s="73" t="e">
        <f>VLOOKUP($A72,REFERENTIEL!$A:$Y,15,FALSE)</f>
        <v>#N/A</v>
      </c>
      <c r="L72" s="73" t="e">
        <f>VLOOKUP($A72,REFERENTIEL!$A:$Y,16,FALSE)</f>
        <v>#N/A</v>
      </c>
      <c r="M72" t="e">
        <f>VLOOKUP($A72,REFERENTIEL!$A:$Y,17,FALSE)</f>
        <v>#N/A</v>
      </c>
      <c r="N72" s="101" t="e">
        <f>VLOOKUP($A72,REFERENTIEL!$A:$Y,18,FALSE)</f>
        <v>#N/A</v>
      </c>
      <c r="O72" s="45" t="e">
        <f>VLOOKUP($A72,REFERENTIEL!$A:$Y,20,FALSE)</f>
        <v>#N/A</v>
      </c>
      <c r="P72" s="72" t="e">
        <f>VLOOKUP($A72,REFERENTIEL!$A:$Y,9,FALSE)</f>
        <v>#N/A</v>
      </c>
      <c r="Q72" s="73" t="e">
        <f>VLOOKUP($A72,REFERENTIEL!$A:$Y,10,FALSE)</f>
        <v>#N/A</v>
      </c>
      <c r="R72" s="73" t="e">
        <f>VLOOKUP($A72,REFERENTIEL!$A:$Y,11,FALSE)</f>
        <v>#N/A</v>
      </c>
      <c r="S72" s="73" t="e">
        <f>VLOOKUP($A72,REFERENTIEL!$A:$Y,13,FALSE)</f>
        <v>#N/A</v>
      </c>
    </row>
    <row r="73" spans="2:19" x14ac:dyDescent="0.25">
      <c r="B73" s="13" t="e">
        <f>VLOOKUP($A73,REFERENTIEL!$A:$Y,2,FALSE)</f>
        <v>#N/A</v>
      </c>
      <c r="C73" t="e">
        <f>VLOOKUP($A73,REFERENTIEL!$A:$Y,4,FALSE)</f>
        <v>#N/A</v>
      </c>
      <c r="D73" t="e">
        <f>VLOOKUP($A73,REFERENTIEL!$A:$Y,5,FALSE)</f>
        <v>#N/A</v>
      </c>
      <c r="E73" s="72" t="e">
        <f>VLOOKUP($A73,REFERENTIEL!$A:$Y,6,FALSE)</f>
        <v>#N/A</v>
      </c>
      <c r="F73" s="72" t="e">
        <f>VLOOKUP($A73,REFERENTIEL!$A:$Y,7,FALSE)</f>
        <v>#N/A</v>
      </c>
      <c r="G73" s="72" t="e">
        <f>VLOOKUP($A73,REFERENTIEL!$A:$Y,8,FALSE)</f>
        <v>#N/A</v>
      </c>
      <c r="H73" s="73" t="e">
        <f>VLOOKUP($A73,REFERENTIEL!$A:$Y,12,FALSE)</f>
        <v>#N/A</v>
      </c>
      <c r="I73" s="73" t="e">
        <f>VLOOKUP($A73,REFERENTIEL!$A:$Y,21,FALSE)</f>
        <v>#N/A</v>
      </c>
      <c r="J73" s="73" t="e">
        <f>VLOOKUP($A73,REFERENTIEL!$A:$Y,14,FALSE)</f>
        <v>#N/A</v>
      </c>
      <c r="K73" s="73" t="e">
        <f>VLOOKUP($A73,REFERENTIEL!$A:$Y,15,FALSE)</f>
        <v>#N/A</v>
      </c>
      <c r="L73" s="73" t="e">
        <f>VLOOKUP($A73,REFERENTIEL!$A:$Y,16,FALSE)</f>
        <v>#N/A</v>
      </c>
      <c r="M73" t="e">
        <f>VLOOKUP($A73,REFERENTIEL!$A:$Y,17,FALSE)</f>
        <v>#N/A</v>
      </c>
      <c r="N73" s="101" t="e">
        <f>VLOOKUP($A73,REFERENTIEL!$A:$Y,18,FALSE)</f>
        <v>#N/A</v>
      </c>
      <c r="O73" s="45" t="e">
        <f>VLOOKUP($A73,REFERENTIEL!$A:$Y,20,FALSE)</f>
        <v>#N/A</v>
      </c>
      <c r="P73" s="72" t="e">
        <f>VLOOKUP($A73,REFERENTIEL!$A:$Y,9,FALSE)</f>
        <v>#N/A</v>
      </c>
      <c r="Q73" s="73" t="e">
        <f>VLOOKUP($A73,REFERENTIEL!$A:$Y,10,FALSE)</f>
        <v>#N/A</v>
      </c>
      <c r="R73" s="73" t="e">
        <f>VLOOKUP($A73,REFERENTIEL!$A:$Y,11,FALSE)</f>
        <v>#N/A</v>
      </c>
      <c r="S73" s="73" t="e">
        <f>VLOOKUP($A73,REFERENTIEL!$A:$Y,13,FALSE)</f>
        <v>#N/A</v>
      </c>
    </row>
    <row r="74" spans="2:19" x14ac:dyDescent="0.25">
      <c r="B74" s="13" t="e">
        <f>VLOOKUP($A74,REFERENTIEL!$A:$Y,2,FALSE)</f>
        <v>#N/A</v>
      </c>
      <c r="C74" t="e">
        <f>VLOOKUP($A74,REFERENTIEL!$A:$Y,4,FALSE)</f>
        <v>#N/A</v>
      </c>
      <c r="D74" t="e">
        <f>VLOOKUP($A74,REFERENTIEL!$A:$Y,5,FALSE)</f>
        <v>#N/A</v>
      </c>
      <c r="E74" s="72" t="e">
        <f>VLOOKUP($A74,REFERENTIEL!$A:$Y,6,FALSE)</f>
        <v>#N/A</v>
      </c>
      <c r="F74" s="72" t="e">
        <f>VLOOKUP($A74,REFERENTIEL!$A:$Y,7,FALSE)</f>
        <v>#N/A</v>
      </c>
      <c r="G74" s="72" t="e">
        <f>VLOOKUP($A74,REFERENTIEL!$A:$Y,8,FALSE)</f>
        <v>#N/A</v>
      </c>
      <c r="H74" s="73" t="e">
        <f>VLOOKUP($A74,REFERENTIEL!$A:$Y,12,FALSE)</f>
        <v>#N/A</v>
      </c>
      <c r="I74" s="73" t="e">
        <f>VLOOKUP($A74,REFERENTIEL!$A:$Y,21,FALSE)</f>
        <v>#N/A</v>
      </c>
      <c r="J74" s="73" t="e">
        <f>VLOOKUP($A74,REFERENTIEL!$A:$Y,14,FALSE)</f>
        <v>#N/A</v>
      </c>
      <c r="K74" s="73" t="e">
        <f>VLOOKUP($A74,REFERENTIEL!$A:$Y,15,FALSE)</f>
        <v>#N/A</v>
      </c>
      <c r="L74" s="73" t="e">
        <f>VLOOKUP($A74,REFERENTIEL!$A:$Y,16,FALSE)</f>
        <v>#N/A</v>
      </c>
      <c r="M74" s="37" t="e">
        <f>VLOOKUP($A74,REFERENTIEL!$A:$Y,17,FALSE)</f>
        <v>#N/A</v>
      </c>
      <c r="N74" s="101" t="e">
        <f>VLOOKUP($A74,REFERENTIEL!$A:$Y,18,FALSE)</f>
        <v>#N/A</v>
      </c>
      <c r="O74" s="45" t="e">
        <f>VLOOKUP($A74,REFERENTIEL!$A:$Y,20,FALSE)</f>
        <v>#N/A</v>
      </c>
      <c r="P74" s="72" t="e">
        <f>VLOOKUP($A74,REFERENTIEL!$A:$Y,9,FALSE)</f>
        <v>#N/A</v>
      </c>
      <c r="Q74" s="73" t="e">
        <f>VLOOKUP($A74,REFERENTIEL!$A:$Y,10,FALSE)</f>
        <v>#N/A</v>
      </c>
      <c r="R74" s="73" t="e">
        <f>VLOOKUP($A74,REFERENTIEL!$A:$Y,11,FALSE)</f>
        <v>#N/A</v>
      </c>
      <c r="S74" s="73" t="e">
        <f>VLOOKUP($A74,REFERENTIEL!$A:$Y,13,FALSE)</f>
        <v>#N/A</v>
      </c>
    </row>
    <row r="75" spans="2:19" x14ac:dyDescent="0.25">
      <c r="B75" s="13" t="e">
        <f>VLOOKUP($A75,REFERENTIEL!$A:$Y,2,FALSE)</f>
        <v>#N/A</v>
      </c>
      <c r="C75" t="e">
        <f>VLOOKUP($A75,REFERENTIEL!$A:$Y,4,FALSE)</f>
        <v>#N/A</v>
      </c>
      <c r="D75" t="e">
        <f>VLOOKUP($A75,REFERENTIEL!$A:$Y,5,FALSE)</f>
        <v>#N/A</v>
      </c>
      <c r="E75" s="72" t="e">
        <f>VLOOKUP($A75,REFERENTIEL!$A:$Y,6,FALSE)</f>
        <v>#N/A</v>
      </c>
      <c r="F75" s="72" t="e">
        <f>VLOOKUP($A75,REFERENTIEL!$A:$Y,7,FALSE)</f>
        <v>#N/A</v>
      </c>
      <c r="G75" s="72" t="e">
        <f>VLOOKUP($A75,REFERENTIEL!$A:$Y,8,FALSE)</f>
        <v>#N/A</v>
      </c>
      <c r="H75" s="73" t="e">
        <f>VLOOKUP($A75,REFERENTIEL!$A:$Y,12,FALSE)</f>
        <v>#N/A</v>
      </c>
      <c r="I75" s="73" t="e">
        <f>VLOOKUP($A75,REFERENTIEL!$A:$Y,21,FALSE)</f>
        <v>#N/A</v>
      </c>
      <c r="J75" s="73" t="e">
        <f>VLOOKUP($A75,REFERENTIEL!$A:$Y,14,FALSE)</f>
        <v>#N/A</v>
      </c>
      <c r="K75" s="73" t="e">
        <f>VLOOKUP($A75,REFERENTIEL!$A:$Y,15,FALSE)</f>
        <v>#N/A</v>
      </c>
      <c r="L75" s="73" t="e">
        <f>VLOOKUP($A75,REFERENTIEL!$A:$Y,16,FALSE)</f>
        <v>#N/A</v>
      </c>
      <c r="M75" s="37" t="e">
        <f>VLOOKUP($A75,REFERENTIEL!$A:$Y,17,FALSE)</f>
        <v>#N/A</v>
      </c>
      <c r="N75" s="101" t="e">
        <f>VLOOKUP($A75,REFERENTIEL!$A:$Y,18,FALSE)</f>
        <v>#N/A</v>
      </c>
      <c r="O75" s="45" t="e">
        <f>VLOOKUP($A75,REFERENTIEL!$A:$Y,20,FALSE)</f>
        <v>#N/A</v>
      </c>
      <c r="P75" s="72" t="e">
        <f>VLOOKUP($A75,REFERENTIEL!$A:$Y,9,FALSE)</f>
        <v>#N/A</v>
      </c>
      <c r="Q75" s="73" t="e">
        <f>VLOOKUP($A75,REFERENTIEL!$A:$Y,10,FALSE)</f>
        <v>#N/A</v>
      </c>
      <c r="R75" s="73" t="e">
        <f>VLOOKUP($A75,REFERENTIEL!$A:$Y,11,FALSE)</f>
        <v>#N/A</v>
      </c>
      <c r="S75" s="73" t="e">
        <f>VLOOKUP($A75,REFERENTIEL!$A:$Y,13,FALSE)</f>
        <v>#N/A</v>
      </c>
    </row>
    <row r="76" spans="2:19" x14ac:dyDescent="0.25">
      <c r="B76" s="13" t="e">
        <f>VLOOKUP($A76,REFERENTIEL!$A:$Y,2,FALSE)</f>
        <v>#N/A</v>
      </c>
      <c r="C76" t="e">
        <f>VLOOKUP($A76,REFERENTIEL!$A:$Y,4,FALSE)</f>
        <v>#N/A</v>
      </c>
      <c r="D76" t="e">
        <f>VLOOKUP($A76,REFERENTIEL!$A:$Y,5,FALSE)</f>
        <v>#N/A</v>
      </c>
      <c r="E76" s="72" t="e">
        <f>VLOOKUP($A76,REFERENTIEL!$A:$Y,6,FALSE)</f>
        <v>#N/A</v>
      </c>
      <c r="F76" s="72" t="e">
        <f>VLOOKUP($A76,REFERENTIEL!$A:$Y,7,FALSE)</f>
        <v>#N/A</v>
      </c>
      <c r="G76" s="72" t="e">
        <f>VLOOKUP($A76,REFERENTIEL!$A:$Y,8,FALSE)</f>
        <v>#N/A</v>
      </c>
      <c r="H76" s="73" t="e">
        <f>VLOOKUP($A76,REFERENTIEL!$A:$Y,12,FALSE)</f>
        <v>#N/A</v>
      </c>
      <c r="I76" s="73" t="e">
        <f>VLOOKUP($A76,REFERENTIEL!$A:$Y,21,FALSE)</f>
        <v>#N/A</v>
      </c>
      <c r="J76" s="73" t="e">
        <f>VLOOKUP($A76,REFERENTIEL!$A:$Y,14,FALSE)</f>
        <v>#N/A</v>
      </c>
      <c r="K76" s="73" t="e">
        <f>VLOOKUP($A76,REFERENTIEL!$A:$Y,15,FALSE)</f>
        <v>#N/A</v>
      </c>
      <c r="L76" s="73" t="e">
        <f>VLOOKUP($A76,REFERENTIEL!$A:$Y,16,FALSE)</f>
        <v>#N/A</v>
      </c>
      <c r="M76" s="37" t="e">
        <f>VLOOKUP($A76,REFERENTIEL!$A:$Y,17,FALSE)</f>
        <v>#N/A</v>
      </c>
      <c r="N76" s="101" t="e">
        <f>VLOOKUP($A76,REFERENTIEL!$A:$Y,18,FALSE)</f>
        <v>#N/A</v>
      </c>
      <c r="O76" s="45" t="e">
        <f>VLOOKUP($A76,REFERENTIEL!$A:$Y,20,FALSE)</f>
        <v>#N/A</v>
      </c>
      <c r="P76" s="72" t="e">
        <f>VLOOKUP($A76,REFERENTIEL!$A:$Y,9,FALSE)</f>
        <v>#N/A</v>
      </c>
      <c r="Q76" s="73" t="e">
        <f>VLOOKUP($A76,REFERENTIEL!$A:$Y,10,FALSE)</f>
        <v>#N/A</v>
      </c>
      <c r="R76" s="73" t="e">
        <f>VLOOKUP($A76,REFERENTIEL!$A:$Y,11,FALSE)</f>
        <v>#N/A</v>
      </c>
      <c r="S76" s="73" t="e">
        <f>VLOOKUP($A76,REFERENTIEL!$A:$Y,13,FALSE)</f>
        <v>#N/A</v>
      </c>
    </row>
    <row r="77" spans="2:19" x14ac:dyDescent="0.25">
      <c r="B77" s="13" t="e">
        <f>VLOOKUP($A77,REFERENTIEL!$A:$Y,2,FALSE)</f>
        <v>#N/A</v>
      </c>
      <c r="C77" t="e">
        <f>VLOOKUP($A77,REFERENTIEL!$A:$Y,4,FALSE)</f>
        <v>#N/A</v>
      </c>
      <c r="D77" t="e">
        <f>VLOOKUP($A77,REFERENTIEL!$A:$Y,5,FALSE)</f>
        <v>#N/A</v>
      </c>
      <c r="E77" s="72" t="e">
        <f>VLOOKUP($A77,REFERENTIEL!$A:$Y,6,FALSE)</f>
        <v>#N/A</v>
      </c>
      <c r="F77" s="72" t="e">
        <f>VLOOKUP($A77,REFERENTIEL!$A:$Y,7,FALSE)</f>
        <v>#N/A</v>
      </c>
      <c r="G77" s="72" t="e">
        <f>VLOOKUP($A77,REFERENTIEL!$A:$Y,8,FALSE)</f>
        <v>#N/A</v>
      </c>
      <c r="H77" s="73" t="e">
        <f>VLOOKUP($A77,REFERENTIEL!$A:$Y,12,FALSE)</f>
        <v>#N/A</v>
      </c>
      <c r="I77" s="73" t="e">
        <f>VLOOKUP($A77,REFERENTIEL!$A:$Y,21,FALSE)</f>
        <v>#N/A</v>
      </c>
      <c r="J77" s="73" t="e">
        <f>VLOOKUP($A77,REFERENTIEL!$A:$Y,14,FALSE)</f>
        <v>#N/A</v>
      </c>
      <c r="K77" s="73" t="e">
        <f>VLOOKUP($A77,REFERENTIEL!$A:$Y,15,FALSE)</f>
        <v>#N/A</v>
      </c>
      <c r="L77" s="73" t="e">
        <f>VLOOKUP($A77,REFERENTIEL!$A:$Y,16,FALSE)</f>
        <v>#N/A</v>
      </c>
      <c r="M77" s="37" t="e">
        <f>VLOOKUP($A77,REFERENTIEL!$A:$Y,17,FALSE)</f>
        <v>#N/A</v>
      </c>
      <c r="N77" s="101" t="e">
        <f>VLOOKUP($A77,REFERENTIEL!$A:$Y,18,FALSE)</f>
        <v>#N/A</v>
      </c>
      <c r="O77" s="45" t="e">
        <f>VLOOKUP($A77,REFERENTIEL!$A:$Y,20,FALSE)</f>
        <v>#N/A</v>
      </c>
      <c r="P77" s="72" t="e">
        <f>VLOOKUP($A77,REFERENTIEL!$A:$Y,9,FALSE)</f>
        <v>#N/A</v>
      </c>
      <c r="Q77" s="73" t="e">
        <f>VLOOKUP($A77,REFERENTIEL!$A:$Y,10,FALSE)</f>
        <v>#N/A</v>
      </c>
      <c r="R77" s="73" t="e">
        <f>VLOOKUP($A77,REFERENTIEL!$A:$Y,11,FALSE)</f>
        <v>#N/A</v>
      </c>
      <c r="S77" s="73" t="e">
        <f>VLOOKUP($A77,REFERENTIEL!$A:$Y,13,FALSE)</f>
        <v>#N/A</v>
      </c>
    </row>
    <row r="78" spans="2:19" x14ac:dyDescent="0.25">
      <c r="B78" s="13" t="e">
        <f>VLOOKUP($A78,REFERENTIEL!$A:$Y,2,FALSE)</f>
        <v>#N/A</v>
      </c>
      <c r="C78" t="e">
        <f>VLOOKUP($A78,REFERENTIEL!$A:$Y,4,FALSE)</f>
        <v>#N/A</v>
      </c>
      <c r="D78" t="e">
        <f>VLOOKUP($A78,REFERENTIEL!$A:$Y,5,FALSE)</f>
        <v>#N/A</v>
      </c>
      <c r="E78" s="72" t="e">
        <f>VLOOKUP($A78,REFERENTIEL!$A:$Y,6,FALSE)</f>
        <v>#N/A</v>
      </c>
      <c r="F78" s="72" t="e">
        <f>VLOOKUP($A78,REFERENTIEL!$A:$Y,7,FALSE)</f>
        <v>#N/A</v>
      </c>
      <c r="G78" s="72" t="e">
        <f>VLOOKUP($A78,REFERENTIEL!$A:$Y,8,FALSE)</f>
        <v>#N/A</v>
      </c>
      <c r="H78" s="73" t="e">
        <f>VLOOKUP($A78,REFERENTIEL!$A:$Y,12,FALSE)</f>
        <v>#N/A</v>
      </c>
      <c r="I78" s="73" t="e">
        <f>VLOOKUP($A78,REFERENTIEL!$A:$Y,21,FALSE)</f>
        <v>#N/A</v>
      </c>
      <c r="J78" s="73" t="e">
        <f>VLOOKUP($A78,REFERENTIEL!$A:$Y,14,FALSE)</f>
        <v>#N/A</v>
      </c>
      <c r="K78" s="73" t="e">
        <f>VLOOKUP($A78,REFERENTIEL!$A:$Y,15,FALSE)</f>
        <v>#N/A</v>
      </c>
      <c r="L78" s="73" t="e">
        <f>VLOOKUP($A78,REFERENTIEL!$A:$Y,16,FALSE)</f>
        <v>#N/A</v>
      </c>
      <c r="M78" s="37" t="e">
        <f>VLOOKUP($A78,REFERENTIEL!$A:$Y,17,FALSE)</f>
        <v>#N/A</v>
      </c>
      <c r="N78" s="101" t="e">
        <f>VLOOKUP($A78,REFERENTIEL!$A:$Y,18,FALSE)</f>
        <v>#N/A</v>
      </c>
      <c r="O78" s="45" t="e">
        <f>VLOOKUP($A78,REFERENTIEL!$A:$Y,20,FALSE)</f>
        <v>#N/A</v>
      </c>
      <c r="P78" s="72" t="e">
        <f>VLOOKUP($A78,REFERENTIEL!$A:$Y,9,FALSE)</f>
        <v>#N/A</v>
      </c>
      <c r="Q78" s="73" t="e">
        <f>VLOOKUP($A78,REFERENTIEL!$A:$Y,10,FALSE)</f>
        <v>#N/A</v>
      </c>
      <c r="R78" s="73" t="e">
        <f>VLOOKUP($A78,REFERENTIEL!$A:$Y,11,FALSE)</f>
        <v>#N/A</v>
      </c>
      <c r="S78" s="73" t="e">
        <f>VLOOKUP($A78,REFERENTIEL!$A:$Y,13,FALSE)</f>
        <v>#N/A</v>
      </c>
    </row>
    <row r="79" spans="2:19" x14ac:dyDescent="0.25">
      <c r="B79" s="13" t="e">
        <f>VLOOKUP($A79,REFERENTIEL!$A:$Y,2,FALSE)</f>
        <v>#N/A</v>
      </c>
      <c r="C79" t="e">
        <f>VLOOKUP($A79,REFERENTIEL!$A:$Y,4,FALSE)</f>
        <v>#N/A</v>
      </c>
      <c r="D79" t="e">
        <f>VLOOKUP($A79,REFERENTIEL!$A:$Y,5,FALSE)</f>
        <v>#N/A</v>
      </c>
      <c r="E79" s="72" t="e">
        <f>VLOOKUP($A79,REFERENTIEL!$A:$Y,6,FALSE)</f>
        <v>#N/A</v>
      </c>
      <c r="F79" s="72" t="e">
        <f>VLOOKUP($A79,REFERENTIEL!$A:$Y,7,FALSE)</f>
        <v>#N/A</v>
      </c>
      <c r="G79" s="72" t="e">
        <f>VLOOKUP($A79,REFERENTIEL!$A:$Y,8,FALSE)</f>
        <v>#N/A</v>
      </c>
      <c r="H79" s="73" t="e">
        <f>VLOOKUP($A79,REFERENTIEL!$A:$Y,12,FALSE)</f>
        <v>#N/A</v>
      </c>
      <c r="I79" s="73" t="e">
        <f>VLOOKUP($A79,REFERENTIEL!$A:$Y,21,FALSE)</f>
        <v>#N/A</v>
      </c>
      <c r="J79" s="73" t="e">
        <f>VLOOKUP($A79,REFERENTIEL!$A:$Y,14,FALSE)</f>
        <v>#N/A</v>
      </c>
      <c r="K79" s="73" t="e">
        <f>VLOOKUP($A79,REFERENTIEL!$A:$Y,15,FALSE)</f>
        <v>#N/A</v>
      </c>
      <c r="L79" s="73" t="e">
        <f>VLOOKUP($A79,REFERENTIEL!$A:$Y,16,FALSE)</f>
        <v>#N/A</v>
      </c>
      <c r="M79" s="37" t="e">
        <f>VLOOKUP($A79,REFERENTIEL!$A:$Y,17,FALSE)</f>
        <v>#N/A</v>
      </c>
      <c r="N79" s="101" t="e">
        <f>VLOOKUP($A79,REFERENTIEL!$A:$Y,18,FALSE)</f>
        <v>#N/A</v>
      </c>
      <c r="O79" s="45" t="e">
        <f>VLOOKUP($A79,REFERENTIEL!$A:$Y,20,FALSE)</f>
        <v>#N/A</v>
      </c>
      <c r="P79" s="72" t="e">
        <f>VLOOKUP($A79,REFERENTIEL!$A:$Y,9,FALSE)</f>
        <v>#N/A</v>
      </c>
      <c r="Q79" s="73" t="e">
        <f>VLOOKUP($A79,REFERENTIEL!$A:$Y,10,FALSE)</f>
        <v>#N/A</v>
      </c>
      <c r="R79" s="73" t="e">
        <f>VLOOKUP($A79,REFERENTIEL!$A:$Y,11,FALSE)</f>
        <v>#N/A</v>
      </c>
      <c r="S79" s="73" t="e">
        <f>VLOOKUP($A79,REFERENTIEL!$A:$Y,13,FALSE)</f>
        <v>#N/A</v>
      </c>
    </row>
    <row r="80" spans="2:19" x14ac:dyDescent="0.25">
      <c r="B80" s="13" t="e">
        <f>VLOOKUP($A80,REFERENTIEL!$A:$Y,2,FALSE)</f>
        <v>#N/A</v>
      </c>
      <c r="C80" t="e">
        <f>VLOOKUP($A80,REFERENTIEL!$A:$Y,4,FALSE)</f>
        <v>#N/A</v>
      </c>
      <c r="D80" t="e">
        <f>VLOOKUP($A80,REFERENTIEL!$A:$Y,5,FALSE)</f>
        <v>#N/A</v>
      </c>
      <c r="E80" s="72" t="e">
        <f>VLOOKUP($A80,REFERENTIEL!$A:$Y,6,FALSE)</f>
        <v>#N/A</v>
      </c>
      <c r="F80" s="72" t="e">
        <f>VLOOKUP($A80,REFERENTIEL!$A:$Y,7,FALSE)</f>
        <v>#N/A</v>
      </c>
      <c r="G80" s="72" t="e">
        <f>VLOOKUP($A80,REFERENTIEL!$A:$Y,8,FALSE)</f>
        <v>#N/A</v>
      </c>
      <c r="H80" s="73" t="e">
        <f>VLOOKUP($A80,REFERENTIEL!$A:$Y,12,FALSE)</f>
        <v>#N/A</v>
      </c>
      <c r="I80" s="73" t="e">
        <f>VLOOKUP($A80,REFERENTIEL!$A:$Y,21,FALSE)</f>
        <v>#N/A</v>
      </c>
      <c r="J80" s="73" t="e">
        <f>VLOOKUP($A80,REFERENTIEL!$A:$Y,14,FALSE)</f>
        <v>#N/A</v>
      </c>
      <c r="K80" s="73" t="e">
        <f>VLOOKUP($A80,REFERENTIEL!$A:$Y,15,FALSE)</f>
        <v>#N/A</v>
      </c>
      <c r="L80" s="73" t="e">
        <f>VLOOKUP($A80,REFERENTIEL!$A:$Y,16,FALSE)</f>
        <v>#N/A</v>
      </c>
      <c r="M80" s="37" t="e">
        <f>VLOOKUP($A80,REFERENTIEL!$A:$Y,17,FALSE)</f>
        <v>#N/A</v>
      </c>
      <c r="N80" s="101" t="e">
        <f>VLOOKUP($A80,REFERENTIEL!$A:$Y,18,FALSE)</f>
        <v>#N/A</v>
      </c>
      <c r="O80" s="45" t="e">
        <f>VLOOKUP($A80,REFERENTIEL!$A:$Y,20,FALSE)</f>
        <v>#N/A</v>
      </c>
      <c r="P80" s="72" t="e">
        <f>VLOOKUP($A80,REFERENTIEL!$A:$Y,9,FALSE)</f>
        <v>#N/A</v>
      </c>
      <c r="Q80" s="73" t="e">
        <f>VLOOKUP($A80,REFERENTIEL!$A:$Y,10,FALSE)</f>
        <v>#N/A</v>
      </c>
      <c r="R80" s="73" t="e">
        <f>VLOOKUP($A80,REFERENTIEL!$A:$Y,11,FALSE)</f>
        <v>#N/A</v>
      </c>
      <c r="S80" s="73" t="e">
        <f>VLOOKUP($A80,REFERENTIEL!$A:$Y,13,FALSE)</f>
        <v>#N/A</v>
      </c>
    </row>
    <row r="81" spans="2:19" x14ac:dyDescent="0.25">
      <c r="B81" s="13" t="e">
        <f>VLOOKUP($A81,REFERENTIEL!$A:$Y,2,FALSE)</f>
        <v>#N/A</v>
      </c>
      <c r="C81" t="e">
        <f>VLOOKUP($A81,REFERENTIEL!$A:$Y,4,FALSE)</f>
        <v>#N/A</v>
      </c>
      <c r="D81" t="e">
        <f>VLOOKUP($A81,REFERENTIEL!$A:$Y,5,FALSE)</f>
        <v>#N/A</v>
      </c>
      <c r="E81" s="72" t="e">
        <f>VLOOKUP($A81,REFERENTIEL!$A:$Y,6,FALSE)</f>
        <v>#N/A</v>
      </c>
      <c r="F81" s="72" t="e">
        <f>VLOOKUP($A81,REFERENTIEL!$A:$Y,7,FALSE)</f>
        <v>#N/A</v>
      </c>
      <c r="G81" s="72" t="e">
        <f>VLOOKUP($A81,REFERENTIEL!$A:$Y,8,FALSE)</f>
        <v>#N/A</v>
      </c>
      <c r="H81" s="73" t="e">
        <f>VLOOKUP($A81,REFERENTIEL!$A:$Y,12,FALSE)</f>
        <v>#N/A</v>
      </c>
      <c r="I81" s="73" t="e">
        <f>VLOOKUP($A81,REFERENTIEL!$A:$Y,21,FALSE)</f>
        <v>#N/A</v>
      </c>
      <c r="J81" s="73" t="e">
        <f>VLOOKUP($A81,REFERENTIEL!$A:$Y,14,FALSE)</f>
        <v>#N/A</v>
      </c>
      <c r="K81" s="73" t="e">
        <f>VLOOKUP($A81,REFERENTIEL!$A:$Y,15,FALSE)</f>
        <v>#N/A</v>
      </c>
      <c r="L81" s="73" t="e">
        <f>VLOOKUP($A81,REFERENTIEL!$A:$Y,16,FALSE)</f>
        <v>#N/A</v>
      </c>
      <c r="M81" s="37" t="e">
        <f>VLOOKUP($A81,REFERENTIEL!$A:$Y,17,FALSE)</f>
        <v>#N/A</v>
      </c>
      <c r="N81" s="101" t="e">
        <f>VLOOKUP($A81,REFERENTIEL!$A:$Y,18,FALSE)</f>
        <v>#N/A</v>
      </c>
      <c r="O81" s="45" t="e">
        <f>VLOOKUP($A81,REFERENTIEL!$A:$Y,20,FALSE)</f>
        <v>#N/A</v>
      </c>
      <c r="P81" s="72" t="e">
        <f>VLOOKUP($A81,REFERENTIEL!$A:$Y,9,FALSE)</f>
        <v>#N/A</v>
      </c>
      <c r="Q81" s="73" t="e">
        <f>VLOOKUP($A81,REFERENTIEL!$A:$Y,10,FALSE)</f>
        <v>#N/A</v>
      </c>
      <c r="R81" s="73" t="e">
        <f>VLOOKUP($A81,REFERENTIEL!$A:$Y,11,FALSE)</f>
        <v>#N/A</v>
      </c>
      <c r="S81" s="73" t="e">
        <f>VLOOKUP($A81,REFERENTIEL!$A:$Y,13,FALSE)</f>
        <v>#N/A</v>
      </c>
    </row>
    <row r="82" spans="2:19" x14ac:dyDescent="0.25">
      <c r="B82" s="13" t="e">
        <f>VLOOKUP($A82,REFERENTIEL!$A:$Y,2,FALSE)</f>
        <v>#N/A</v>
      </c>
      <c r="C82" t="e">
        <f>VLOOKUP($A82,REFERENTIEL!$A:$Y,4,FALSE)</f>
        <v>#N/A</v>
      </c>
      <c r="D82" t="e">
        <f>VLOOKUP($A82,REFERENTIEL!$A:$Y,5,FALSE)</f>
        <v>#N/A</v>
      </c>
      <c r="E82" s="72" t="e">
        <f>VLOOKUP($A82,REFERENTIEL!$A:$Y,6,FALSE)</f>
        <v>#N/A</v>
      </c>
      <c r="F82" s="72" t="e">
        <f>VLOOKUP($A82,REFERENTIEL!$A:$Y,7,FALSE)</f>
        <v>#N/A</v>
      </c>
      <c r="G82" s="72" t="e">
        <f>VLOOKUP($A82,REFERENTIEL!$A:$Y,8,FALSE)</f>
        <v>#N/A</v>
      </c>
      <c r="H82" s="73" t="e">
        <f>VLOOKUP($A82,REFERENTIEL!$A:$Y,12,FALSE)</f>
        <v>#N/A</v>
      </c>
      <c r="I82" s="73" t="e">
        <f>VLOOKUP($A82,REFERENTIEL!$A:$Y,21,FALSE)</f>
        <v>#N/A</v>
      </c>
      <c r="J82" s="73" t="e">
        <f>VLOOKUP($A82,REFERENTIEL!$A:$Y,14,FALSE)</f>
        <v>#N/A</v>
      </c>
      <c r="K82" s="73" t="e">
        <f>VLOOKUP($A82,REFERENTIEL!$A:$Y,15,FALSE)</f>
        <v>#N/A</v>
      </c>
      <c r="L82" s="73" t="e">
        <f>VLOOKUP($A82,REFERENTIEL!$A:$Y,16,FALSE)</f>
        <v>#N/A</v>
      </c>
      <c r="M82" s="37" t="e">
        <f>VLOOKUP($A82,REFERENTIEL!$A:$Y,17,FALSE)</f>
        <v>#N/A</v>
      </c>
      <c r="N82" s="101" t="e">
        <f>VLOOKUP($A82,REFERENTIEL!$A:$Y,18,FALSE)</f>
        <v>#N/A</v>
      </c>
      <c r="O82" s="45" t="e">
        <f>VLOOKUP($A82,REFERENTIEL!$A:$Y,20,FALSE)</f>
        <v>#N/A</v>
      </c>
      <c r="P82" s="72" t="e">
        <f>VLOOKUP($A82,REFERENTIEL!$A:$Y,9,FALSE)</f>
        <v>#N/A</v>
      </c>
      <c r="Q82" s="73" t="e">
        <f>VLOOKUP($A82,REFERENTIEL!$A:$Y,10,FALSE)</f>
        <v>#N/A</v>
      </c>
      <c r="R82" s="73" t="e">
        <f>VLOOKUP($A82,REFERENTIEL!$A:$Y,11,FALSE)</f>
        <v>#N/A</v>
      </c>
      <c r="S82" s="73" t="e">
        <f>VLOOKUP($A82,REFERENTIEL!$A:$Y,13,FALSE)</f>
        <v>#N/A</v>
      </c>
    </row>
    <row r="83" spans="2:19" x14ac:dyDescent="0.25">
      <c r="B83" s="13" t="e">
        <f>VLOOKUP($A83,REFERENTIEL!$A:$Y,2,FALSE)</f>
        <v>#N/A</v>
      </c>
      <c r="C83" t="e">
        <f>VLOOKUP($A83,REFERENTIEL!$A:$Y,4,FALSE)</f>
        <v>#N/A</v>
      </c>
      <c r="D83" t="e">
        <f>VLOOKUP($A83,REFERENTIEL!$A:$Y,5,FALSE)</f>
        <v>#N/A</v>
      </c>
      <c r="E83" s="72" t="e">
        <f>VLOOKUP($A83,REFERENTIEL!$A:$Y,6,FALSE)</f>
        <v>#N/A</v>
      </c>
      <c r="F83" s="72" t="e">
        <f>VLOOKUP($A83,REFERENTIEL!$A:$Y,7,FALSE)</f>
        <v>#N/A</v>
      </c>
      <c r="G83" s="72" t="e">
        <f>VLOOKUP($A83,REFERENTIEL!$A:$Y,8,FALSE)</f>
        <v>#N/A</v>
      </c>
      <c r="H83" s="73" t="e">
        <f>VLOOKUP($A83,REFERENTIEL!$A:$Y,12,FALSE)</f>
        <v>#N/A</v>
      </c>
      <c r="I83" s="73" t="e">
        <f>VLOOKUP($A83,REFERENTIEL!$A:$Y,21,FALSE)</f>
        <v>#N/A</v>
      </c>
      <c r="J83" s="73" t="e">
        <f>VLOOKUP($A83,REFERENTIEL!$A:$Y,14,FALSE)</f>
        <v>#N/A</v>
      </c>
      <c r="K83" s="73" t="e">
        <f>VLOOKUP($A83,REFERENTIEL!$A:$Y,15,FALSE)</f>
        <v>#N/A</v>
      </c>
      <c r="L83" s="73" t="e">
        <f>VLOOKUP($A83,REFERENTIEL!$A:$Y,16,FALSE)</f>
        <v>#N/A</v>
      </c>
      <c r="M83" s="37" t="e">
        <f>VLOOKUP($A83,REFERENTIEL!$A:$Y,17,FALSE)</f>
        <v>#N/A</v>
      </c>
      <c r="N83" s="101" t="e">
        <f>VLOOKUP($A83,REFERENTIEL!$A:$Y,18,FALSE)</f>
        <v>#N/A</v>
      </c>
      <c r="O83" s="45" t="e">
        <f>VLOOKUP($A83,REFERENTIEL!$A:$Y,20,FALSE)</f>
        <v>#N/A</v>
      </c>
      <c r="P83" s="72" t="e">
        <f>VLOOKUP($A83,REFERENTIEL!$A:$Y,9,FALSE)</f>
        <v>#N/A</v>
      </c>
      <c r="Q83" s="73" t="e">
        <f>VLOOKUP($A83,REFERENTIEL!$A:$Y,10,FALSE)</f>
        <v>#N/A</v>
      </c>
      <c r="R83" s="73" t="e">
        <f>VLOOKUP($A83,REFERENTIEL!$A:$Y,11,FALSE)</f>
        <v>#N/A</v>
      </c>
      <c r="S83" s="73" t="e">
        <f>VLOOKUP($A83,REFERENTIEL!$A:$Y,13,FALSE)</f>
        <v>#N/A</v>
      </c>
    </row>
    <row r="84" spans="2:19" x14ac:dyDescent="0.25">
      <c r="B84" s="13" t="e">
        <f>VLOOKUP($A84,REFERENTIEL!$A:$Y,2,FALSE)</f>
        <v>#N/A</v>
      </c>
      <c r="C84" t="e">
        <f>VLOOKUP($A84,REFERENTIEL!$A:$Y,4,FALSE)</f>
        <v>#N/A</v>
      </c>
      <c r="D84" t="e">
        <f>VLOOKUP($A84,REFERENTIEL!$A:$Y,5,FALSE)</f>
        <v>#N/A</v>
      </c>
      <c r="E84" s="72" t="e">
        <f>VLOOKUP($A84,REFERENTIEL!$A:$Y,6,FALSE)</f>
        <v>#N/A</v>
      </c>
      <c r="F84" s="72" t="e">
        <f>VLOOKUP($A84,REFERENTIEL!$A:$Y,7,FALSE)</f>
        <v>#N/A</v>
      </c>
      <c r="G84" s="72" t="e">
        <f>VLOOKUP($A84,REFERENTIEL!$A:$Y,8,FALSE)</f>
        <v>#N/A</v>
      </c>
      <c r="H84" s="73" t="e">
        <f>VLOOKUP($A84,REFERENTIEL!$A:$Y,12,FALSE)</f>
        <v>#N/A</v>
      </c>
      <c r="I84" s="73" t="e">
        <f>VLOOKUP($A84,REFERENTIEL!$A:$Y,21,FALSE)</f>
        <v>#N/A</v>
      </c>
      <c r="J84" s="73" t="e">
        <f>VLOOKUP($A84,REFERENTIEL!$A:$Y,14,FALSE)</f>
        <v>#N/A</v>
      </c>
      <c r="K84" s="73" t="e">
        <f>VLOOKUP($A84,REFERENTIEL!$A:$Y,15,FALSE)</f>
        <v>#N/A</v>
      </c>
      <c r="L84" s="73" t="e">
        <f>VLOOKUP($A84,REFERENTIEL!$A:$Y,16,FALSE)</f>
        <v>#N/A</v>
      </c>
      <c r="M84" t="e">
        <f>VLOOKUP($A84,REFERENTIEL!$A:$Y,17,FALSE)</f>
        <v>#N/A</v>
      </c>
      <c r="N84" s="101" t="e">
        <f>VLOOKUP($A84,REFERENTIEL!$A:$Y,18,FALSE)</f>
        <v>#N/A</v>
      </c>
      <c r="O84" s="45" t="e">
        <f>VLOOKUP($A84,REFERENTIEL!$A:$Y,20,FALSE)</f>
        <v>#N/A</v>
      </c>
      <c r="P84" s="72" t="e">
        <f>VLOOKUP($A84,REFERENTIEL!$A:$Y,9,FALSE)</f>
        <v>#N/A</v>
      </c>
      <c r="Q84" s="73" t="e">
        <f>VLOOKUP($A84,REFERENTIEL!$A:$Y,10,FALSE)</f>
        <v>#N/A</v>
      </c>
      <c r="R84" s="73" t="e">
        <f>VLOOKUP($A84,REFERENTIEL!$A:$Y,11,FALSE)</f>
        <v>#N/A</v>
      </c>
      <c r="S84" s="73" t="e">
        <f>VLOOKUP($A84,REFERENTIEL!$A:$Y,13,FALSE)</f>
        <v>#N/A</v>
      </c>
    </row>
    <row r="85" spans="2:19" x14ac:dyDescent="0.25">
      <c r="B85" s="13" t="e">
        <f>VLOOKUP($A85,REFERENTIEL!$A:$Y,2,FALSE)</f>
        <v>#N/A</v>
      </c>
      <c r="C85" t="e">
        <f>VLOOKUP($A85,REFERENTIEL!$A:$Y,4,FALSE)</f>
        <v>#N/A</v>
      </c>
      <c r="D85" t="e">
        <f>VLOOKUP($A85,REFERENTIEL!$A:$Y,5,FALSE)</f>
        <v>#N/A</v>
      </c>
      <c r="E85" s="72" t="e">
        <f>VLOOKUP($A85,REFERENTIEL!$A:$Y,6,FALSE)</f>
        <v>#N/A</v>
      </c>
      <c r="F85" s="72" t="e">
        <f>VLOOKUP($A85,REFERENTIEL!$A:$Y,7,FALSE)</f>
        <v>#N/A</v>
      </c>
      <c r="G85" s="72" t="e">
        <f>VLOOKUP($A85,REFERENTIEL!$A:$Y,8,FALSE)</f>
        <v>#N/A</v>
      </c>
      <c r="H85" s="73" t="e">
        <f>VLOOKUP($A85,REFERENTIEL!$A:$Y,12,FALSE)</f>
        <v>#N/A</v>
      </c>
      <c r="I85" s="73" t="e">
        <f>VLOOKUP($A85,REFERENTIEL!$A:$Y,21,FALSE)</f>
        <v>#N/A</v>
      </c>
      <c r="J85" s="73" t="e">
        <f>VLOOKUP($A85,REFERENTIEL!$A:$Y,14,FALSE)</f>
        <v>#N/A</v>
      </c>
      <c r="K85" s="73" t="e">
        <f>VLOOKUP($A85,REFERENTIEL!$A:$Y,15,FALSE)</f>
        <v>#N/A</v>
      </c>
      <c r="L85" s="73" t="e">
        <f>VLOOKUP($A85,REFERENTIEL!$A:$Y,16,FALSE)</f>
        <v>#N/A</v>
      </c>
      <c r="M85" t="e">
        <f>VLOOKUP($A85,REFERENTIEL!$A:$Y,17,FALSE)</f>
        <v>#N/A</v>
      </c>
      <c r="N85" s="101" t="e">
        <f>VLOOKUP($A85,REFERENTIEL!$A:$Y,18,FALSE)</f>
        <v>#N/A</v>
      </c>
      <c r="O85" s="45" t="e">
        <f>VLOOKUP($A85,REFERENTIEL!$A:$Y,20,FALSE)</f>
        <v>#N/A</v>
      </c>
      <c r="P85" s="72" t="e">
        <f>VLOOKUP($A85,REFERENTIEL!$A:$Y,9,FALSE)</f>
        <v>#N/A</v>
      </c>
      <c r="Q85" s="73" t="e">
        <f>VLOOKUP($A85,REFERENTIEL!$A:$Y,10,FALSE)</f>
        <v>#N/A</v>
      </c>
      <c r="R85" s="73" t="e">
        <f>VLOOKUP($A85,REFERENTIEL!$A:$Y,11,FALSE)</f>
        <v>#N/A</v>
      </c>
      <c r="S85" s="73" t="e">
        <f>VLOOKUP($A85,REFERENTIEL!$A:$Y,13,FALSE)</f>
        <v>#N/A</v>
      </c>
    </row>
    <row r="86" spans="2:19" x14ac:dyDescent="0.25">
      <c r="B86" s="13" t="e">
        <f>VLOOKUP($A86,REFERENTIEL!$A:$Y,2,FALSE)</f>
        <v>#N/A</v>
      </c>
      <c r="C86" t="e">
        <f>VLOOKUP($A86,REFERENTIEL!$A:$Y,4,FALSE)</f>
        <v>#N/A</v>
      </c>
      <c r="D86" t="e">
        <f>VLOOKUP($A86,REFERENTIEL!$A:$Y,5,FALSE)</f>
        <v>#N/A</v>
      </c>
      <c r="E86" s="72" t="e">
        <f>VLOOKUP($A86,REFERENTIEL!$A:$Y,6,FALSE)</f>
        <v>#N/A</v>
      </c>
      <c r="F86" s="72" t="e">
        <f>VLOOKUP($A86,REFERENTIEL!$A:$Y,7,FALSE)</f>
        <v>#N/A</v>
      </c>
      <c r="G86" s="72" t="e">
        <f>VLOOKUP($A86,REFERENTIEL!$A:$Y,8,FALSE)</f>
        <v>#N/A</v>
      </c>
      <c r="H86" s="73" t="e">
        <f>VLOOKUP($A86,REFERENTIEL!$A:$Y,12,FALSE)</f>
        <v>#N/A</v>
      </c>
      <c r="I86" s="73" t="e">
        <f>VLOOKUP($A86,REFERENTIEL!$A:$Y,21,FALSE)</f>
        <v>#N/A</v>
      </c>
      <c r="J86" s="73" t="e">
        <f>VLOOKUP($A86,REFERENTIEL!$A:$Y,14,FALSE)</f>
        <v>#N/A</v>
      </c>
      <c r="K86" s="73" t="e">
        <f>VLOOKUP($A86,REFERENTIEL!$A:$Y,15,FALSE)</f>
        <v>#N/A</v>
      </c>
      <c r="L86" s="73" t="e">
        <f>VLOOKUP($A86,REFERENTIEL!$A:$Y,16,FALSE)</f>
        <v>#N/A</v>
      </c>
      <c r="M86" t="e">
        <f>VLOOKUP($A86,REFERENTIEL!$A:$Y,17,FALSE)</f>
        <v>#N/A</v>
      </c>
      <c r="N86" s="101" t="e">
        <f>VLOOKUP($A86,REFERENTIEL!$A:$Y,18,FALSE)</f>
        <v>#N/A</v>
      </c>
      <c r="O86" s="45" t="e">
        <f>VLOOKUP($A86,REFERENTIEL!$A:$Y,20,FALSE)</f>
        <v>#N/A</v>
      </c>
      <c r="P86" s="72" t="e">
        <f>VLOOKUP($A86,REFERENTIEL!$A:$Y,9,FALSE)</f>
        <v>#N/A</v>
      </c>
      <c r="Q86" s="73" t="e">
        <f>VLOOKUP($A86,REFERENTIEL!$A:$Y,10,FALSE)</f>
        <v>#N/A</v>
      </c>
      <c r="R86" s="73" t="e">
        <f>VLOOKUP($A86,REFERENTIEL!$A:$Y,11,FALSE)</f>
        <v>#N/A</v>
      </c>
      <c r="S86" s="73" t="e">
        <f>VLOOKUP($A86,REFERENTIEL!$A:$Y,13,FALSE)</f>
        <v>#N/A</v>
      </c>
    </row>
    <row r="87" spans="2:19" x14ac:dyDescent="0.25">
      <c r="B87" s="13" t="e">
        <f>VLOOKUP($A87,REFERENTIEL!$A:$Y,2,FALSE)</f>
        <v>#N/A</v>
      </c>
      <c r="C87" t="e">
        <f>VLOOKUP($A87,REFERENTIEL!$A:$Y,4,FALSE)</f>
        <v>#N/A</v>
      </c>
      <c r="D87" t="e">
        <f>VLOOKUP($A87,REFERENTIEL!$A:$Y,5,FALSE)</f>
        <v>#N/A</v>
      </c>
      <c r="E87" s="72" t="e">
        <f>VLOOKUP($A87,REFERENTIEL!$A:$Y,6,FALSE)</f>
        <v>#N/A</v>
      </c>
      <c r="F87" s="72" t="e">
        <f>VLOOKUP($A87,REFERENTIEL!$A:$Y,7,FALSE)</f>
        <v>#N/A</v>
      </c>
      <c r="G87" s="72" t="e">
        <f>VLOOKUP($A87,REFERENTIEL!$A:$Y,8,FALSE)</f>
        <v>#N/A</v>
      </c>
      <c r="H87" s="73" t="e">
        <f>VLOOKUP($A87,REFERENTIEL!$A:$Y,12,FALSE)</f>
        <v>#N/A</v>
      </c>
      <c r="I87" s="73" t="e">
        <f>VLOOKUP($A87,REFERENTIEL!$A:$Y,21,FALSE)</f>
        <v>#N/A</v>
      </c>
      <c r="J87" s="73" t="e">
        <f>VLOOKUP($A87,REFERENTIEL!$A:$Y,14,FALSE)</f>
        <v>#N/A</v>
      </c>
      <c r="K87" s="73" t="e">
        <f>VLOOKUP($A87,REFERENTIEL!$A:$Y,15,FALSE)</f>
        <v>#N/A</v>
      </c>
      <c r="L87" s="73" t="e">
        <f>VLOOKUP($A87,REFERENTIEL!$A:$Y,16,FALSE)</f>
        <v>#N/A</v>
      </c>
      <c r="M87" t="e">
        <f>VLOOKUP($A87,REFERENTIEL!$A:$Y,17,FALSE)</f>
        <v>#N/A</v>
      </c>
      <c r="N87" s="101" t="e">
        <f>VLOOKUP($A87,REFERENTIEL!$A:$Y,18,FALSE)</f>
        <v>#N/A</v>
      </c>
      <c r="O87" s="45" t="e">
        <f>VLOOKUP($A87,REFERENTIEL!$A:$Y,20,FALSE)</f>
        <v>#N/A</v>
      </c>
      <c r="P87" s="72" t="e">
        <f>VLOOKUP($A87,REFERENTIEL!$A:$Y,9,FALSE)</f>
        <v>#N/A</v>
      </c>
      <c r="Q87" s="73" t="e">
        <f>VLOOKUP($A87,REFERENTIEL!$A:$Y,10,FALSE)</f>
        <v>#N/A</v>
      </c>
      <c r="R87" s="73" t="e">
        <f>VLOOKUP($A87,REFERENTIEL!$A:$Y,11,FALSE)</f>
        <v>#N/A</v>
      </c>
      <c r="S87" s="73" t="e">
        <f>VLOOKUP($A87,REFERENTIEL!$A:$Y,13,FALSE)</f>
        <v>#N/A</v>
      </c>
    </row>
    <row r="88" spans="2:19" x14ac:dyDescent="0.25">
      <c r="B88" s="13" t="e">
        <f>VLOOKUP($A88,REFERENTIEL!$A:$Y,2,FALSE)</f>
        <v>#N/A</v>
      </c>
      <c r="C88" t="e">
        <f>VLOOKUP($A88,REFERENTIEL!$A:$Y,4,FALSE)</f>
        <v>#N/A</v>
      </c>
      <c r="D88" t="e">
        <f>VLOOKUP($A88,REFERENTIEL!$A:$Y,5,FALSE)</f>
        <v>#N/A</v>
      </c>
      <c r="E88" s="72" t="e">
        <f>VLOOKUP($A88,REFERENTIEL!$A:$Y,6,FALSE)</f>
        <v>#N/A</v>
      </c>
      <c r="F88" s="72" t="e">
        <f>VLOOKUP($A88,REFERENTIEL!$A:$Y,7,FALSE)</f>
        <v>#N/A</v>
      </c>
      <c r="G88" s="72" t="e">
        <f>VLOOKUP($A88,REFERENTIEL!$A:$Y,8,FALSE)</f>
        <v>#N/A</v>
      </c>
      <c r="H88" s="73" t="e">
        <f>VLOOKUP($A88,REFERENTIEL!$A:$Y,12,FALSE)</f>
        <v>#N/A</v>
      </c>
      <c r="I88" s="73" t="e">
        <f>VLOOKUP($A88,REFERENTIEL!$A:$Y,21,FALSE)</f>
        <v>#N/A</v>
      </c>
      <c r="J88" s="73" t="e">
        <f>VLOOKUP($A88,REFERENTIEL!$A:$Y,14,FALSE)</f>
        <v>#N/A</v>
      </c>
      <c r="K88" s="73" t="e">
        <f>VLOOKUP($A88,REFERENTIEL!$A:$Y,15,FALSE)</f>
        <v>#N/A</v>
      </c>
      <c r="L88" s="73" t="e">
        <f>VLOOKUP($A88,REFERENTIEL!$A:$Y,16,FALSE)</f>
        <v>#N/A</v>
      </c>
      <c r="M88" s="37" t="e">
        <f>VLOOKUP($A88,REFERENTIEL!$A:$Y,17,FALSE)</f>
        <v>#N/A</v>
      </c>
      <c r="N88" s="101" t="e">
        <f>VLOOKUP($A88,REFERENTIEL!$A:$Y,18,FALSE)</f>
        <v>#N/A</v>
      </c>
      <c r="O88" s="45" t="e">
        <f>VLOOKUP($A88,REFERENTIEL!$A:$Y,20,FALSE)</f>
        <v>#N/A</v>
      </c>
      <c r="P88" s="72" t="e">
        <f>VLOOKUP($A88,REFERENTIEL!$A:$Y,9,FALSE)</f>
        <v>#N/A</v>
      </c>
      <c r="Q88" s="73" t="e">
        <f>VLOOKUP($A88,REFERENTIEL!$A:$Y,10,FALSE)</f>
        <v>#N/A</v>
      </c>
      <c r="R88" s="73" t="e">
        <f>VLOOKUP($A88,REFERENTIEL!$A:$Y,11,FALSE)</f>
        <v>#N/A</v>
      </c>
      <c r="S88" s="73" t="e">
        <f>VLOOKUP($A88,REFERENTIEL!$A:$Y,13,FALSE)</f>
        <v>#N/A</v>
      </c>
    </row>
    <row r="89" spans="2:19" x14ac:dyDescent="0.25">
      <c r="B89" s="13" t="e">
        <f>VLOOKUP($A89,REFERENTIEL!$A:$Y,2,FALSE)</f>
        <v>#N/A</v>
      </c>
      <c r="C89" t="e">
        <f>VLOOKUP($A89,REFERENTIEL!$A:$Y,4,FALSE)</f>
        <v>#N/A</v>
      </c>
      <c r="D89" t="e">
        <f>VLOOKUP($A89,REFERENTIEL!$A:$Y,5,FALSE)</f>
        <v>#N/A</v>
      </c>
      <c r="E89" s="72" t="e">
        <f>VLOOKUP($A89,REFERENTIEL!$A:$Y,6,FALSE)</f>
        <v>#N/A</v>
      </c>
      <c r="F89" s="72" t="e">
        <f>VLOOKUP($A89,REFERENTIEL!$A:$Y,7,FALSE)</f>
        <v>#N/A</v>
      </c>
      <c r="G89" s="72" t="e">
        <f>VLOOKUP($A89,REFERENTIEL!$A:$Y,8,FALSE)</f>
        <v>#N/A</v>
      </c>
      <c r="H89" s="73" t="e">
        <f>VLOOKUP($A89,REFERENTIEL!$A:$Y,12,FALSE)</f>
        <v>#N/A</v>
      </c>
      <c r="I89" s="73" t="e">
        <f>VLOOKUP($A89,REFERENTIEL!$A:$Y,21,FALSE)</f>
        <v>#N/A</v>
      </c>
      <c r="J89" s="73" t="e">
        <f>VLOOKUP($A89,REFERENTIEL!$A:$Y,14,FALSE)</f>
        <v>#N/A</v>
      </c>
      <c r="K89" s="73" t="e">
        <f>VLOOKUP($A89,REFERENTIEL!$A:$Y,15,FALSE)</f>
        <v>#N/A</v>
      </c>
      <c r="L89" s="73" t="e">
        <f>VLOOKUP($A89,REFERENTIEL!$A:$Y,16,FALSE)</f>
        <v>#N/A</v>
      </c>
      <c r="M89" s="37" t="e">
        <f>VLOOKUP($A89,REFERENTIEL!$A:$Y,17,FALSE)</f>
        <v>#N/A</v>
      </c>
      <c r="N89" s="101" t="e">
        <f>VLOOKUP($A89,REFERENTIEL!$A:$Y,18,FALSE)</f>
        <v>#N/A</v>
      </c>
      <c r="O89" s="45" t="e">
        <f>VLOOKUP($A89,REFERENTIEL!$A:$Y,20,FALSE)</f>
        <v>#N/A</v>
      </c>
      <c r="P89" s="72" t="e">
        <f>VLOOKUP($A89,REFERENTIEL!$A:$Y,9,FALSE)</f>
        <v>#N/A</v>
      </c>
      <c r="Q89" s="73" t="e">
        <f>VLOOKUP($A89,REFERENTIEL!$A:$Y,10,FALSE)</f>
        <v>#N/A</v>
      </c>
      <c r="R89" s="73" t="e">
        <f>VLOOKUP($A89,REFERENTIEL!$A:$Y,11,FALSE)</f>
        <v>#N/A</v>
      </c>
      <c r="S89" s="73" t="e">
        <f>VLOOKUP($A89,REFERENTIEL!$A:$Y,13,FALSE)</f>
        <v>#N/A</v>
      </c>
    </row>
    <row r="90" spans="2:19" x14ac:dyDescent="0.25">
      <c r="B90" s="13" t="e">
        <f>VLOOKUP($A90,REFERENTIEL!$A:$Y,2,FALSE)</f>
        <v>#N/A</v>
      </c>
      <c r="C90" t="e">
        <f>VLOOKUP($A90,REFERENTIEL!$A:$Y,4,FALSE)</f>
        <v>#N/A</v>
      </c>
      <c r="D90" t="e">
        <f>VLOOKUP($A90,REFERENTIEL!$A:$Y,5,FALSE)</f>
        <v>#N/A</v>
      </c>
      <c r="E90" s="72" t="e">
        <f>VLOOKUP($A90,REFERENTIEL!$A:$Y,6,FALSE)</f>
        <v>#N/A</v>
      </c>
      <c r="F90" s="72" t="e">
        <f>VLOOKUP($A90,REFERENTIEL!$A:$Y,7,FALSE)</f>
        <v>#N/A</v>
      </c>
      <c r="G90" s="72" t="e">
        <f>VLOOKUP($A90,REFERENTIEL!$A:$Y,8,FALSE)</f>
        <v>#N/A</v>
      </c>
      <c r="H90" s="73" t="e">
        <f>VLOOKUP($A90,REFERENTIEL!$A:$Y,12,FALSE)</f>
        <v>#N/A</v>
      </c>
      <c r="I90" s="73" t="e">
        <f>VLOOKUP($A90,REFERENTIEL!$A:$Y,20,FALSE)</f>
        <v>#N/A</v>
      </c>
      <c r="J90" s="73" t="e">
        <f>VLOOKUP($A90,REFERENTIEL!$A:$Y,14,FALSE)</f>
        <v>#N/A</v>
      </c>
      <c r="K90" s="73" t="e">
        <f>VLOOKUP($A90,REFERENTIEL!$A:$Y,15,FALSE)</f>
        <v>#N/A</v>
      </c>
      <c r="L90" s="73" t="e">
        <f>VLOOKUP($A90,REFERENTIEL!$A:$Y,16,FALSE)</f>
        <v>#N/A</v>
      </c>
      <c r="M90" s="37" t="e">
        <f>VLOOKUP($A90,REFERENTIEL!$A:$Y,17,FALSE)</f>
        <v>#N/A</v>
      </c>
      <c r="N90" s="101" t="e">
        <f>VLOOKUP($A90,REFERENTIEL!$A:$Y,18,FALSE)</f>
        <v>#N/A</v>
      </c>
      <c r="O90" s="45" t="e">
        <f>VLOOKUP($A90,REFERENTIEL!$A:$Y,20,FALSE)</f>
        <v>#N/A</v>
      </c>
      <c r="P90" s="72" t="e">
        <f>VLOOKUP($A90,REFERENTIEL!$A:$Y,9,FALSE)</f>
        <v>#N/A</v>
      </c>
      <c r="Q90" s="73" t="e">
        <f>VLOOKUP($A90,REFERENTIEL!$A:$Y,10,FALSE)</f>
        <v>#N/A</v>
      </c>
      <c r="R90" s="73" t="e">
        <f>VLOOKUP($A90,REFERENTIEL!$A:$Y,11,FALSE)</f>
        <v>#N/A</v>
      </c>
      <c r="S90" s="73" t="e">
        <f>VLOOKUP($A90,REFERENTIEL!$A:$Y,13,FALSE)</f>
        <v>#N/A</v>
      </c>
    </row>
    <row r="91" spans="2:19" x14ac:dyDescent="0.25">
      <c r="B91" s="13" t="e">
        <f>VLOOKUP($A91,REFERENTIEL!$A:$Y,2,FALSE)</f>
        <v>#N/A</v>
      </c>
      <c r="C91" t="e">
        <f>VLOOKUP($A91,REFERENTIEL!$A:$Y,4,FALSE)</f>
        <v>#N/A</v>
      </c>
      <c r="D91" t="e">
        <f>VLOOKUP($A91,REFERENTIEL!$A:$Y,5,FALSE)</f>
        <v>#N/A</v>
      </c>
      <c r="E91" s="72" t="e">
        <f>VLOOKUP($A91,REFERENTIEL!$A:$Y,6,FALSE)</f>
        <v>#N/A</v>
      </c>
      <c r="F91" s="72" t="e">
        <f>VLOOKUP($A91,REFERENTIEL!$A:$Y,7,FALSE)</f>
        <v>#N/A</v>
      </c>
      <c r="G91" s="72" t="e">
        <f>VLOOKUP($A91,REFERENTIEL!$A:$Y,8,FALSE)</f>
        <v>#N/A</v>
      </c>
      <c r="H91" s="73" t="e">
        <f>VLOOKUP($A91,REFERENTIEL!$A:$Y,12,FALSE)</f>
        <v>#N/A</v>
      </c>
      <c r="I91" s="73" t="e">
        <f>VLOOKUP($A91,REFERENTIEL!$A:$Y,20,FALSE)</f>
        <v>#N/A</v>
      </c>
      <c r="J91" s="73" t="e">
        <f>VLOOKUP($A91,REFERENTIEL!$A:$Y,14,FALSE)</f>
        <v>#N/A</v>
      </c>
      <c r="K91" s="73" t="e">
        <f>VLOOKUP($A91,REFERENTIEL!$A:$Y,15,FALSE)</f>
        <v>#N/A</v>
      </c>
      <c r="L91" s="73" t="e">
        <f>VLOOKUP($A91,REFERENTIEL!$A:$Y,16,FALSE)</f>
        <v>#N/A</v>
      </c>
      <c r="M91" s="37" t="e">
        <f>VLOOKUP($A91,REFERENTIEL!$A:$Y,17,FALSE)</f>
        <v>#N/A</v>
      </c>
      <c r="N91" s="101" t="e">
        <f>VLOOKUP($A91,REFERENTIEL!$A:$Y,18,FALSE)</f>
        <v>#N/A</v>
      </c>
      <c r="O91" s="45" t="e">
        <f>VLOOKUP($A91,REFERENTIEL!$A:$Y,20,FALSE)</f>
        <v>#N/A</v>
      </c>
      <c r="P91" s="72" t="e">
        <f>VLOOKUP($A91,REFERENTIEL!$A:$Y,9,FALSE)</f>
        <v>#N/A</v>
      </c>
      <c r="Q91" s="73" t="e">
        <f>VLOOKUP($A91,REFERENTIEL!$A:$Y,10,FALSE)</f>
        <v>#N/A</v>
      </c>
      <c r="R91" s="73" t="e">
        <f>VLOOKUP($A91,REFERENTIEL!$A:$Y,11,FALSE)</f>
        <v>#N/A</v>
      </c>
      <c r="S91" s="73" t="e">
        <f>VLOOKUP($A91,REFERENTIEL!$A:$Y,13,FALSE)</f>
        <v>#N/A</v>
      </c>
    </row>
    <row r="92" spans="2:19" x14ac:dyDescent="0.25">
      <c r="B92" s="13" t="e">
        <f>VLOOKUP($A92,REFERENTIEL!$A:$Y,2,FALSE)</f>
        <v>#N/A</v>
      </c>
      <c r="C92" t="e">
        <f>VLOOKUP($A92,REFERENTIEL!$A:$Y,4,FALSE)</f>
        <v>#N/A</v>
      </c>
      <c r="D92" t="e">
        <f>VLOOKUP($A92,REFERENTIEL!$A:$Y,5,FALSE)</f>
        <v>#N/A</v>
      </c>
      <c r="E92" s="72" t="e">
        <f>VLOOKUP($A92,REFERENTIEL!$A:$Y,6,FALSE)</f>
        <v>#N/A</v>
      </c>
      <c r="F92" s="72" t="e">
        <f>VLOOKUP($A92,REFERENTIEL!$A:$Y,7,FALSE)</f>
        <v>#N/A</v>
      </c>
      <c r="G92" s="72" t="e">
        <f>VLOOKUP($A92,REFERENTIEL!$A:$Y,8,FALSE)</f>
        <v>#N/A</v>
      </c>
      <c r="H92" s="73" t="e">
        <f>VLOOKUP($A92,REFERENTIEL!$A:$Y,12,FALSE)</f>
        <v>#N/A</v>
      </c>
      <c r="I92" s="73" t="e">
        <f>VLOOKUP($A92,REFERENTIEL!$A:$Y,20,FALSE)</f>
        <v>#N/A</v>
      </c>
      <c r="J92" s="73" t="e">
        <f>VLOOKUP($A92,REFERENTIEL!$A:$Y,14,FALSE)</f>
        <v>#N/A</v>
      </c>
      <c r="K92" s="73" t="e">
        <f>VLOOKUP($A92,REFERENTIEL!$A:$Y,15,FALSE)</f>
        <v>#N/A</v>
      </c>
      <c r="L92" s="73" t="e">
        <f>VLOOKUP($A92,REFERENTIEL!$A:$Y,16,FALSE)</f>
        <v>#N/A</v>
      </c>
      <c r="M92" s="37" t="e">
        <f>VLOOKUP($A92,REFERENTIEL!$A:$Y,17,FALSE)</f>
        <v>#N/A</v>
      </c>
      <c r="N92" s="101" t="e">
        <f>VLOOKUP($A92,REFERENTIEL!$A:$Y,18,FALSE)</f>
        <v>#N/A</v>
      </c>
      <c r="O92" s="45" t="e">
        <f>VLOOKUP($A92,REFERENTIEL!$A:$Y,20,FALSE)</f>
        <v>#N/A</v>
      </c>
      <c r="P92" s="72" t="e">
        <f>VLOOKUP($A92,REFERENTIEL!$A:$Y,9,FALSE)</f>
        <v>#N/A</v>
      </c>
      <c r="Q92" s="73" t="e">
        <f>VLOOKUP($A92,REFERENTIEL!$A:$Y,10,FALSE)</f>
        <v>#N/A</v>
      </c>
      <c r="R92" s="73" t="e">
        <f>VLOOKUP($A92,REFERENTIEL!$A:$Y,11,FALSE)</f>
        <v>#N/A</v>
      </c>
      <c r="S92" s="73" t="e">
        <f>VLOOKUP($A92,REFERENTIEL!$A:$Y,13,FALSE)</f>
        <v>#N/A</v>
      </c>
    </row>
    <row r="93" spans="2:19" x14ac:dyDescent="0.25">
      <c r="B93" s="13" t="e">
        <f>VLOOKUP($A93,REFERENTIEL!$A:$Y,2,FALSE)</f>
        <v>#N/A</v>
      </c>
      <c r="C93" t="e">
        <f>VLOOKUP($A93,REFERENTIEL!$A:$Y,4,FALSE)</f>
        <v>#N/A</v>
      </c>
      <c r="D93" t="e">
        <f>VLOOKUP($A93,REFERENTIEL!$A:$Y,5,FALSE)</f>
        <v>#N/A</v>
      </c>
      <c r="E93" s="72" t="e">
        <f>VLOOKUP($A93,REFERENTIEL!$A:$Y,6,FALSE)</f>
        <v>#N/A</v>
      </c>
      <c r="F93" s="72" t="e">
        <f>VLOOKUP($A93,REFERENTIEL!$A:$Y,7,FALSE)</f>
        <v>#N/A</v>
      </c>
      <c r="G93" s="72" t="e">
        <f>VLOOKUP($A93,REFERENTIEL!$A:$Y,8,FALSE)</f>
        <v>#N/A</v>
      </c>
      <c r="H93" s="73" t="e">
        <f>VLOOKUP($A93,REFERENTIEL!$A:$Y,12,FALSE)</f>
        <v>#N/A</v>
      </c>
      <c r="I93" s="73" t="e">
        <f>VLOOKUP($A93,REFERENTIEL!$A:$Y,20,FALSE)</f>
        <v>#N/A</v>
      </c>
      <c r="J93" s="73" t="e">
        <f>VLOOKUP($A93,REFERENTIEL!$A:$Y,14,FALSE)</f>
        <v>#N/A</v>
      </c>
      <c r="K93" s="73" t="e">
        <f>VLOOKUP($A93,REFERENTIEL!$A:$Y,15,FALSE)</f>
        <v>#N/A</v>
      </c>
      <c r="L93" s="73" t="e">
        <f>VLOOKUP($A93,REFERENTIEL!$A:$Y,16,FALSE)</f>
        <v>#N/A</v>
      </c>
      <c r="M93" s="37" t="e">
        <f>VLOOKUP($A93,REFERENTIEL!$A:$Y,17,FALSE)</f>
        <v>#N/A</v>
      </c>
      <c r="N93" s="101" t="e">
        <f>VLOOKUP($A93,REFERENTIEL!$A:$Y,18,FALSE)</f>
        <v>#N/A</v>
      </c>
      <c r="O93" s="45" t="e">
        <f>VLOOKUP($A93,REFERENTIEL!$A:$Y,20,FALSE)</f>
        <v>#N/A</v>
      </c>
      <c r="P93" s="72" t="e">
        <f>VLOOKUP($A93,REFERENTIEL!$A:$Y,9,FALSE)</f>
        <v>#N/A</v>
      </c>
      <c r="Q93" s="73" t="e">
        <f>VLOOKUP($A93,REFERENTIEL!$A:$Y,10,FALSE)</f>
        <v>#N/A</v>
      </c>
      <c r="R93" s="73" t="e">
        <f>VLOOKUP($A93,REFERENTIEL!$A:$Y,11,FALSE)</f>
        <v>#N/A</v>
      </c>
      <c r="S93" s="73" t="e">
        <f>VLOOKUP($A93,REFERENTIEL!$A:$Y,13,FALSE)</f>
        <v>#N/A</v>
      </c>
    </row>
    <row r="94" spans="2:19" x14ac:dyDescent="0.25">
      <c r="B94" s="13" t="e">
        <f>VLOOKUP($A94,REFERENTIEL!$A:$Y,2,FALSE)</f>
        <v>#N/A</v>
      </c>
      <c r="C94" t="e">
        <f>VLOOKUP($A94,REFERENTIEL!$A:$Y,4,FALSE)</f>
        <v>#N/A</v>
      </c>
      <c r="D94" t="e">
        <f>VLOOKUP($A94,REFERENTIEL!$A:$Y,5,FALSE)</f>
        <v>#N/A</v>
      </c>
      <c r="E94" s="72" t="e">
        <f>VLOOKUP($A94,REFERENTIEL!$A:$Y,6,FALSE)</f>
        <v>#N/A</v>
      </c>
      <c r="F94" s="72" t="e">
        <f>VLOOKUP($A94,REFERENTIEL!$A:$Y,7,FALSE)</f>
        <v>#N/A</v>
      </c>
      <c r="G94" s="72" t="e">
        <f>VLOOKUP($A94,REFERENTIEL!$A:$Y,8,FALSE)</f>
        <v>#N/A</v>
      </c>
      <c r="H94" s="73" t="e">
        <f>VLOOKUP($A94,REFERENTIEL!$A:$Y,12,FALSE)</f>
        <v>#N/A</v>
      </c>
      <c r="I94" s="73" t="e">
        <f>VLOOKUP($A94,REFERENTIEL!$A:$Y,20,FALSE)</f>
        <v>#N/A</v>
      </c>
      <c r="J94" s="73" t="e">
        <f>VLOOKUP($A94,REFERENTIEL!$A:$Y,14,FALSE)</f>
        <v>#N/A</v>
      </c>
      <c r="K94" s="73" t="e">
        <f>VLOOKUP($A94,REFERENTIEL!$A:$Y,15,FALSE)</f>
        <v>#N/A</v>
      </c>
      <c r="L94" s="73" t="e">
        <f>VLOOKUP($A94,REFERENTIEL!$A:$Y,16,FALSE)</f>
        <v>#N/A</v>
      </c>
      <c r="M94" s="37" t="e">
        <f>VLOOKUP($A94,REFERENTIEL!$A:$Y,17,FALSE)</f>
        <v>#N/A</v>
      </c>
      <c r="N94" s="101" t="e">
        <f>VLOOKUP($A94,REFERENTIEL!$A:$Y,18,FALSE)</f>
        <v>#N/A</v>
      </c>
      <c r="O94" s="45" t="e">
        <f>VLOOKUP($A94,REFERENTIEL!$A:$Y,20,FALSE)</f>
        <v>#N/A</v>
      </c>
      <c r="P94" s="72" t="e">
        <f>VLOOKUP($A94,REFERENTIEL!$A:$Y,9,FALSE)</f>
        <v>#N/A</v>
      </c>
      <c r="Q94" s="73" t="e">
        <f>VLOOKUP($A94,REFERENTIEL!$A:$Y,10,FALSE)</f>
        <v>#N/A</v>
      </c>
      <c r="R94" s="73" t="e">
        <f>VLOOKUP($A94,REFERENTIEL!$A:$Y,11,FALSE)</f>
        <v>#N/A</v>
      </c>
      <c r="S94" s="73" t="e">
        <f>VLOOKUP($A94,REFERENTIEL!$A:$Y,13,FALSE)</f>
        <v>#N/A</v>
      </c>
    </row>
    <row r="95" spans="2:19" x14ac:dyDescent="0.25">
      <c r="B95" s="13" t="e">
        <f>VLOOKUP($A95,REFERENTIEL!$A:$Y,2,FALSE)</f>
        <v>#N/A</v>
      </c>
      <c r="C95" t="e">
        <f>VLOOKUP($A95,REFERENTIEL!$A:$Y,4,FALSE)</f>
        <v>#N/A</v>
      </c>
      <c r="D95" t="e">
        <f>VLOOKUP($A95,REFERENTIEL!$A:$Y,5,FALSE)</f>
        <v>#N/A</v>
      </c>
      <c r="E95" s="72" t="e">
        <f>VLOOKUP($A95,REFERENTIEL!$A:$Y,6,FALSE)</f>
        <v>#N/A</v>
      </c>
      <c r="F95" s="72" t="e">
        <f>VLOOKUP($A95,REFERENTIEL!$A:$Y,7,FALSE)</f>
        <v>#N/A</v>
      </c>
      <c r="G95" s="72" t="e">
        <f>VLOOKUP($A95,REFERENTIEL!$A:$Y,8,FALSE)</f>
        <v>#N/A</v>
      </c>
      <c r="H95" s="73" t="e">
        <f>VLOOKUP($A95,REFERENTIEL!$A:$Y,12,FALSE)</f>
        <v>#N/A</v>
      </c>
      <c r="I95" s="73" t="e">
        <f>VLOOKUP($A95,REFERENTIEL!$A:$Y,20,FALSE)</f>
        <v>#N/A</v>
      </c>
      <c r="J95" s="73" t="e">
        <f>VLOOKUP($A95,REFERENTIEL!$A:$Y,14,FALSE)</f>
        <v>#N/A</v>
      </c>
      <c r="K95" s="73" t="e">
        <f>VLOOKUP($A95,REFERENTIEL!$A:$Y,15,FALSE)</f>
        <v>#N/A</v>
      </c>
      <c r="L95" s="73" t="e">
        <f>VLOOKUP($A95,REFERENTIEL!$A:$Y,16,FALSE)</f>
        <v>#N/A</v>
      </c>
      <c r="M95" s="37" t="e">
        <f>VLOOKUP($A95,REFERENTIEL!$A:$Y,17,FALSE)</f>
        <v>#N/A</v>
      </c>
      <c r="N95" s="101" t="e">
        <f>VLOOKUP($A95,REFERENTIEL!$A:$Y,18,FALSE)</f>
        <v>#N/A</v>
      </c>
      <c r="O95" s="45" t="e">
        <f>VLOOKUP($A95,REFERENTIEL!$A:$Y,20,FALSE)</f>
        <v>#N/A</v>
      </c>
      <c r="P95" s="72" t="e">
        <f>VLOOKUP($A95,REFERENTIEL!$A:$Y,9,FALSE)</f>
        <v>#N/A</v>
      </c>
      <c r="Q95" s="73" t="e">
        <f>VLOOKUP($A95,REFERENTIEL!$A:$Y,10,FALSE)</f>
        <v>#N/A</v>
      </c>
      <c r="R95" s="73" t="e">
        <f>VLOOKUP($A95,REFERENTIEL!$A:$Y,11,FALSE)</f>
        <v>#N/A</v>
      </c>
      <c r="S95" s="73" t="e">
        <f>VLOOKUP($A95,REFERENTIEL!$A:$Y,13,FALSE)</f>
        <v>#N/A</v>
      </c>
    </row>
    <row r="96" spans="2:19" x14ac:dyDescent="0.25">
      <c r="B96" s="13" t="e">
        <f>VLOOKUP($A96,REFERENTIEL!$A:$Y,2,FALSE)</f>
        <v>#N/A</v>
      </c>
      <c r="C96" t="e">
        <f>VLOOKUP($A96,REFERENTIEL!$A:$Y,4,FALSE)</f>
        <v>#N/A</v>
      </c>
      <c r="D96" t="e">
        <f>VLOOKUP($A96,REFERENTIEL!$A:$Y,5,FALSE)</f>
        <v>#N/A</v>
      </c>
      <c r="E96" s="72" t="e">
        <f>VLOOKUP($A96,REFERENTIEL!$A:$Y,6,FALSE)</f>
        <v>#N/A</v>
      </c>
      <c r="F96" s="72" t="e">
        <f>VLOOKUP($A96,REFERENTIEL!$A:$Y,7,FALSE)</f>
        <v>#N/A</v>
      </c>
      <c r="G96" s="72" t="e">
        <f>VLOOKUP($A96,REFERENTIEL!$A:$Y,8,FALSE)</f>
        <v>#N/A</v>
      </c>
      <c r="H96" s="73" t="e">
        <f>VLOOKUP($A96,REFERENTIEL!$A:$Y,12,FALSE)</f>
        <v>#N/A</v>
      </c>
      <c r="I96" s="73" t="e">
        <f>VLOOKUP($A96,REFERENTIEL!$A:$Y,20,FALSE)</f>
        <v>#N/A</v>
      </c>
      <c r="J96" s="73" t="e">
        <f>VLOOKUP($A96,REFERENTIEL!$A:$Y,14,FALSE)</f>
        <v>#N/A</v>
      </c>
      <c r="K96" s="73" t="e">
        <f>VLOOKUP($A96,REFERENTIEL!$A:$Y,15,FALSE)</f>
        <v>#N/A</v>
      </c>
      <c r="L96" s="73" t="e">
        <f>VLOOKUP($A96,REFERENTIEL!$A:$Y,16,FALSE)</f>
        <v>#N/A</v>
      </c>
      <c r="M96" t="e">
        <f>VLOOKUP($A96,REFERENTIEL!$A:$Y,17,FALSE)</f>
        <v>#N/A</v>
      </c>
      <c r="N96" s="101" t="e">
        <f>VLOOKUP($A96,REFERENTIEL!$A:$Y,18,FALSE)</f>
        <v>#N/A</v>
      </c>
      <c r="O96" s="45" t="e">
        <f>VLOOKUP($A96,REFERENTIEL!$A:$Y,20,FALSE)</f>
        <v>#N/A</v>
      </c>
      <c r="P96" s="72" t="e">
        <f>VLOOKUP($A96,REFERENTIEL!$A:$Y,9,FALSE)</f>
        <v>#N/A</v>
      </c>
      <c r="Q96" s="73" t="e">
        <f>VLOOKUP($A96,REFERENTIEL!$A:$Y,10,FALSE)</f>
        <v>#N/A</v>
      </c>
      <c r="R96" s="73" t="e">
        <f>VLOOKUP($A96,REFERENTIEL!$A:$Y,11,FALSE)</f>
        <v>#N/A</v>
      </c>
      <c r="S96" s="73" t="e">
        <f>VLOOKUP($A96,REFERENTIEL!$A:$Y,13,FALSE)</f>
        <v>#N/A</v>
      </c>
    </row>
    <row r="97" spans="2:19" x14ac:dyDescent="0.25">
      <c r="B97" s="13" t="e">
        <f>VLOOKUP($A97,REFERENTIEL!$A:$Y,2,FALSE)</f>
        <v>#N/A</v>
      </c>
      <c r="C97" t="e">
        <f>VLOOKUP($A97,REFERENTIEL!$A:$Y,4,FALSE)</f>
        <v>#N/A</v>
      </c>
      <c r="D97" t="e">
        <f>VLOOKUP($A97,REFERENTIEL!$A:$Y,5,FALSE)</f>
        <v>#N/A</v>
      </c>
      <c r="E97" s="72" t="e">
        <f>VLOOKUP($A97,REFERENTIEL!$A:$Y,6,FALSE)</f>
        <v>#N/A</v>
      </c>
      <c r="F97" s="72" t="e">
        <f>VLOOKUP($A97,REFERENTIEL!$A:$Y,7,FALSE)</f>
        <v>#N/A</v>
      </c>
      <c r="G97" s="72" t="e">
        <f>VLOOKUP($A97,REFERENTIEL!$A:$Y,8,FALSE)</f>
        <v>#N/A</v>
      </c>
      <c r="H97" s="73" t="e">
        <f>VLOOKUP($A97,REFERENTIEL!$A:$Y,12,FALSE)</f>
        <v>#N/A</v>
      </c>
      <c r="I97" s="73" t="e">
        <f>VLOOKUP($A97,REFERENTIEL!$A:$Y,20,FALSE)</f>
        <v>#N/A</v>
      </c>
      <c r="J97" s="73" t="e">
        <f>VLOOKUP($A97,REFERENTIEL!$A:$Y,14,FALSE)</f>
        <v>#N/A</v>
      </c>
      <c r="K97" s="73" t="e">
        <f>VLOOKUP($A97,REFERENTIEL!$A:$Y,15,FALSE)</f>
        <v>#N/A</v>
      </c>
      <c r="L97" s="73" t="e">
        <f>VLOOKUP($A97,REFERENTIEL!$A:$Y,16,FALSE)</f>
        <v>#N/A</v>
      </c>
      <c r="M97" t="e">
        <f>VLOOKUP($A97,REFERENTIEL!$A:$Y,17,FALSE)</f>
        <v>#N/A</v>
      </c>
      <c r="N97" s="101" t="e">
        <f>VLOOKUP($A97,REFERENTIEL!$A:$Y,18,FALSE)</f>
        <v>#N/A</v>
      </c>
      <c r="O97" s="45" t="e">
        <f>VLOOKUP($A97,REFERENTIEL!$A:$Y,20,FALSE)</f>
        <v>#N/A</v>
      </c>
      <c r="P97" s="72" t="e">
        <f>VLOOKUP($A97,REFERENTIEL!$A:$Y,9,FALSE)</f>
        <v>#N/A</v>
      </c>
      <c r="Q97" s="73" t="e">
        <f>VLOOKUP($A97,REFERENTIEL!$A:$Y,10,FALSE)</f>
        <v>#N/A</v>
      </c>
      <c r="R97" s="73" t="e">
        <f>VLOOKUP($A97,REFERENTIEL!$A:$Y,11,FALSE)</f>
        <v>#N/A</v>
      </c>
      <c r="S97" s="73" t="e">
        <f>VLOOKUP($A97,REFERENTIEL!$A:$Y,13,FALSE)</f>
        <v>#N/A</v>
      </c>
    </row>
    <row r="98" spans="2:19" x14ac:dyDescent="0.25">
      <c r="B98" s="13" t="e">
        <f>VLOOKUP($A98,REFERENTIEL!$A:$Y,2,FALSE)</f>
        <v>#N/A</v>
      </c>
      <c r="C98" t="e">
        <f>VLOOKUP($A98,REFERENTIEL!$A:$Y,4,FALSE)</f>
        <v>#N/A</v>
      </c>
      <c r="D98" t="e">
        <f>VLOOKUP($A98,REFERENTIEL!$A:$Y,5,FALSE)</f>
        <v>#N/A</v>
      </c>
      <c r="E98" s="72" t="e">
        <f>VLOOKUP($A98,REFERENTIEL!$A:$Y,6,FALSE)</f>
        <v>#N/A</v>
      </c>
      <c r="F98" s="72" t="e">
        <f>VLOOKUP($A98,REFERENTIEL!$A:$Y,7,FALSE)</f>
        <v>#N/A</v>
      </c>
      <c r="G98" s="72" t="e">
        <f>VLOOKUP($A98,REFERENTIEL!$A:$Y,8,FALSE)</f>
        <v>#N/A</v>
      </c>
      <c r="H98" s="73" t="e">
        <f>VLOOKUP($A98,REFERENTIEL!$A:$Y,12,FALSE)</f>
        <v>#N/A</v>
      </c>
      <c r="I98" s="73" t="e">
        <f>VLOOKUP($A98,REFERENTIEL!$A:$Y,20,FALSE)</f>
        <v>#N/A</v>
      </c>
      <c r="J98" s="73" t="e">
        <f>VLOOKUP($A98,REFERENTIEL!$A:$Y,14,FALSE)</f>
        <v>#N/A</v>
      </c>
      <c r="K98" s="73" t="e">
        <f>VLOOKUP($A98,REFERENTIEL!$A:$Y,15,FALSE)</f>
        <v>#N/A</v>
      </c>
      <c r="L98" s="73" t="e">
        <f>VLOOKUP($A98,REFERENTIEL!$A:$Y,16,FALSE)</f>
        <v>#N/A</v>
      </c>
      <c r="M98" s="37" t="e">
        <f>VLOOKUP($A98,REFERENTIEL!$A:$Y,17,FALSE)</f>
        <v>#N/A</v>
      </c>
      <c r="N98" s="101" t="e">
        <f>VLOOKUP($A98,REFERENTIEL!$A:$Y,18,FALSE)</f>
        <v>#N/A</v>
      </c>
      <c r="O98" s="45" t="e">
        <f>VLOOKUP($A98,REFERENTIEL!$A:$Y,20,FALSE)</f>
        <v>#N/A</v>
      </c>
      <c r="P98" s="72" t="e">
        <f>VLOOKUP($A98,REFERENTIEL!$A:$Y,9,FALSE)</f>
        <v>#N/A</v>
      </c>
      <c r="Q98" s="73" t="e">
        <f>VLOOKUP($A98,REFERENTIEL!$A:$Y,10,FALSE)</f>
        <v>#N/A</v>
      </c>
      <c r="R98" s="73" t="e">
        <f>VLOOKUP($A98,REFERENTIEL!$A:$Y,11,FALSE)</f>
        <v>#N/A</v>
      </c>
      <c r="S98" s="73" t="e">
        <f>VLOOKUP($A98,REFERENTIEL!$A:$Y,13,FALSE)</f>
        <v>#N/A</v>
      </c>
    </row>
    <row r="99" spans="2:19" x14ac:dyDescent="0.25">
      <c r="B99" s="13" t="e">
        <f>VLOOKUP($A99,REFERENTIEL!$A:$Y,2,FALSE)</f>
        <v>#N/A</v>
      </c>
      <c r="C99" t="e">
        <f>VLOOKUP($A99,REFERENTIEL!$A:$Y,4,FALSE)</f>
        <v>#N/A</v>
      </c>
      <c r="D99" t="e">
        <f>VLOOKUP($A99,REFERENTIEL!$A:$Y,5,FALSE)</f>
        <v>#N/A</v>
      </c>
      <c r="E99" s="72" t="e">
        <f>VLOOKUP($A99,REFERENTIEL!$A:$Y,6,FALSE)</f>
        <v>#N/A</v>
      </c>
      <c r="F99" s="72" t="e">
        <f>VLOOKUP($A99,REFERENTIEL!$A:$Y,7,FALSE)</f>
        <v>#N/A</v>
      </c>
      <c r="G99" s="72" t="e">
        <f>VLOOKUP($A99,REFERENTIEL!$A:$Y,8,FALSE)</f>
        <v>#N/A</v>
      </c>
      <c r="H99" s="73" t="e">
        <f>VLOOKUP($A99,REFERENTIEL!$A:$Y,12,FALSE)</f>
        <v>#N/A</v>
      </c>
      <c r="I99" s="73" t="e">
        <f>VLOOKUP($A99,REFERENTIEL!$A:$Y,20,FALSE)</f>
        <v>#N/A</v>
      </c>
      <c r="J99" s="73" t="e">
        <f>VLOOKUP($A99,REFERENTIEL!$A:$Y,14,FALSE)</f>
        <v>#N/A</v>
      </c>
      <c r="K99" s="73" t="e">
        <f>VLOOKUP($A99,REFERENTIEL!$A:$Y,15,FALSE)</f>
        <v>#N/A</v>
      </c>
      <c r="L99" s="73" t="e">
        <f>VLOOKUP($A99,REFERENTIEL!$A:$Y,16,FALSE)</f>
        <v>#N/A</v>
      </c>
      <c r="M99" s="37" t="e">
        <f>VLOOKUP($A99,REFERENTIEL!$A:$Y,17,FALSE)</f>
        <v>#N/A</v>
      </c>
      <c r="N99" s="101" t="e">
        <f>VLOOKUP($A99,REFERENTIEL!$A:$Y,18,FALSE)</f>
        <v>#N/A</v>
      </c>
      <c r="O99" s="45" t="e">
        <f>VLOOKUP($A99,REFERENTIEL!$A:$Y,20,FALSE)</f>
        <v>#N/A</v>
      </c>
      <c r="P99" s="72" t="e">
        <f>VLOOKUP($A99,REFERENTIEL!$A:$Y,9,FALSE)</f>
        <v>#N/A</v>
      </c>
      <c r="Q99" s="73" t="e">
        <f>VLOOKUP($A99,REFERENTIEL!$A:$Y,10,FALSE)</f>
        <v>#N/A</v>
      </c>
      <c r="R99" s="73" t="e">
        <f>VLOOKUP($A99,REFERENTIEL!$A:$Y,11,FALSE)</f>
        <v>#N/A</v>
      </c>
      <c r="S99" s="73" t="e">
        <f>VLOOKUP($A99,REFERENTIEL!$A:$Y,13,FALSE)</f>
        <v>#N/A</v>
      </c>
    </row>
    <row r="100" spans="2:19" x14ac:dyDescent="0.25">
      <c r="B100" s="13" t="e">
        <f>VLOOKUP($A100,REFERENTIEL!$A:$Y,2,FALSE)</f>
        <v>#N/A</v>
      </c>
      <c r="C100" t="e">
        <f>VLOOKUP($A100,REFERENTIEL!$A:$Y,4,FALSE)</f>
        <v>#N/A</v>
      </c>
      <c r="D100" t="e">
        <f>VLOOKUP($A100,REFERENTIEL!$A:$Y,5,FALSE)</f>
        <v>#N/A</v>
      </c>
      <c r="E100" s="72" t="e">
        <f>VLOOKUP($A100,REFERENTIEL!$A:$Y,6,FALSE)</f>
        <v>#N/A</v>
      </c>
      <c r="F100" s="72" t="e">
        <f>VLOOKUP($A100,REFERENTIEL!$A:$Y,7,FALSE)</f>
        <v>#N/A</v>
      </c>
      <c r="G100" s="72" t="e">
        <f>VLOOKUP($A100,REFERENTIEL!$A:$Y,8,FALSE)</f>
        <v>#N/A</v>
      </c>
      <c r="H100" s="73" t="e">
        <f>VLOOKUP($A100,REFERENTIEL!$A:$Y,12,FALSE)</f>
        <v>#N/A</v>
      </c>
      <c r="I100" s="73" t="e">
        <f>VLOOKUP($A100,REFERENTIEL!$A:$Y,20,FALSE)</f>
        <v>#N/A</v>
      </c>
      <c r="J100" s="73" t="e">
        <f>VLOOKUP($A100,REFERENTIEL!$A:$Y,14,FALSE)</f>
        <v>#N/A</v>
      </c>
      <c r="K100" s="73" t="e">
        <f>VLOOKUP($A100,REFERENTIEL!$A:$Y,15,FALSE)</f>
        <v>#N/A</v>
      </c>
      <c r="L100" s="73" t="e">
        <f>VLOOKUP($A100,REFERENTIEL!$A:$Y,16,FALSE)</f>
        <v>#N/A</v>
      </c>
      <c r="M100" t="e">
        <f>VLOOKUP($A100,REFERENTIEL!$A:$Y,17,FALSE)</f>
        <v>#N/A</v>
      </c>
      <c r="N100" s="101" t="e">
        <f>VLOOKUP($A100,REFERENTIEL!$A:$Y,18,FALSE)</f>
        <v>#N/A</v>
      </c>
      <c r="O100" s="45" t="e">
        <f>VLOOKUP($A100,REFERENTIEL!$A:$Y,20,FALSE)</f>
        <v>#N/A</v>
      </c>
      <c r="P100" s="72" t="e">
        <f>VLOOKUP($A100,REFERENTIEL!$A:$Y,9,FALSE)</f>
        <v>#N/A</v>
      </c>
      <c r="Q100" s="73" t="e">
        <f>VLOOKUP($A100,REFERENTIEL!$A:$Y,10,FALSE)</f>
        <v>#N/A</v>
      </c>
      <c r="R100" s="73" t="e">
        <f>VLOOKUP($A100,REFERENTIEL!$A:$Y,11,FALSE)</f>
        <v>#N/A</v>
      </c>
      <c r="S100" s="73" t="e">
        <f>VLOOKUP($A100,REFERENTIEL!$A:$Y,13,FALSE)</f>
        <v>#N/A</v>
      </c>
    </row>
    <row r="112" spans="2:19" x14ac:dyDescent="0.25">
      <c r="M112" s="37"/>
    </row>
    <row r="113" spans="13:13" x14ac:dyDescent="0.25">
      <c r="M113" s="37"/>
    </row>
    <row r="114" spans="13:13" x14ac:dyDescent="0.25">
      <c r="M114" s="37"/>
    </row>
    <row r="115" spans="13:13" x14ac:dyDescent="0.25">
      <c r="M115" s="37"/>
    </row>
    <row r="116" spans="13:13" x14ac:dyDescent="0.25">
      <c r="M116" s="37"/>
    </row>
    <row r="117" spans="13:13" x14ac:dyDescent="0.25">
      <c r="M117" s="37"/>
    </row>
    <row r="130" spans="13:13" x14ac:dyDescent="0.25">
      <c r="M130" s="37"/>
    </row>
    <row r="131" spans="13:13" x14ac:dyDescent="0.25">
      <c r="M131" s="37"/>
    </row>
    <row r="136" spans="13:13" x14ac:dyDescent="0.25">
      <c r="M136" s="37"/>
    </row>
    <row r="137" spans="13:13" x14ac:dyDescent="0.25">
      <c r="M137" s="37"/>
    </row>
    <row r="142" spans="13:13" x14ac:dyDescent="0.25">
      <c r="M142" s="37"/>
    </row>
    <row r="143" spans="13:13" x14ac:dyDescent="0.25">
      <c r="M143" s="37"/>
    </row>
    <row r="144" spans="13:13" x14ac:dyDescent="0.25">
      <c r="M144" s="37"/>
    </row>
    <row r="145" spans="13:13" x14ac:dyDescent="0.25">
      <c r="M145" s="37"/>
    </row>
    <row r="146" spans="13:13" x14ac:dyDescent="0.25">
      <c r="M146" s="37"/>
    </row>
    <row r="147" spans="13:13" x14ac:dyDescent="0.25">
      <c r="M147" s="37"/>
    </row>
    <row r="150" spans="13:13" x14ac:dyDescent="0.25">
      <c r="M150" s="37"/>
    </row>
    <row r="151" spans="13:13" x14ac:dyDescent="0.25">
      <c r="M151" s="37"/>
    </row>
    <row r="152" spans="13:13" x14ac:dyDescent="0.25">
      <c r="M152" s="37"/>
    </row>
    <row r="153" spans="13:13" x14ac:dyDescent="0.25">
      <c r="M153" s="37"/>
    </row>
    <row r="154" spans="13:13" x14ac:dyDescent="0.25">
      <c r="M154" s="37"/>
    </row>
    <row r="155" spans="13:13" x14ac:dyDescent="0.25">
      <c r="M155" s="37"/>
    </row>
    <row r="156" spans="13:13" x14ac:dyDescent="0.25">
      <c r="M156" s="37"/>
    </row>
    <row r="157" spans="13:13" x14ac:dyDescent="0.25">
      <c r="M157" s="37"/>
    </row>
    <row r="160" spans="13:13" x14ac:dyDescent="0.25">
      <c r="M160" s="37"/>
    </row>
    <row r="161" spans="13:13" x14ac:dyDescent="0.25">
      <c r="M161" s="37"/>
    </row>
    <row r="162" spans="13:13" x14ac:dyDescent="0.25">
      <c r="M162" s="37"/>
    </row>
    <row r="163" spans="13:13" x14ac:dyDescent="0.25">
      <c r="M163" s="37"/>
    </row>
    <row r="164" spans="13:13" x14ac:dyDescent="0.25">
      <c r="M164" s="37"/>
    </row>
    <row r="165" spans="13:13" x14ac:dyDescent="0.25">
      <c r="M165" s="37"/>
    </row>
    <row r="166" spans="13:13" x14ac:dyDescent="0.25">
      <c r="M166" s="37"/>
    </row>
    <row r="167" spans="13:13" x14ac:dyDescent="0.25">
      <c r="M167" s="37"/>
    </row>
    <row r="170" spans="13:13" x14ac:dyDescent="0.25">
      <c r="M170" s="37"/>
    </row>
    <row r="171" spans="13:13" x14ac:dyDescent="0.25">
      <c r="M171" s="37"/>
    </row>
    <row r="172" spans="13:13" x14ac:dyDescent="0.25">
      <c r="M172" s="37"/>
    </row>
    <row r="173" spans="13:13" x14ac:dyDescent="0.25">
      <c r="M173" s="37"/>
    </row>
    <row r="174" spans="13:13" x14ac:dyDescent="0.25">
      <c r="M174" s="37"/>
    </row>
    <row r="175" spans="13:13" x14ac:dyDescent="0.25">
      <c r="M175" s="37"/>
    </row>
    <row r="176" spans="13:13" x14ac:dyDescent="0.25">
      <c r="M176" s="37"/>
    </row>
    <row r="177" spans="13:13" x14ac:dyDescent="0.25">
      <c r="M177" s="37"/>
    </row>
    <row r="178" spans="13:13" x14ac:dyDescent="0.25">
      <c r="M178" s="37"/>
    </row>
    <row r="179" spans="13:13" x14ac:dyDescent="0.25">
      <c r="M179" s="37"/>
    </row>
    <row r="181" spans="13:13" x14ac:dyDescent="0.25">
      <c r="M181" s="37"/>
    </row>
    <row r="190" spans="13:13" x14ac:dyDescent="0.25">
      <c r="M190" s="37"/>
    </row>
    <row r="191" spans="13:13" x14ac:dyDescent="0.25">
      <c r="M191" s="37"/>
    </row>
    <row r="192" spans="13:13" x14ac:dyDescent="0.25">
      <c r="M192" s="37"/>
    </row>
    <row r="193" spans="13:13" x14ac:dyDescent="0.25">
      <c r="M193" s="37"/>
    </row>
    <row r="194" spans="13:13" x14ac:dyDescent="0.25">
      <c r="M194" s="37"/>
    </row>
    <row r="196" spans="13:13" x14ac:dyDescent="0.25">
      <c r="M196" s="37"/>
    </row>
    <row r="197" spans="13:13" x14ac:dyDescent="0.25">
      <c r="M197" s="37"/>
    </row>
    <row r="198" spans="13:13" x14ac:dyDescent="0.25">
      <c r="M198" s="37"/>
    </row>
    <row r="199" spans="13:13" x14ac:dyDescent="0.25">
      <c r="M199" s="37"/>
    </row>
    <row r="201" spans="13:13" x14ac:dyDescent="0.25">
      <c r="M201" s="37"/>
    </row>
    <row r="202" spans="13:13" x14ac:dyDescent="0.25">
      <c r="M202" s="37"/>
    </row>
    <row r="203" spans="13:13" x14ac:dyDescent="0.25">
      <c r="M203" s="37"/>
    </row>
    <row r="212" spans="13:13" x14ac:dyDescent="0.25">
      <c r="M212" s="37"/>
    </row>
    <row r="213" spans="13:13" x14ac:dyDescent="0.25">
      <c r="M213" s="37"/>
    </row>
    <row r="214" spans="13:13" x14ac:dyDescent="0.25">
      <c r="M214" s="37"/>
    </row>
    <row r="215" spans="13:13" x14ac:dyDescent="0.25">
      <c r="M215" s="37"/>
    </row>
    <row r="232" spans="13:13" x14ac:dyDescent="0.25">
      <c r="M232" s="37"/>
    </row>
    <row r="234" spans="13:13" x14ac:dyDescent="0.25">
      <c r="M234" s="37"/>
    </row>
    <row r="235" spans="13:13" x14ac:dyDescent="0.25">
      <c r="M235" s="37"/>
    </row>
    <row r="240" spans="13:13" x14ac:dyDescent="0.25">
      <c r="M240" s="37"/>
    </row>
    <row r="241" spans="13:13" x14ac:dyDescent="0.25">
      <c r="M241" s="37"/>
    </row>
    <row r="242" spans="13:13" x14ac:dyDescent="0.25">
      <c r="M242" s="37"/>
    </row>
    <row r="243" spans="13:13" x14ac:dyDescent="0.25">
      <c r="M243" s="37"/>
    </row>
    <row r="246" spans="13:13" x14ac:dyDescent="0.25">
      <c r="M246" s="37"/>
    </row>
    <row r="247" spans="13:13" x14ac:dyDescent="0.25">
      <c r="M247" s="37"/>
    </row>
    <row r="248" spans="13:13" x14ac:dyDescent="0.25">
      <c r="M248" s="37"/>
    </row>
    <row r="249" spans="13:13" x14ac:dyDescent="0.25">
      <c r="M249" s="37"/>
    </row>
    <row r="250" spans="13:13" x14ac:dyDescent="0.25">
      <c r="M250" s="37"/>
    </row>
    <row r="251" spans="13:13" x14ac:dyDescent="0.25">
      <c r="M251" s="37"/>
    </row>
    <row r="252" spans="13:13" x14ac:dyDescent="0.25">
      <c r="M252" s="37"/>
    </row>
    <row r="253" spans="13:13" x14ac:dyDescent="0.25">
      <c r="M253" s="37"/>
    </row>
    <row r="256" spans="13:13" x14ac:dyDescent="0.25">
      <c r="M256" s="37"/>
    </row>
    <row r="257" spans="13:13" x14ac:dyDescent="0.25">
      <c r="M257" s="37"/>
    </row>
    <row r="258" spans="13:13" x14ac:dyDescent="0.25">
      <c r="M258" s="37"/>
    </row>
    <row r="259" spans="13:13" x14ac:dyDescent="0.25">
      <c r="M259" s="37"/>
    </row>
    <row r="260" spans="13:13" x14ac:dyDescent="0.25">
      <c r="M260" s="37"/>
    </row>
    <row r="261" spans="13:13" x14ac:dyDescent="0.25">
      <c r="M261" s="37"/>
    </row>
    <row r="262" spans="13:13" x14ac:dyDescent="0.25">
      <c r="M262" s="37"/>
    </row>
    <row r="263" spans="13:13" x14ac:dyDescent="0.25">
      <c r="M263" s="37"/>
    </row>
    <row r="264" spans="13:13" x14ac:dyDescent="0.25">
      <c r="M264" s="37"/>
    </row>
    <row r="265" spans="13:13" x14ac:dyDescent="0.25">
      <c r="M265" s="37"/>
    </row>
    <row r="266" spans="13:13" x14ac:dyDescent="0.25">
      <c r="M266" s="37"/>
    </row>
    <row r="267" spans="13:13" x14ac:dyDescent="0.25">
      <c r="M267" s="37"/>
    </row>
    <row r="274" spans="13:13" x14ac:dyDescent="0.25">
      <c r="M274" s="37"/>
    </row>
    <row r="275" spans="13:13" x14ac:dyDescent="0.25">
      <c r="M275" s="37"/>
    </row>
    <row r="286" spans="13:13" x14ac:dyDescent="0.25">
      <c r="M286" s="37"/>
    </row>
    <row r="287" spans="13:13" x14ac:dyDescent="0.25">
      <c r="M287" s="37"/>
    </row>
    <row r="288" spans="13:13" x14ac:dyDescent="0.25">
      <c r="M288" s="37"/>
    </row>
    <row r="289" spans="13:13" x14ac:dyDescent="0.25">
      <c r="M289" s="37"/>
    </row>
    <row r="296" spans="13:13" x14ac:dyDescent="0.25">
      <c r="M296" s="37"/>
    </row>
    <row r="297" spans="13:13" x14ac:dyDescent="0.25">
      <c r="M297" s="37"/>
    </row>
    <row r="298" spans="13:13" x14ac:dyDescent="0.25">
      <c r="M298" s="37"/>
    </row>
    <row r="299" spans="13:13" x14ac:dyDescent="0.25">
      <c r="M299" s="37"/>
    </row>
    <row r="300" spans="13:13" x14ac:dyDescent="0.25">
      <c r="M300" s="37"/>
    </row>
    <row r="301" spans="13:13" x14ac:dyDescent="0.25">
      <c r="M301" s="37"/>
    </row>
    <row r="302" spans="13:13" x14ac:dyDescent="0.25">
      <c r="M302" s="37"/>
    </row>
    <row r="303" spans="13:13" x14ac:dyDescent="0.25">
      <c r="M303" s="37"/>
    </row>
    <row r="330" spans="13:13" x14ac:dyDescent="0.25">
      <c r="M330" s="37"/>
    </row>
    <row r="331" spans="13:13" x14ac:dyDescent="0.25">
      <c r="M331" s="37"/>
    </row>
    <row r="340" spans="13:13" x14ac:dyDescent="0.25">
      <c r="M340" s="37"/>
    </row>
    <row r="341" spans="13:13" x14ac:dyDescent="0.25">
      <c r="M341" s="37"/>
    </row>
    <row r="342" spans="13:13" x14ac:dyDescent="0.25">
      <c r="M342" s="37"/>
    </row>
    <row r="343" spans="13:13" x14ac:dyDescent="0.25">
      <c r="M343" s="37"/>
    </row>
  </sheetData>
  <conditionalFormatting sqref="I2:I100">
    <cfRule type="containsText" dxfId="653" priority="149" operator="containsText" text="CC">
      <formula>NOT(ISERROR(SEARCH("CC",I2)))</formula>
    </cfRule>
    <cfRule type="containsText" dxfId="652" priority="150" operator="containsText" text="AC">
      <formula>NOT(ISERROR(SEARCH("AC",I2)))</formula>
    </cfRule>
    <cfRule type="containsText" dxfId="651" priority="151" operator="containsText" text="PC">
      <formula>NOT(ISERROR(SEARCH("PC",I2)))</formula>
    </cfRule>
    <cfRule type="containsText" dxfId="650" priority="152" operator="containsText" text="C">
      <formula>NOT(ISERROR(SEARCH("C",I2)))</formula>
    </cfRule>
    <cfRule type="containsText" dxfId="649" priority="153" operator="containsText" text="AR">
      <formula>NOT(ISERROR(SEARCH("AR",I2)))</formula>
    </cfRule>
    <cfRule type="containsText" dxfId="648" priority="154" operator="containsText" text="RR">
      <formula>NOT(ISERROR(SEARCH("RR",I2)))</formula>
    </cfRule>
    <cfRule type="containsText" dxfId="647" priority="155" operator="containsText" text="E">
      <formula>NOT(ISERROR(SEARCH("E",I2)))</formula>
    </cfRule>
    <cfRule type="containsText" dxfId="646" priority="156" operator="containsText" text="NR">
      <formula>NOT(ISERROR(SEARCH("NR",I2)))</formula>
    </cfRule>
    <cfRule type="containsText" dxfId="645" priority="157" operator="containsText" text="Abs">
      <formula>NOT(ISERROR(SEARCH("Abs",I2)))</formula>
    </cfRule>
    <cfRule type="containsText" dxfId="644" priority="158" operator="containsText" text="R">
      <formula>NOT(ISERROR(SEARCH("R",I2)))</formula>
    </cfRule>
  </conditionalFormatting>
  <conditionalFormatting sqref="I101:I193">
    <cfRule type="containsText" dxfId="643" priority="139" operator="containsText" text="CC">
      <formula>NOT(ISERROR(SEARCH("CC",I101)))</formula>
    </cfRule>
    <cfRule type="containsText" dxfId="642" priority="140" operator="containsText" text="AC">
      <formula>NOT(ISERROR(SEARCH("AC",I101)))</formula>
    </cfRule>
    <cfRule type="containsText" dxfId="641" priority="141" operator="containsText" text="PC">
      <formula>NOT(ISERROR(SEARCH("PC",I101)))</formula>
    </cfRule>
    <cfRule type="containsText" dxfId="640" priority="142" operator="containsText" text="C">
      <formula>NOT(ISERROR(SEARCH("C",I101)))</formula>
    </cfRule>
    <cfRule type="containsText" dxfId="639" priority="143" operator="containsText" text="AR">
      <formula>NOT(ISERROR(SEARCH("AR",I101)))</formula>
    </cfRule>
    <cfRule type="containsText" dxfId="638" priority="144" operator="containsText" text="RR">
      <formula>NOT(ISERROR(SEARCH("RR",I101)))</formula>
    </cfRule>
    <cfRule type="containsText" dxfId="637" priority="145" operator="containsText" text="E">
      <formula>NOT(ISERROR(SEARCH("E",I101)))</formula>
    </cfRule>
    <cfRule type="containsText" dxfId="636" priority="146" operator="containsText" text="NR">
      <formula>NOT(ISERROR(SEARCH("NR",I101)))</formula>
    </cfRule>
    <cfRule type="containsText" dxfId="635" priority="147" operator="containsText" text="Abs">
      <formula>NOT(ISERROR(SEARCH("Abs",I101)))</formula>
    </cfRule>
    <cfRule type="containsText" dxfId="634" priority="148" operator="containsText" text="R">
      <formula>NOT(ISERROR(SEARCH("R",I101)))</formula>
    </cfRule>
  </conditionalFormatting>
  <conditionalFormatting sqref="H2:H100">
    <cfRule type="containsText" dxfId="633" priority="132" operator="containsText" text="RE">
      <formula>NOT(ISERROR(SEARCH("RE",H2)))</formula>
    </cfRule>
    <cfRule type="containsText" dxfId="632" priority="133" operator="containsText" text="CR">
      <formula>NOT(ISERROR(SEARCH("CR",H2)))</formula>
    </cfRule>
    <cfRule type="containsText" dxfId="631" priority="134" operator="containsText" text="EN">
      <formula>NOT(ISERROR(SEARCH("EN",H2)))</formula>
    </cfRule>
    <cfRule type="containsText" dxfId="630" priority="135" operator="containsText" text="VU">
      <formula>NOT(ISERROR(SEARCH("VU",H2)))</formula>
    </cfRule>
    <cfRule type="containsText" dxfId="629" priority="136" operator="containsText" text="NT">
      <formula>NOT(ISERROR(SEARCH("NT",H2)))</formula>
    </cfRule>
    <cfRule type="containsText" dxfId="628" priority="137" operator="containsText" text="LC">
      <formula>NOT(ISERROR(SEARCH("LC",H2)))</formula>
    </cfRule>
    <cfRule type="containsText" dxfId="627" priority="138" operator="containsText" text="DD">
      <formula>NOT(ISERROR(SEARCH("DD",H2)))</formula>
    </cfRule>
  </conditionalFormatting>
  <conditionalFormatting sqref="Q2:S100">
    <cfRule type="containsText" dxfId="626" priority="118" operator="containsText" text="RE">
      <formula>NOT(ISERROR(SEARCH("RE",Q2)))</formula>
    </cfRule>
    <cfRule type="containsText" dxfId="625" priority="119" operator="containsText" text="CR">
      <formula>NOT(ISERROR(SEARCH("CR",Q2)))</formula>
    </cfRule>
    <cfRule type="containsText" dxfId="624" priority="120" operator="containsText" text="EN">
      <formula>NOT(ISERROR(SEARCH("EN",Q2)))</formula>
    </cfRule>
    <cfRule type="containsText" dxfId="623" priority="121" operator="containsText" text="VU">
      <formula>NOT(ISERROR(SEARCH("VU",Q2)))</formula>
    </cfRule>
    <cfRule type="containsText" dxfId="622" priority="122" operator="containsText" text="NT">
      <formula>NOT(ISERROR(SEARCH("NT",Q2)))</formula>
    </cfRule>
    <cfRule type="containsText" dxfId="621" priority="123" operator="containsText" text="LC">
      <formula>NOT(ISERROR(SEARCH("LC",Q2)))</formula>
    </cfRule>
    <cfRule type="containsText" dxfId="620" priority="124" operator="containsText" text="DD">
      <formula>NOT(ISERROR(SEARCH("DD",Q2)))</formula>
    </cfRule>
  </conditionalFormatting>
  <conditionalFormatting sqref="B2:B100">
    <cfRule type="containsText" dxfId="619" priority="103" operator="containsText" text="ODONATA">
      <formula>NOT(ISERROR(SEARCH("ODONATA",B2)))</formula>
    </cfRule>
    <cfRule type="containsText" dxfId="618" priority="108" operator="containsText" text="ORTHOPTERA">
      <formula>NOT(ISERROR(SEARCH("ORTHOPTERA",B2)))</formula>
    </cfRule>
    <cfRule type="containsText" dxfId="617" priority="109" operator="containsText" text="RHOPALOCERA">
      <formula>NOT(ISERROR(SEARCH("RHOPALOCERA",B2)))</formula>
    </cfRule>
    <cfRule type="containsText" dxfId="616" priority="110" operator="containsText" text="ZYGENES">
      <formula>NOT(ISERROR(SEARCH("ZYGENES",B2)))</formula>
    </cfRule>
  </conditionalFormatting>
  <conditionalFormatting sqref="B1:B1048576">
    <cfRule type="containsText" dxfId="615" priority="94" operator="containsText" text="HETEROCERA">
      <formula>NOT(ISERROR(SEARCH("HETEROCERA",B1)))</formula>
    </cfRule>
    <cfRule type="containsText" dxfId="614" priority="95" operator="containsText" text="REPTILIA">
      <formula>NOT(ISERROR(SEARCH("REPTILIA",B1)))</formula>
    </cfRule>
    <cfRule type="containsText" dxfId="613" priority="96" operator="containsText" text="ODONATA">
      <formula>NOT(ISERROR(SEARCH("ODONATA",B1)))</formula>
    </cfRule>
    <cfRule type="containsText" dxfId="612" priority="97" operator="containsText" text="AMPHIBIA">
      <formula>NOT(ISERROR(SEARCH("AMPHIBIA",B1)))</formula>
    </cfRule>
    <cfRule type="containsText" dxfId="611" priority="98" operator="containsText" text="MAMMIFERES">
      <formula>NOT(ISERROR(SEARCH("MAMMIFERES",B1)))</formula>
    </cfRule>
  </conditionalFormatting>
  <conditionalFormatting sqref="M80:M105 M625:M683 M743:M1745">
    <cfRule type="containsText" dxfId="610" priority="87" operator="containsText" text="DD">
      <formula>NOT(ISERROR(SEARCH("DD",M80)))</formula>
    </cfRule>
    <cfRule type="containsText" dxfId="609" priority="88" operator="containsText" text="LC">
      <formula>NOT(ISERROR(SEARCH("LC",M80)))</formula>
    </cfRule>
    <cfRule type="containsText" dxfId="608" priority="89" operator="containsText" text="NT">
      <formula>NOT(ISERROR(SEARCH("NT",M80)))</formula>
    </cfRule>
    <cfRule type="containsText" dxfId="607" priority="90" operator="containsText" text="VU">
      <formula>NOT(ISERROR(SEARCH("VU",M80)))</formula>
    </cfRule>
    <cfRule type="containsText" dxfId="606" priority="91" operator="containsText" text="EN">
      <formula>NOT(ISERROR(SEARCH("EN",M80)))</formula>
    </cfRule>
    <cfRule type="containsText" dxfId="605" priority="92" operator="containsText" text="CR">
      <formula>NOT(ISERROR(SEARCH("CR",M80)))</formula>
    </cfRule>
  </conditionalFormatting>
  <conditionalFormatting sqref="M80:M105 M625:M683 M743:M1745">
    <cfRule type="containsText" dxfId="604" priority="93" operator="containsText" text="RE">
      <formula>NOT(ISERROR(SEARCH("RE",M80)))</formula>
    </cfRule>
  </conditionalFormatting>
  <conditionalFormatting sqref="M106:M181">
    <cfRule type="containsText" dxfId="603" priority="73" operator="containsText" text="DD">
      <formula>NOT(ISERROR(SEARCH("DD",M106)))</formula>
    </cfRule>
    <cfRule type="containsText" dxfId="602" priority="74" operator="containsText" text="LC">
      <formula>NOT(ISERROR(SEARCH("LC",M106)))</formula>
    </cfRule>
    <cfRule type="containsText" dxfId="601" priority="75" operator="containsText" text="NT">
      <formula>NOT(ISERROR(SEARCH("NT",M106)))</formula>
    </cfRule>
    <cfRule type="containsText" dxfId="600" priority="76" operator="containsText" text="VU">
      <formula>NOT(ISERROR(SEARCH("VU",M106)))</formula>
    </cfRule>
    <cfRule type="containsText" dxfId="599" priority="77" operator="containsText" text="EN">
      <formula>NOT(ISERROR(SEARCH("EN",M106)))</formula>
    </cfRule>
    <cfRule type="containsText" dxfId="598" priority="78" operator="containsText" text="CR">
      <formula>NOT(ISERROR(SEARCH("CR",M106)))</formula>
    </cfRule>
  </conditionalFormatting>
  <conditionalFormatting sqref="M106:M181">
    <cfRule type="containsText" dxfId="597" priority="79" operator="containsText" text="RE">
      <formula>NOT(ISERROR(SEARCH("RE",M106)))</formula>
    </cfRule>
  </conditionalFormatting>
  <conditionalFormatting sqref="M2:M79">
    <cfRule type="containsText" dxfId="596" priority="80" operator="containsText" text="DD">
      <formula>NOT(ISERROR(SEARCH("DD",M2)))</formula>
    </cfRule>
    <cfRule type="containsText" dxfId="595" priority="81" operator="containsText" text="LC">
      <formula>NOT(ISERROR(SEARCH("LC",M2)))</formula>
    </cfRule>
    <cfRule type="containsText" dxfId="594" priority="82" operator="containsText" text="NT">
      <formula>NOT(ISERROR(SEARCH("NT",M2)))</formula>
    </cfRule>
    <cfRule type="containsText" dxfId="593" priority="83" operator="containsText" text="VU">
      <formula>NOT(ISERROR(SEARCH("VU",M2)))</formula>
    </cfRule>
    <cfRule type="containsText" dxfId="592" priority="84" operator="containsText" text="EN">
      <formula>NOT(ISERROR(SEARCH("EN",M2)))</formula>
    </cfRule>
    <cfRule type="containsText" dxfId="591" priority="85" operator="containsText" text="CR">
      <formula>NOT(ISERROR(SEARCH("CR",M2)))</formula>
    </cfRule>
  </conditionalFormatting>
  <conditionalFormatting sqref="M2:M79">
    <cfRule type="containsText" dxfId="590" priority="86" operator="containsText" text="RE">
      <formula>NOT(ISERROR(SEARCH("RE",M2)))</formula>
    </cfRule>
  </conditionalFormatting>
  <conditionalFormatting sqref="M744">
    <cfRule type="containsText" dxfId="589" priority="63" operator="containsText" text="CC">
      <formula>NOT(ISERROR(SEARCH("CC",M744)))</formula>
    </cfRule>
    <cfRule type="containsText" dxfId="588" priority="64" operator="containsText" text="AC">
      <formula>NOT(ISERROR(SEARCH("AC",M744)))</formula>
    </cfRule>
    <cfRule type="containsText" dxfId="587" priority="65" operator="containsText" text="PC">
      <formula>NOT(ISERROR(SEARCH("PC",M744)))</formula>
    </cfRule>
    <cfRule type="containsText" dxfId="586" priority="66" operator="containsText" text="C">
      <formula>NOT(ISERROR(SEARCH("C",M744)))</formula>
    </cfRule>
    <cfRule type="containsText" dxfId="585" priority="67" operator="containsText" text="AR">
      <formula>NOT(ISERROR(SEARCH("AR",M744)))</formula>
    </cfRule>
    <cfRule type="containsText" dxfId="584" priority="68" operator="containsText" text="RR">
      <formula>NOT(ISERROR(SEARCH("RR",M744)))</formula>
    </cfRule>
    <cfRule type="containsText" dxfId="583" priority="69" operator="containsText" text="E">
      <formula>NOT(ISERROR(SEARCH("E",M744)))</formula>
    </cfRule>
    <cfRule type="containsText" dxfId="582" priority="70" operator="containsText" text="NR">
      <formula>NOT(ISERROR(SEARCH("NR",M744)))</formula>
    </cfRule>
    <cfRule type="containsText" dxfId="581" priority="71" operator="containsText" text="Abs">
      <formula>NOT(ISERROR(SEARCH("Abs",M744)))</formula>
    </cfRule>
    <cfRule type="containsText" dxfId="580" priority="72" operator="containsText" text="R">
      <formula>NOT(ISERROR(SEARCH("R",M744)))</formula>
    </cfRule>
  </conditionalFormatting>
  <conditionalFormatting sqref="M286:M361">
    <cfRule type="containsText" dxfId="579" priority="49" operator="containsText" text="DD">
      <formula>NOT(ISERROR(SEARCH("DD",M286)))</formula>
    </cfRule>
    <cfRule type="containsText" dxfId="578" priority="50" operator="containsText" text="LC">
      <formula>NOT(ISERROR(SEARCH("LC",M286)))</formula>
    </cfRule>
    <cfRule type="containsText" dxfId="577" priority="51" operator="containsText" text="NT">
      <formula>NOT(ISERROR(SEARCH("NT",M286)))</formula>
    </cfRule>
    <cfRule type="containsText" dxfId="576" priority="52" operator="containsText" text="VU">
      <formula>NOT(ISERROR(SEARCH("VU",M286)))</formula>
    </cfRule>
    <cfRule type="containsText" dxfId="575" priority="53" operator="containsText" text="EN">
      <formula>NOT(ISERROR(SEARCH("EN",M286)))</formula>
    </cfRule>
    <cfRule type="containsText" dxfId="574" priority="54" operator="containsText" text="CR">
      <formula>NOT(ISERROR(SEARCH("CR",M286)))</formula>
    </cfRule>
  </conditionalFormatting>
  <conditionalFormatting sqref="M286:M361">
    <cfRule type="containsText" dxfId="573" priority="55" operator="containsText" text="RE">
      <formula>NOT(ISERROR(SEARCH("RE",M286)))</formula>
    </cfRule>
  </conditionalFormatting>
  <conditionalFormatting sqref="M182:M285">
    <cfRule type="containsText" dxfId="572" priority="56" operator="containsText" text="DD">
      <formula>NOT(ISERROR(SEARCH("DD",M182)))</formula>
    </cfRule>
    <cfRule type="containsText" dxfId="571" priority="57" operator="containsText" text="LC">
      <formula>NOT(ISERROR(SEARCH("LC",M182)))</formula>
    </cfRule>
    <cfRule type="containsText" dxfId="570" priority="58" operator="containsText" text="NT">
      <formula>NOT(ISERROR(SEARCH("NT",M182)))</formula>
    </cfRule>
    <cfRule type="containsText" dxfId="569" priority="59" operator="containsText" text="VU">
      <formula>NOT(ISERROR(SEARCH("VU",M182)))</formula>
    </cfRule>
    <cfRule type="containsText" dxfId="568" priority="60" operator="containsText" text="EN">
      <formula>NOT(ISERROR(SEARCH("EN",M182)))</formula>
    </cfRule>
    <cfRule type="containsText" dxfId="567" priority="61" operator="containsText" text="CR">
      <formula>NOT(ISERROR(SEARCH("CR",M182)))</formula>
    </cfRule>
  </conditionalFormatting>
  <conditionalFormatting sqref="M182:M285">
    <cfRule type="containsText" dxfId="566" priority="62" operator="containsText" text="RE">
      <formula>NOT(ISERROR(SEARCH("RE",M182)))</formula>
    </cfRule>
  </conditionalFormatting>
  <conditionalFormatting sqref="M744">
    <cfRule type="containsText" dxfId="565" priority="39" operator="containsText" text="CC">
      <formula>NOT(ISERROR(SEARCH("CC",M744)))</formula>
    </cfRule>
    <cfRule type="containsText" dxfId="564" priority="40" operator="containsText" text="C">
      <formula>NOT(ISERROR(SEARCH("C",M744)))</formula>
    </cfRule>
    <cfRule type="containsText" dxfId="563" priority="41" operator="containsText" text="AC">
      <formula>NOT(ISERROR(SEARCH("AC",M744)))</formula>
    </cfRule>
    <cfRule type="containsText" dxfId="562" priority="42" operator="containsText" text="PC">
      <formula>NOT(ISERROR(SEARCH("PC",M744)))</formula>
    </cfRule>
    <cfRule type="containsText" dxfId="561" priority="43" operator="containsText" text="AR">
      <formula>NOT(ISERROR(SEARCH("AR",M744)))</formula>
    </cfRule>
    <cfRule type="containsText" dxfId="560" priority="44" operator="containsText" text="R">
      <formula>NOT(ISERROR(SEARCH("R",M744)))</formula>
    </cfRule>
    <cfRule type="containsText" dxfId="559" priority="45" operator="containsText" text="RR">
      <formula>NOT(ISERROR(SEARCH("RR",M744)))</formula>
    </cfRule>
    <cfRule type="containsText" dxfId="558" priority="46" operator="containsText" text="E">
      <formula>NOT(ISERROR(SEARCH("E",M744)))</formula>
    </cfRule>
    <cfRule type="containsText" dxfId="557" priority="47" operator="containsText" text="NR">
      <formula>NOT(ISERROR(SEARCH("NR",M744)))</formula>
    </cfRule>
    <cfRule type="containsText" dxfId="556" priority="48" operator="containsText" text="Abs">
      <formula>NOT(ISERROR(SEARCH("Abs",M744)))</formula>
    </cfRule>
  </conditionalFormatting>
  <conditionalFormatting sqref="M2:M361">
    <cfRule type="containsText" dxfId="555" priority="33" operator="containsText" text="PR">
      <formula>NOT(ISERROR(SEARCH("PR",M2)))</formula>
    </cfRule>
    <cfRule type="containsText" dxfId="554" priority="34" operator="containsText" text="LR">
      <formula>NOT(ISERROR(SEARCH("LR",M2)))</formula>
    </cfRule>
    <cfRule type="containsText" dxfId="553" priority="36" operator="containsText" text="HHR">
      <formula>NOT(ISERROR(SEARCH("HHR",M2)))</formula>
    </cfRule>
    <cfRule type="containsText" dxfId="552" priority="37" operator="containsText" text="HR">
      <formula>NOT(ISERROR(SEARCH("HR",M2)))</formula>
    </cfRule>
    <cfRule type="containsText" dxfId="551" priority="38" operator="containsText" text="R">
      <formula>NOT(ISERROR(SEARCH("R",M2)))</formula>
    </cfRule>
  </conditionalFormatting>
  <conditionalFormatting sqref="M684:M742">
    <cfRule type="containsText" dxfId="550" priority="26" operator="containsText" text="DD">
      <formula>NOT(ISERROR(SEARCH("DD",M684)))</formula>
    </cfRule>
    <cfRule type="containsText" dxfId="549" priority="27" operator="containsText" text="LC">
      <formula>NOT(ISERROR(SEARCH("LC",M684)))</formula>
    </cfRule>
    <cfRule type="containsText" dxfId="548" priority="28" operator="containsText" text="NT">
      <formula>NOT(ISERROR(SEARCH("NT",M684)))</formula>
    </cfRule>
    <cfRule type="containsText" dxfId="547" priority="29" operator="containsText" text="VU">
      <formula>NOT(ISERROR(SEARCH("VU",M684)))</formula>
    </cfRule>
    <cfRule type="containsText" dxfId="546" priority="30" operator="containsText" text="EN">
      <formula>NOT(ISERROR(SEARCH("EN",M684)))</formula>
    </cfRule>
    <cfRule type="containsText" dxfId="545" priority="31" operator="containsText" text="CR">
      <formula>NOT(ISERROR(SEARCH("CR",M684)))</formula>
    </cfRule>
  </conditionalFormatting>
  <conditionalFormatting sqref="M684:M742">
    <cfRule type="containsText" dxfId="544" priority="32" operator="containsText" text="RE">
      <formula>NOT(ISERROR(SEARCH("RE",M684)))</formula>
    </cfRule>
  </conditionalFormatting>
  <conditionalFormatting sqref="O2:O100">
    <cfRule type="containsText" dxfId="543" priority="12" operator="containsText" text="Espèce ubiquiste">
      <formula>NOT(ISERROR(SEARCH("Espèce ubiquiste",O2)))</formula>
    </cfRule>
    <cfRule type="containsText" dxfId="542" priority="13" operator="containsText" text="Espèce des landes">
      <formula>NOT(ISERROR(SEARCH("Espèce des landes",O2)))</formula>
    </cfRule>
    <cfRule type="containsText" dxfId="541" priority="14" operator="containsText" text="Espèce migratrice">
      <formula>NOT(ISERROR(SEARCH("Espèce migratrice",O2)))</formula>
    </cfRule>
    <cfRule type="containsText" dxfId="540" priority="15" operator="containsText" text="Espèce des milieux chauds et secs">
      <formula>NOT(ISERROR(SEARCH("Espèce des milieux chauds et secs",O2)))</formula>
    </cfRule>
    <cfRule type="containsText" dxfId="539" priority="16" operator="containsText" text="espèce des prairies mésophiles">
      <formula>NOT(ISERROR(SEARCH("espèce des prairies mésophiles",O2)))</formula>
    </cfRule>
    <cfRule type="containsText" dxfId="538" priority="17" operator="containsText" text="Espèce des lisières et boisements">
      <formula>NOT(ISERROR(SEARCH("Espèce des lisières et boisements",O2)))</formula>
    </cfRule>
    <cfRule type="containsText" dxfId="537" priority="18" operator="containsText" text="Espèce des zones humides">
      <formula>NOT(ISERROR(SEARCH("Espèce des zones humides",O2)))</formula>
    </cfRule>
  </conditionalFormatting>
  <conditionalFormatting sqref="O2:O100">
    <cfRule type="containsText" dxfId="536" priority="11" operator="containsText" text="Non renseignée">
      <formula>NOT(ISERROR(SEARCH("Non renseignée",O2)))</formula>
    </cfRule>
  </conditionalFormatting>
  <conditionalFormatting sqref="N2:N100">
    <cfRule type="containsText" dxfId="535" priority="4" operator="containsText" text="espèce ubiquiste">
      <formula>NOT(ISERROR(SEARCH("espèce ubiquiste",N2)))</formula>
    </cfRule>
    <cfRule type="containsText" dxfId="534" priority="5" operator="containsText" text="espèce des landes">
      <formula>NOT(ISERROR(SEARCH("espèce des landes",N2)))</formula>
    </cfRule>
    <cfRule type="containsText" dxfId="533" priority="6" operator="containsText" text="Espèce migratrice">
      <formula>NOT(ISERROR(SEARCH("Espèce migratrice",N2)))</formula>
    </cfRule>
    <cfRule type="containsText" dxfId="532" priority="7" operator="containsText" text="espèce des pelouses rases">
      <formula>NOT(ISERROR(SEARCH("espèce des pelouses rases",N2)))</formula>
    </cfRule>
    <cfRule type="containsText" dxfId="531" priority="8" operator="containsText" text="Espèce des prairies mésophiles">
      <formula>NOT(ISERROR(SEARCH("Espèce des prairies mésophiles",N2)))</formula>
    </cfRule>
    <cfRule type="containsText" dxfId="530" priority="9" operator="containsText" text="Espèce des lisières et boisements mésophiles">
      <formula>NOT(ISERROR(SEARCH("Espèce des lisières et boisements mésophiles",N2)))</formula>
    </cfRule>
    <cfRule type="containsText" dxfId="529" priority="10" operator="containsText" text="espèce des zones humides">
      <formula>NOT(ISERROR(SEARCH("espèce des zones humides",N2)))</formula>
    </cfRule>
  </conditionalFormatting>
  <conditionalFormatting sqref="N2:N100">
    <cfRule type="containsText" dxfId="528" priority="2" operator="containsText" text="Espèce des ourlets">
      <formula>NOT(ISERROR(SEARCH("Espèce des ourlets",N2)))</formula>
    </cfRule>
    <cfRule type="containsText" dxfId="527" priority="3" operator="containsText" text="espèce des prairies sèches">
      <formula>NOT(ISERROR(SEARCH("espèce des prairies sèches",N2)))</formula>
    </cfRule>
  </conditionalFormatting>
  <conditionalFormatting sqref="N2:N100">
    <cfRule type="containsText" dxfId="526" priority="1" operator="containsText" text="Espèce des lisières et boisements hygrophiles">
      <formula>NOT(ISERROR(SEARCH("Espèce des lisières et boisements hygrophiles",N2)))</formula>
    </cfRule>
  </conditionalFormatting>
  <pageMargins left="0.7" right="0.7" top="0.75" bottom="0.75" header="0.3" footer="0.3"/>
  <pageSetup paperSize="9" orientation="portrait" r:id="rId5"/>
  <drawing r:id="rId6"/>
  <extLst>
    <ext xmlns:x14="http://schemas.microsoft.com/office/spreadsheetml/2009/9/main" uri="{78C0D931-6437-407d-A8EE-F0AAD7539E65}">
      <x14:conditionalFormattings>
        <x14:conditionalFormatting xmlns:xm="http://schemas.microsoft.com/office/excel/2006/main">
          <x14:cfRule type="containsText" priority="35" operator="containsText" id="{F693D2DC-9B6D-42B8-8485-36BC1716BCAC}">
            <xm:f>NOT(ISERROR(SEARCH("HHHR",M2)))</xm:f>
            <xm:f>"HHHR"</xm:f>
            <x14:dxf>
              <fill>
                <patternFill>
                  <bgColor rgb="FFC00000"/>
                </patternFill>
              </fill>
            </x14:dxf>
          </x14:cfRule>
          <xm:sqref>M2:M361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343"/>
  <sheetViews>
    <sheetView zoomScale="70" zoomScaleNormal="70" workbookViewId="0">
      <pane ySplit="1" topLeftCell="A49" activePane="bottomLeft" state="frozen"/>
      <selection activeCell="D1" sqref="D1"/>
      <selection pane="bottomLeft" activeCell="I49" sqref="I49"/>
    </sheetView>
  </sheetViews>
  <sheetFormatPr baseColWidth="10" defaultRowHeight="15" x14ac:dyDescent="0.25"/>
  <cols>
    <col min="1" max="1" width="40.28515625" style="9" bestFit="1" customWidth="1"/>
    <col min="2" max="2" width="16.85546875" bestFit="1" customWidth="1"/>
    <col min="4" max="4" width="40.28515625" bestFit="1" customWidth="1"/>
    <col min="5" max="5" width="27.42578125" bestFit="1" customWidth="1"/>
    <col min="6" max="6" width="27.28515625" bestFit="1" customWidth="1"/>
    <col min="7" max="7" width="10.140625" customWidth="1"/>
    <col min="8" max="8" width="26.42578125" customWidth="1"/>
    <col min="9" max="9" width="17" style="1" customWidth="1"/>
    <col min="10" max="12" width="10.28515625" style="1" customWidth="1"/>
    <col min="14" max="15" width="35.7109375" bestFit="1" customWidth="1"/>
    <col min="16" max="16" width="10.28515625" customWidth="1"/>
    <col min="17" max="17" width="13.7109375" bestFit="1" customWidth="1"/>
    <col min="18" max="18" width="13.85546875" bestFit="1" customWidth="1"/>
    <col min="19" max="19" width="18.5703125" bestFit="1" customWidth="1"/>
    <col min="22" max="22" width="27.28515625" bestFit="1" customWidth="1"/>
    <col min="23" max="23" width="27.140625" bestFit="1" customWidth="1"/>
    <col min="28" max="28" width="27.28515625" bestFit="1" customWidth="1"/>
    <col min="29" max="29" width="44.5703125" bestFit="1" customWidth="1"/>
    <col min="33" max="33" width="49.140625" bestFit="1" customWidth="1"/>
    <col min="34" max="34" width="42.85546875" bestFit="1" customWidth="1"/>
    <col min="35" max="35" width="22.140625" customWidth="1"/>
    <col min="36" max="36" width="34.42578125" bestFit="1" customWidth="1"/>
    <col min="37" max="37" width="53.42578125" bestFit="1" customWidth="1"/>
    <col min="38" max="38" width="24.85546875" customWidth="1"/>
    <col min="39" max="39" width="17.85546875" customWidth="1"/>
    <col min="40" max="40" width="35.7109375" bestFit="1" customWidth="1"/>
    <col min="41" max="41" width="14.7109375" customWidth="1"/>
    <col min="42" max="42" width="5.42578125" customWidth="1"/>
    <col min="43" max="43" width="12.28515625" bestFit="1" customWidth="1"/>
  </cols>
  <sheetData>
    <row r="1" spans="1:37" s="7" customFormat="1" x14ac:dyDescent="0.25">
      <c r="A1" s="8" t="s">
        <v>232</v>
      </c>
      <c r="B1" s="7" t="s">
        <v>233</v>
      </c>
      <c r="C1" s="7" t="s">
        <v>234</v>
      </c>
      <c r="D1" s="7" t="s">
        <v>235</v>
      </c>
      <c r="E1" s="70" t="s">
        <v>236</v>
      </c>
      <c r="F1" s="70" t="s">
        <v>237</v>
      </c>
      <c r="G1" s="70" t="s">
        <v>238</v>
      </c>
      <c r="H1" s="71" t="s">
        <v>242</v>
      </c>
      <c r="I1" s="71" t="s">
        <v>419</v>
      </c>
      <c r="J1" s="71" t="s">
        <v>2923</v>
      </c>
      <c r="K1" s="71" t="s">
        <v>2924</v>
      </c>
      <c r="L1" s="71" t="s">
        <v>2926</v>
      </c>
      <c r="M1" s="71" t="s">
        <v>2925</v>
      </c>
      <c r="N1" s="71" t="s">
        <v>410</v>
      </c>
      <c r="O1" s="71" t="s">
        <v>3567</v>
      </c>
      <c r="P1" s="70" t="s">
        <v>239</v>
      </c>
      <c r="Q1" s="71" t="s">
        <v>399</v>
      </c>
      <c r="R1" s="71" t="s">
        <v>240</v>
      </c>
      <c r="S1" s="71" t="s">
        <v>398</v>
      </c>
    </row>
    <row r="2" spans="1:37" x14ac:dyDescent="0.25">
      <c r="A2" s="52"/>
      <c r="B2" s="13" t="e">
        <f>VLOOKUP($A2,REFERENTIEL!$A:$Y,2,FALSE)</f>
        <v>#N/A</v>
      </c>
      <c r="C2" t="e">
        <f>VLOOKUP($A2,REFERENTIEL!$A:$Y,4,FALSE)</f>
        <v>#N/A</v>
      </c>
      <c r="D2" t="e">
        <f>VLOOKUP($A2,REFERENTIEL!$A:$Y,5,FALSE)</f>
        <v>#N/A</v>
      </c>
      <c r="E2" s="72" t="e">
        <f>VLOOKUP($A2,REFERENTIEL!$A:$Y,6,FALSE)</f>
        <v>#N/A</v>
      </c>
      <c r="F2" s="72" t="e">
        <f>VLOOKUP($A2,REFERENTIEL!$A:$Y,7,FALSE)</f>
        <v>#N/A</v>
      </c>
      <c r="G2" s="72" t="e">
        <f>VLOOKUP($A2,REFERENTIEL!$A:$Y,8,FALSE)</f>
        <v>#N/A</v>
      </c>
      <c r="H2" s="73" t="e">
        <f>VLOOKUP($A2,REFERENTIEL!$A:$Y,12,FALSE)</f>
        <v>#N/A</v>
      </c>
      <c r="I2" s="73" t="e">
        <f>VLOOKUP($A2,REFERENTIEL!$A:$Y,22,FALSE)</f>
        <v>#N/A</v>
      </c>
      <c r="J2" s="73" t="e">
        <f>VLOOKUP($A2,REFERENTIEL!$A:$Y,14,FALSE)</f>
        <v>#N/A</v>
      </c>
      <c r="K2" s="73" t="e">
        <f>VLOOKUP($A2,REFERENTIEL!$A:$Y,15,FALSE)</f>
        <v>#N/A</v>
      </c>
      <c r="L2" s="73" t="e">
        <f>VLOOKUP($A2,REFERENTIEL!$A:$Y,16,FALSE)</f>
        <v>#N/A</v>
      </c>
      <c r="M2" t="e">
        <f>VLOOKUP($A2,REFERENTIEL!$A:$Y,17,FALSE)</f>
        <v>#N/A</v>
      </c>
      <c r="N2" s="101" t="e">
        <f>VLOOKUP($A2,REFERENTIEL!$A:$Y,19,FALSE)</f>
        <v>#N/A</v>
      </c>
      <c r="O2" s="45" t="e">
        <f>VLOOKUP($A2,REFERENTIEL!$A:$Y,20,FALSE)</f>
        <v>#N/A</v>
      </c>
      <c r="P2" s="72" t="e">
        <f>VLOOKUP($A2,REFERENTIEL!$A:$Y,9,FALSE)</f>
        <v>#N/A</v>
      </c>
      <c r="Q2" s="73" t="e">
        <f>VLOOKUP($A2,REFERENTIEL!$A:$Y,10,FALSE)</f>
        <v>#N/A</v>
      </c>
      <c r="R2" s="73" t="e">
        <f>VLOOKUP($A2,REFERENTIEL!$A:$Y,11,FALSE)</f>
        <v>#N/A</v>
      </c>
      <c r="S2" s="73" t="e">
        <f>VLOOKUP($A2,REFERENTIEL!$A:$Y,13,FALSE)</f>
        <v>#N/A</v>
      </c>
    </row>
    <row r="3" spans="1:37" x14ac:dyDescent="0.25">
      <c r="A3" s="52"/>
      <c r="B3" s="13" t="e">
        <f>VLOOKUP($A3,REFERENTIEL!$A:$Y,2,FALSE)</f>
        <v>#N/A</v>
      </c>
      <c r="C3" t="e">
        <f>VLOOKUP($A3,REFERENTIEL!$A:$Y,4,FALSE)</f>
        <v>#N/A</v>
      </c>
      <c r="D3" t="e">
        <f>VLOOKUP($A3,REFERENTIEL!$A:$Y,5,FALSE)</f>
        <v>#N/A</v>
      </c>
      <c r="E3" s="72" t="e">
        <f>VLOOKUP($A3,REFERENTIEL!$A:$Y,6,FALSE)</f>
        <v>#N/A</v>
      </c>
      <c r="F3" s="72" t="e">
        <f>VLOOKUP($A3,REFERENTIEL!$A:$Y,7,FALSE)</f>
        <v>#N/A</v>
      </c>
      <c r="G3" s="72" t="e">
        <f>VLOOKUP($A3,REFERENTIEL!$A:$Y,8,FALSE)</f>
        <v>#N/A</v>
      </c>
      <c r="H3" s="73" t="e">
        <f>VLOOKUP($A3,REFERENTIEL!$A:$Y,12,FALSE)</f>
        <v>#N/A</v>
      </c>
      <c r="I3" s="73" t="e">
        <f>VLOOKUP($A3,REFERENTIEL!$A:$Y,22,FALSE)</f>
        <v>#N/A</v>
      </c>
      <c r="J3" s="73" t="e">
        <f>VLOOKUP($A3,REFERENTIEL!$A:$Y,14,FALSE)</f>
        <v>#N/A</v>
      </c>
      <c r="K3" s="73" t="e">
        <f>VLOOKUP($A3,REFERENTIEL!$A:$Y,15,FALSE)</f>
        <v>#N/A</v>
      </c>
      <c r="L3" s="73" t="e">
        <f>VLOOKUP($A3,REFERENTIEL!$A:$Y,16,FALSE)</f>
        <v>#N/A</v>
      </c>
      <c r="M3" t="e">
        <f>VLOOKUP($A3,REFERENTIEL!$A:$Y,17,FALSE)</f>
        <v>#N/A</v>
      </c>
      <c r="N3" s="101" t="e">
        <f>VLOOKUP($A3,REFERENTIEL!$A:$Y,19,FALSE)</f>
        <v>#N/A</v>
      </c>
      <c r="O3" s="45" t="e">
        <f>VLOOKUP($A3,REFERENTIEL!$A:$Y,20,FALSE)</f>
        <v>#N/A</v>
      </c>
      <c r="P3" s="72" t="e">
        <f>VLOOKUP($A3,REFERENTIEL!$A:$Y,9,FALSE)</f>
        <v>#N/A</v>
      </c>
      <c r="Q3" s="73" t="e">
        <f>VLOOKUP($A3,REFERENTIEL!$A:$Y,10,FALSE)</f>
        <v>#N/A</v>
      </c>
      <c r="R3" s="73" t="e">
        <f>VLOOKUP($A3,REFERENTIEL!$A:$Y,11,FALSE)</f>
        <v>#N/A</v>
      </c>
      <c r="S3" s="73" t="e">
        <f>VLOOKUP($A3,REFERENTIEL!$A:$Y,13,FALSE)</f>
        <v>#N/A</v>
      </c>
    </row>
    <row r="4" spans="1:37" x14ac:dyDescent="0.25">
      <c r="A4" s="52"/>
      <c r="B4" s="13" t="e">
        <f>VLOOKUP($A4,REFERENTIEL!$A:$Y,2,FALSE)</f>
        <v>#N/A</v>
      </c>
      <c r="C4" t="e">
        <f>VLOOKUP($A4,REFERENTIEL!$A:$Y,4,FALSE)</f>
        <v>#N/A</v>
      </c>
      <c r="D4" t="e">
        <f>VLOOKUP($A4,REFERENTIEL!$A:$Y,5,FALSE)</f>
        <v>#N/A</v>
      </c>
      <c r="E4" s="72" t="e">
        <f>VLOOKUP($A4,REFERENTIEL!$A:$Y,6,FALSE)</f>
        <v>#N/A</v>
      </c>
      <c r="F4" s="72" t="e">
        <f>VLOOKUP($A4,REFERENTIEL!$A:$Y,7,FALSE)</f>
        <v>#N/A</v>
      </c>
      <c r="G4" s="72" t="e">
        <f>VLOOKUP($A4,REFERENTIEL!$A:$Y,8,FALSE)</f>
        <v>#N/A</v>
      </c>
      <c r="H4" s="73" t="e">
        <f>VLOOKUP($A4,REFERENTIEL!$A:$Y,12,FALSE)</f>
        <v>#N/A</v>
      </c>
      <c r="I4" s="73" t="e">
        <f>VLOOKUP($A4,REFERENTIEL!$A:$Y,22,FALSE)</f>
        <v>#N/A</v>
      </c>
      <c r="J4" s="73" t="e">
        <f>VLOOKUP($A4,REFERENTIEL!$A:$Y,14,FALSE)</f>
        <v>#N/A</v>
      </c>
      <c r="K4" s="73" t="e">
        <f>VLOOKUP($A4,REFERENTIEL!$A:$Y,15,FALSE)</f>
        <v>#N/A</v>
      </c>
      <c r="L4" s="73" t="e">
        <f>VLOOKUP($A4,REFERENTIEL!$A:$Y,16,FALSE)</f>
        <v>#N/A</v>
      </c>
      <c r="M4" t="e">
        <f>VLOOKUP($A4,REFERENTIEL!$A:$Y,17,FALSE)</f>
        <v>#N/A</v>
      </c>
      <c r="N4" s="101" t="e">
        <f>VLOOKUP($A4,REFERENTIEL!$A:$Y,19,FALSE)</f>
        <v>#N/A</v>
      </c>
      <c r="O4" s="45" t="e">
        <f>VLOOKUP($A4,REFERENTIEL!$A:$Y,20,FALSE)</f>
        <v>#N/A</v>
      </c>
      <c r="P4" s="72" t="e">
        <f>VLOOKUP($A4,REFERENTIEL!$A:$Y,9,FALSE)</f>
        <v>#N/A</v>
      </c>
      <c r="Q4" s="73" t="e">
        <f>VLOOKUP($A4,REFERENTIEL!$A:$Y,10,FALSE)</f>
        <v>#N/A</v>
      </c>
      <c r="R4" s="73" t="e">
        <f>VLOOKUP($A4,REFERENTIEL!$A:$Y,11,FALSE)</f>
        <v>#N/A</v>
      </c>
      <c r="S4" s="73" t="e">
        <f>VLOOKUP($A4,REFERENTIEL!$A:$Y,13,FALSE)</f>
        <v>#N/A</v>
      </c>
      <c r="V4" s="11" t="s">
        <v>416</v>
      </c>
      <c r="W4" t="s">
        <v>420</v>
      </c>
      <c r="AB4" s="11" t="s">
        <v>416</v>
      </c>
      <c r="AC4" t="s">
        <v>417</v>
      </c>
      <c r="AG4" s="11" t="s">
        <v>416</v>
      </c>
      <c r="AH4" t="s">
        <v>418</v>
      </c>
      <c r="AJ4" s="11" t="s">
        <v>416</v>
      </c>
      <c r="AK4" t="s">
        <v>4774</v>
      </c>
    </row>
    <row r="5" spans="1:37" x14ac:dyDescent="0.25">
      <c r="A5" s="52"/>
      <c r="B5" s="13" t="e">
        <f>VLOOKUP($A5,REFERENTIEL!$A:$Y,2,FALSE)</f>
        <v>#N/A</v>
      </c>
      <c r="C5" t="e">
        <f>VLOOKUP($A5,REFERENTIEL!$A:$Y,4,FALSE)</f>
        <v>#N/A</v>
      </c>
      <c r="D5" t="e">
        <f>VLOOKUP($A5,REFERENTIEL!$A:$Y,5,FALSE)</f>
        <v>#N/A</v>
      </c>
      <c r="E5" s="72" t="e">
        <f>VLOOKUP($A5,REFERENTIEL!$A:$Y,6,FALSE)</f>
        <v>#N/A</v>
      </c>
      <c r="F5" s="72" t="e">
        <f>VLOOKUP($A5,REFERENTIEL!$A:$Y,7,FALSE)</f>
        <v>#N/A</v>
      </c>
      <c r="G5" s="72" t="e">
        <f>VLOOKUP($A5,REFERENTIEL!$A:$Y,8,FALSE)</f>
        <v>#N/A</v>
      </c>
      <c r="H5" s="73" t="e">
        <f>VLOOKUP($A5,REFERENTIEL!$A:$Y,12,FALSE)</f>
        <v>#N/A</v>
      </c>
      <c r="I5" s="73" t="e">
        <f>VLOOKUP($A5,REFERENTIEL!$A:$Y,22,FALSE)</f>
        <v>#N/A</v>
      </c>
      <c r="J5" s="73" t="e">
        <f>VLOOKUP($A5,REFERENTIEL!$A:$Y,14,FALSE)</f>
        <v>#N/A</v>
      </c>
      <c r="K5" s="73" t="e">
        <f>VLOOKUP($A5,REFERENTIEL!$A:$Y,15,FALSE)</f>
        <v>#N/A</v>
      </c>
      <c r="L5" s="73" t="e">
        <f>VLOOKUP($A5,REFERENTIEL!$A:$Y,16,FALSE)</f>
        <v>#N/A</v>
      </c>
      <c r="M5" t="e">
        <f>VLOOKUP($A5,REFERENTIEL!$A:$Y,17,FALSE)</f>
        <v>#N/A</v>
      </c>
      <c r="N5" s="101" t="e">
        <f>VLOOKUP($A5,REFERENTIEL!$A:$Y,19,FALSE)</f>
        <v>#N/A</v>
      </c>
      <c r="O5" s="45" t="e">
        <f>VLOOKUP($A5,REFERENTIEL!$A:$Y,20,FALSE)</f>
        <v>#N/A</v>
      </c>
      <c r="P5" s="72" t="e">
        <f>VLOOKUP($A5,REFERENTIEL!$A:$Y,9,FALSE)</f>
        <v>#N/A</v>
      </c>
      <c r="Q5" s="73" t="e">
        <f>VLOOKUP($A5,REFERENTIEL!$A:$Y,10,FALSE)</f>
        <v>#N/A</v>
      </c>
      <c r="R5" s="73" t="e">
        <f>VLOOKUP($A5,REFERENTIEL!$A:$Y,11,FALSE)</f>
        <v>#N/A</v>
      </c>
      <c r="S5" s="73" t="e">
        <f>VLOOKUP($A5,REFERENTIEL!$A:$Y,13,FALSE)</f>
        <v>#N/A</v>
      </c>
      <c r="V5" s="12" t="s">
        <v>404</v>
      </c>
      <c r="W5" s="10">
        <v>6</v>
      </c>
      <c r="AB5" s="12" t="s">
        <v>14</v>
      </c>
      <c r="AC5" s="10">
        <v>8</v>
      </c>
      <c r="AG5" s="12" t="s">
        <v>411</v>
      </c>
      <c r="AH5" s="10">
        <v>1</v>
      </c>
      <c r="AJ5" s="12" t="s">
        <v>4788</v>
      </c>
      <c r="AK5" s="10">
        <v>33</v>
      </c>
    </row>
    <row r="6" spans="1:37" x14ac:dyDescent="0.25">
      <c r="A6" s="52"/>
      <c r="B6" s="13" t="e">
        <f>VLOOKUP($A6,REFERENTIEL!$A:$Y,2,FALSE)</f>
        <v>#N/A</v>
      </c>
      <c r="C6" t="e">
        <f>VLOOKUP($A6,REFERENTIEL!$A:$Y,4,FALSE)</f>
        <v>#N/A</v>
      </c>
      <c r="D6" t="e">
        <f>VLOOKUP($A6,REFERENTIEL!$A:$Y,5,FALSE)</f>
        <v>#N/A</v>
      </c>
      <c r="E6" s="72" t="e">
        <f>VLOOKUP($A6,REFERENTIEL!$A:$Y,6,FALSE)</f>
        <v>#N/A</v>
      </c>
      <c r="F6" s="72" t="e">
        <f>VLOOKUP($A6,REFERENTIEL!$A:$Y,7,FALSE)</f>
        <v>#N/A</v>
      </c>
      <c r="G6" s="72" t="e">
        <f>VLOOKUP($A6,REFERENTIEL!$A:$Y,8,FALSE)</f>
        <v>#N/A</v>
      </c>
      <c r="H6" s="73" t="e">
        <f>VLOOKUP($A6,REFERENTIEL!$A:$Y,12,FALSE)</f>
        <v>#N/A</v>
      </c>
      <c r="I6" s="73" t="e">
        <f>VLOOKUP($A6,REFERENTIEL!$A:$Y,22,FALSE)</f>
        <v>#N/A</v>
      </c>
      <c r="J6" s="73" t="e">
        <f>VLOOKUP($A6,REFERENTIEL!$A:$Y,14,FALSE)</f>
        <v>#N/A</v>
      </c>
      <c r="K6" s="73" t="e">
        <f>VLOOKUP($A6,REFERENTIEL!$A:$Y,15,FALSE)</f>
        <v>#N/A</v>
      </c>
      <c r="L6" s="73" t="e">
        <f>VLOOKUP($A6,REFERENTIEL!$A:$Y,16,FALSE)</f>
        <v>#N/A</v>
      </c>
      <c r="M6" t="e">
        <f>VLOOKUP($A6,REFERENTIEL!$A:$Y,17,FALSE)</f>
        <v>#N/A</v>
      </c>
      <c r="N6" s="101" t="e">
        <f>VLOOKUP($A6,REFERENTIEL!$A:$Y,19,FALSE)</f>
        <v>#N/A</v>
      </c>
      <c r="O6" s="45" t="e">
        <f>VLOOKUP($A6,REFERENTIEL!$A:$Y,20,FALSE)</f>
        <v>#N/A</v>
      </c>
      <c r="P6" s="72" t="e">
        <f>VLOOKUP($A6,REFERENTIEL!$A:$Y,9,FALSE)</f>
        <v>#N/A</v>
      </c>
      <c r="Q6" s="73" t="e">
        <f>VLOOKUP($A6,REFERENTIEL!$A:$Y,10,FALSE)</f>
        <v>#N/A</v>
      </c>
      <c r="R6" s="73" t="e">
        <f>VLOOKUP($A6,REFERENTIEL!$A:$Y,11,FALSE)</f>
        <v>#N/A</v>
      </c>
      <c r="S6" s="73" t="e">
        <f>VLOOKUP($A6,REFERENTIEL!$A:$Y,13,FALSE)</f>
        <v>#N/A</v>
      </c>
      <c r="V6" s="12" t="s">
        <v>405</v>
      </c>
      <c r="W6" s="10">
        <v>17</v>
      </c>
      <c r="AB6" s="12" t="s">
        <v>33</v>
      </c>
      <c r="AC6" s="10">
        <v>3</v>
      </c>
      <c r="AG6" s="12" t="s">
        <v>3566</v>
      </c>
      <c r="AH6" s="10">
        <v>13</v>
      </c>
      <c r="AJ6" s="12" t="s">
        <v>4783</v>
      </c>
      <c r="AK6" s="10">
        <v>14</v>
      </c>
    </row>
    <row r="7" spans="1:37" x14ac:dyDescent="0.25">
      <c r="A7" s="52"/>
      <c r="B7" s="13" t="e">
        <f>VLOOKUP($A7,REFERENTIEL!$A:$Y,2,FALSE)</f>
        <v>#N/A</v>
      </c>
      <c r="C7" t="e">
        <f>VLOOKUP($A7,REFERENTIEL!$A:$Y,4,FALSE)</f>
        <v>#N/A</v>
      </c>
      <c r="D7" t="e">
        <f>VLOOKUP($A7,REFERENTIEL!$A:$Y,5,FALSE)</f>
        <v>#N/A</v>
      </c>
      <c r="E7" s="72" t="e">
        <f>VLOOKUP($A7,REFERENTIEL!$A:$Y,6,FALSE)</f>
        <v>#N/A</v>
      </c>
      <c r="F7" s="72" t="e">
        <f>VLOOKUP($A7,REFERENTIEL!$A:$Y,7,FALSE)</f>
        <v>#N/A</v>
      </c>
      <c r="G7" s="72" t="e">
        <f>VLOOKUP($A7,REFERENTIEL!$A:$Y,8,FALSE)</f>
        <v>#N/A</v>
      </c>
      <c r="H7" s="73" t="e">
        <f>VLOOKUP($A7,REFERENTIEL!$A:$Y,12,FALSE)</f>
        <v>#N/A</v>
      </c>
      <c r="I7" s="73" t="e">
        <f>VLOOKUP($A7,REFERENTIEL!$A:$Y,22,FALSE)</f>
        <v>#N/A</v>
      </c>
      <c r="J7" s="73" t="e">
        <f>VLOOKUP($A7,REFERENTIEL!$A:$Y,14,FALSE)</f>
        <v>#N/A</v>
      </c>
      <c r="K7" s="73" t="e">
        <f>VLOOKUP($A7,REFERENTIEL!$A:$Y,15,FALSE)</f>
        <v>#N/A</v>
      </c>
      <c r="L7" s="73" t="e">
        <f>VLOOKUP($A7,REFERENTIEL!$A:$Y,16,FALSE)</f>
        <v>#N/A</v>
      </c>
      <c r="M7" t="e">
        <f>VLOOKUP($A7,REFERENTIEL!$A:$Y,17,FALSE)</f>
        <v>#N/A</v>
      </c>
      <c r="N7" s="101" t="e">
        <f>VLOOKUP($A7,REFERENTIEL!$A:$Y,19,FALSE)</f>
        <v>#N/A</v>
      </c>
      <c r="O7" s="45" t="e">
        <f>VLOOKUP($A7,REFERENTIEL!$A:$Y,20,FALSE)</f>
        <v>#N/A</v>
      </c>
      <c r="P7" s="72" t="e">
        <f>VLOOKUP($A7,REFERENTIEL!$A:$Y,9,FALSE)</f>
        <v>#N/A</v>
      </c>
      <c r="Q7" s="73" t="e">
        <f>VLOOKUP($A7,REFERENTIEL!$A:$Y,10,FALSE)</f>
        <v>#N/A</v>
      </c>
      <c r="R7" s="73" t="e">
        <f>VLOOKUP($A7,REFERENTIEL!$A:$Y,11,FALSE)</f>
        <v>#N/A</v>
      </c>
      <c r="S7" s="73" t="e">
        <f>VLOOKUP($A7,REFERENTIEL!$A:$Y,13,FALSE)</f>
        <v>#N/A</v>
      </c>
      <c r="V7" s="12" t="s">
        <v>406</v>
      </c>
      <c r="W7" s="10">
        <v>11</v>
      </c>
      <c r="AB7" s="12" t="s">
        <v>49</v>
      </c>
      <c r="AC7" s="10">
        <v>6</v>
      </c>
      <c r="AG7" s="12" t="s">
        <v>3565</v>
      </c>
      <c r="AH7" s="10">
        <v>14</v>
      </c>
      <c r="AJ7" s="12" t="s">
        <v>4786</v>
      </c>
      <c r="AK7" s="10">
        <v>8</v>
      </c>
    </row>
    <row r="8" spans="1:37" x14ac:dyDescent="0.25">
      <c r="A8" s="52"/>
      <c r="B8" s="13" t="e">
        <f>VLOOKUP($A8,REFERENTIEL!$A:$Y,2,FALSE)</f>
        <v>#N/A</v>
      </c>
      <c r="C8" t="e">
        <f>VLOOKUP($A8,REFERENTIEL!$A:$Y,4,FALSE)</f>
        <v>#N/A</v>
      </c>
      <c r="D8" t="e">
        <f>VLOOKUP($A8,REFERENTIEL!$A:$Y,5,FALSE)</f>
        <v>#N/A</v>
      </c>
      <c r="E8" s="72" t="e">
        <f>VLOOKUP($A8,REFERENTIEL!$A:$Y,6,FALSE)</f>
        <v>#N/A</v>
      </c>
      <c r="F8" s="72" t="e">
        <f>VLOOKUP($A8,REFERENTIEL!$A:$Y,7,FALSE)</f>
        <v>#N/A</v>
      </c>
      <c r="G8" s="72" t="e">
        <f>VLOOKUP($A8,REFERENTIEL!$A:$Y,8,FALSE)</f>
        <v>#N/A</v>
      </c>
      <c r="H8" s="73" t="e">
        <f>VLOOKUP($A8,REFERENTIEL!$A:$Y,12,FALSE)</f>
        <v>#N/A</v>
      </c>
      <c r="I8" s="73" t="e">
        <f>VLOOKUP($A8,REFERENTIEL!$A:$Y,22,FALSE)</f>
        <v>#N/A</v>
      </c>
      <c r="J8" s="73" t="e">
        <f>VLOOKUP($A8,REFERENTIEL!$A:$Y,14,FALSE)</f>
        <v>#N/A</v>
      </c>
      <c r="K8" s="73" t="e">
        <f>VLOOKUP($A8,REFERENTIEL!$A:$Y,15,FALSE)</f>
        <v>#N/A</v>
      </c>
      <c r="L8" s="73" t="e">
        <f>VLOOKUP($A8,REFERENTIEL!$A:$Y,16,FALSE)</f>
        <v>#N/A</v>
      </c>
      <c r="M8" s="37" t="e">
        <f>VLOOKUP($A8,REFERENTIEL!$A:$Y,17,FALSE)</f>
        <v>#N/A</v>
      </c>
      <c r="N8" s="101" t="e">
        <f>VLOOKUP($A8,REFERENTIEL!$A:$Y,19,FALSE)</f>
        <v>#N/A</v>
      </c>
      <c r="O8" s="45" t="e">
        <f>VLOOKUP($A8,REFERENTIEL!$A:$Y,20,FALSE)</f>
        <v>#N/A</v>
      </c>
      <c r="P8" s="72" t="e">
        <f>VLOOKUP($A8,REFERENTIEL!$A:$Y,9,FALSE)</f>
        <v>#N/A</v>
      </c>
      <c r="Q8" s="73" t="e">
        <f>VLOOKUP($A8,REFERENTIEL!$A:$Y,10,FALSE)</f>
        <v>#N/A</v>
      </c>
      <c r="R8" s="73" t="e">
        <f>VLOOKUP($A8,REFERENTIEL!$A:$Y,11,FALSE)</f>
        <v>#N/A</v>
      </c>
      <c r="S8" s="73" t="e">
        <f>VLOOKUP($A8,REFERENTIEL!$A:$Y,13,FALSE)</f>
        <v>#N/A</v>
      </c>
      <c r="V8" s="12" t="s">
        <v>403</v>
      </c>
      <c r="W8" s="10">
        <v>18</v>
      </c>
      <c r="AB8" s="12" t="s">
        <v>26</v>
      </c>
      <c r="AC8" s="10">
        <v>6</v>
      </c>
      <c r="AG8" s="12" t="s">
        <v>2095</v>
      </c>
      <c r="AH8" s="10">
        <v>6</v>
      </c>
      <c r="AJ8" s="12" t="s">
        <v>4787</v>
      </c>
      <c r="AK8" s="10">
        <v>2</v>
      </c>
    </row>
    <row r="9" spans="1:37" x14ac:dyDescent="0.25">
      <c r="A9" s="52"/>
      <c r="B9" s="13" t="e">
        <f>VLOOKUP($A9,REFERENTIEL!$A:$Y,2,FALSE)</f>
        <v>#N/A</v>
      </c>
      <c r="C9" t="e">
        <f>VLOOKUP($A9,REFERENTIEL!$A:$Y,4,FALSE)</f>
        <v>#N/A</v>
      </c>
      <c r="D9" t="e">
        <f>VLOOKUP($A9,REFERENTIEL!$A:$Y,5,FALSE)</f>
        <v>#N/A</v>
      </c>
      <c r="E9" s="72" t="e">
        <f>VLOOKUP($A9,REFERENTIEL!$A:$Y,6,FALSE)</f>
        <v>#N/A</v>
      </c>
      <c r="F9" s="72" t="e">
        <f>VLOOKUP($A9,REFERENTIEL!$A:$Y,7,FALSE)</f>
        <v>#N/A</v>
      </c>
      <c r="G9" s="72" t="e">
        <f>VLOOKUP($A9,REFERENTIEL!$A:$Y,8,FALSE)</f>
        <v>#N/A</v>
      </c>
      <c r="H9" s="73" t="e">
        <f>VLOOKUP($A9,REFERENTIEL!$A:$Y,12,FALSE)</f>
        <v>#N/A</v>
      </c>
      <c r="I9" s="73" t="e">
        <f>VLOOKUP($A9,REFERENTIEL!$A:$Y,22,FALSE)</f>
        <v>#N/A</v>
      </c>
      <c r="J9" s="73" t="e">
        <f>VLOOKUP($A9,REFERENTIEL!$A:$Y,14,FALSE)</f>
        <v>#N/A</v>
      </c>
      <c r="K9" s="73" t="e">
        <f>VLOOKUP($A9,REFERENTIEL!$A:$Y,15,FALSE)</f>
        <v>#N/A</v>
      </c>
      <c r="L9" s="73" t="e">
        <f>VLOOKUP($A9,REFERENTIEL!$A:$Y,16,FALSE)</f>
        <v>#N/A</v>
      </c>
      <c r="M9" s="37" t="e">
        <f>VLOOKUP($A9,REFERENTIEL!$A:$Y,17,FALSE)</f>
        <v>#N/A</v>
      </c>
      <c r="N9" s="101" t="e">
        <f>VLOOKUP($A9,REFERENTIEL!$A:$Y,19,FALSE)</f>
        <v>#N/A</v>
      </c>
      <c r="O9" s="45" t="e">
        <f>VLOOKUP($A9,REFERENTIEL!$A:$Y,20,FALSE)</f>
        <v>#N/A</v>
      </c>
      <c r="P9" s="72" t="e">
        <f>VLOOKUP($A9,REFERENTIEL!$A:$Y,9,FALSE)</f>
        <v>#N/A</v>
      </c>
      <c r="Q9" s="73" t="e">
        <f>VLOOKUP($A9,REFERENTIEL!$A:$Y,10,FALSE)</f>
        <v>#N/A</v>
      </c>
      <c r="R9" s="73" t="e">
        <f>VLOOKUP($A9,REFERENTIEL!$A:$Y,11,FALSE)</f>
        <v>#N/A</v>
      </c>
      <c r="S9" s="73" t="e">
        <f>VLOOKUP($A9,REFERENTIEL!$A:$Y,13,FALSE)</f>
        <v>#N/A</v>
      </c>
      <c r="V9" s="12" t="s">
        <v>407</v>
      </c>
      <c r="W9" s="10">
        <v>8</v>
      </c>
      <c r="AB9" s="12" t="s">
        <v>29</v>
      </c>
      <c r="AC9" s="10">
        <v>8</v>
      </c>
      <c r="AG9" s="12" t="s">
        <v>4783</v>
      </c>
      <c r="AH9" s="10">
        <v>14</v>
      </c>
      <c r="AJ9" s="12" t="s">
        <v>3577</v>
      </c>
      <c r="AK9" s="10">
        <v>21</v>
      </c>
    </row>
    <row r="10" spans="1:37" x14ac:dyDescent="0.25">
      <c r="A10" s="52"/>
      <c r="B10" s="13" t="e">
        <f>VLOOKUP($A10,REFERENTIEL!$A:$Y,2,FALSE)</f>
        <v>#N/A</v>
      </c>
      <c r="C10" t="e">
        <f>VLOOKUP($A10,REFERENTIEL!$A:$Y,4,FALSE)</f>
        <v>#N/A</v>
      </c>
      <c r="D10" t="e">
        <f>VLOOKUP($A10,REFERENTIEL!$A:$Y,5,FALSE)</f>
        <v>#N/A</v>
      </c>
      <c r="E10" s="72" t="e">
        <f>VLOOKUP($A10,REFERENTIEL!$A:$Y,6,FALSE)</f>
        <v>#N/A</v>
      </c>
      <c r="F10" s="72" t="e">
        <f>VLOOKUP($A10,REFERENTIEL!$A:$Y,7,FALSE)</f>
        <v>#N/A</v>
      </c>
      <c r="G10" s="72" t="e">
        <f>VLOOKUP($A10,REFERENTIEL!$A:$Y,8,FALSE)</f>
        <v>#N/A</v>
      </c>
      <c r="H10" s="73" t="e">
        <f>VLOOKUP($A10,REFERENTIEL!$A:$Y,12,FALSE)</f>
        <v>#N/A</v>
      </c>
      <c r="I10" s="73" t="e">
        <f>VLOOKUP($A10,REFERENTIEL!$A:$Y,22,FALSE)</f>
        <v>#N/A</v>
      </c>
      <c r="J10" s="73" t="e">
        <f>VLOOKUP($A10,REFERENTIEL!$A:$Y,14,FALSE)</f>
        <v>#N/A</v>
      </c>
      <c r="K10" s="73" t="e">
        <f>VLOOKUP($A10,REFERENTIEL!$A:$Y,15,FALSE)</f>
        <v>#N/A</v>
      </c>
      <c r="L10" s="73" t="e">
        <f>VLOOKUP($A10,REFERENTIEL!$A:$Y,16,FALSE)</f>
        <v>#N/A</v>
      </c>
      <c r="M10" s="37" t="e">
        <f>VLOOKUP($A10,REFERENTIEL!$A:$Y,17,FALSE)</f>
        <v>#N/A</v>
      </c>
      <c r="N10" s="101" t="e">
        <f>VLOOKUP($A10,REFERENTIEL!$A:$Y,19,FALSE)</f>
        <v>#N/A</v>
      </c>
      <c r="O10" s="45" t="e">
        <f>VLOOKUP($A10,REFERENTIEL!$A:$Y,20,FALSE)</f>
        <v>#N/A</v>
      </c>
      <c r="P10" s="72" t="e">
        <f>VLOOKUP($A10,REFERENTIEL!$A:$Y,9,FALSE)</f>
        <v>#N/A</v>
      </c>
      <c r="Q10" s="73" t="e">
        <f>VLOOKUP($A10,REFERENTIEL!$A:$Y,10,FALSE)</f>
        <v>#N/A</v>
      </c>
      <c r="R10" s="73" t="e">
        <f>VLOOKUP($A10,REFERENTIEL!$A:$Y,11,FALSE)</f>
        <v>#N/A</v>
      </c>
      <c r="S10" s="73" t="e">
        <f>VLOOKUP($A10,REFERENTIEL!$A:$Y,13,FALSE)</f>
        <v>#N/A</v>
      </c>
      <c r="V10" s="12" t="s">
        <v>402</v>
      </c>
      <c r="W10" s="10">
        <v>7</v>
      </c>
      <c r="AB10" s="12" t="s">
        <v>16</v>
      </c>
      <c r="AC10" s="10">
        <v>56</v>
      </c>
      <c r="AG10" s="12" t="s">
        <v>4786</v>
      </c>
      <c r="AH10" s="10">
        <v>8</v>
      </c>
      <c r="AJ10" s="12" t="s">
        <v>4785</v>
      </c>
      <c r="AK10" s="10">
        <v>12</v>
      </c>
    </row>
    <row r="11" spans="1:37" x14ac:dyDescent="0.25">
      <c r="A11" s="52"/>
      <c r="B11" s="13" t="e">
        <f>VLOOKUP($A11,REFERENTIEL!$A:$Y,2,FALSE)</f>
        <v>#N/A</v>
      </c>
      <c r="C11" t="e">
        <f>VLOOKUP($A11,REFERENTIEL!$A:$Y,4,FALSE)</f>
        <v>#N/A</v>
      </c>
      <c r="D11" t="e">
        <f>VLOOKUP($A11,REFERENTIEL!$A:$Y,5,FALSE)</f>
        <v>#N/A</v>
      </c>
      <c r="E11" s="72" t="e">
        <f>VLOOKUP($A11,REFERENTIEL!$A:$Y,6,FALSE)</f>
        <v>#N/A</v>
      </c>
      <c r="F11" s="72" t="e">
        <f>VLOOKUP($A11,REFERENTIEL!$A:$Y,7,FALSE)</f>
        <v>#N/A</v>
      </c>
      <c r="G11" s="72" t="e">
        <f>VLOOKUP($A11,REFERENTIEL!$A:$Y,8,FALSE)</f>
        <v>#N/A</v>
      </c>
      <c r="H11" s="73" t="e">
        <f>VLOOKUP($A11,REFERENTIEL!$A:$Y,12,FALSE)</f>
        <v>#N/A</v>
      </c>
      <c r="I11" s="73" t="e">
        <f>VLOOKUP($A11,REFERENTIEL!$A:$Y,22,FALSE)</f>
        <v>#N/A</v>
      </c>
      <c r="J11" s="73" t="e">
        <f>VLOOKUP($A11,REFERENTIEL!$A:$Y,14,FALSE)</f>
        <v>#N/A</v>
      </c>
      <c r="K11" s="73" t="e">
        <f>VLOOKUP($A11,REFERENTIEL!$A:$Y,15,FALSE)</f>
        <v>#N/A</v>
      </c>
      <c r="L11" s="73" t="e">
        <f>VLOOKUP($A11,REFERENTIEL!$A:$Y,16,FALSE)</f>
        <v>#N/A</v>
      </c>
      <c r="M11" s="37" t="e">
        <f>VLOOKUP($A11,REFERENTIEL!$A:$Y,17,FALSE)</f>
        <v>#N/A</v>
      </c>
      <c r="N11" s="101" t="e">
        <f>VLOOKUP($A11,REFERENTIEL!$A:$Y,19,FALSE)</f>
        <v>#N/A</v>
      </c>
      <c r="O11" s="45" t="e">
        <f>VLOOKUP($A11,REFERENTIEL!$A:$Y,20,FALSE)</f>
        <v>#N/A</v>
      </c>
      <c r="P11" s="72" t="e">
        <f>VLOOKUP($A11,REFERENTIEL!$A:$Y,9,FALSE)</f>
        <v>#N/A</v>
      </c>
      <c r="Q11" s="73" t="e">
        <f>VLOOKUP($A11,REFERENTIEL!$A:$Y,10,FALSE)</f>
        <v>#N/A</v>
      </c>
      <c r="R11" s="73" t="e">
        <f>VLOOKUP($A11,REFERENTIEL!$A:$Y,11,FALSE)</f>
        <v>#N/A</v>
      </c>
      <c r="S11" s="73" t="e">
        <f>VLOOKUP($A11,REFERENTIEL!$A:$Y,13,FALSE)</f>
        <v>#N/A</v>
      </c>
      <c r="V11" s="12" t="s">
        <v>408</v>
      </c>
      <c r="W11" s="10">
        <v>7</v>
      </c>
      <c r="AB11" s="12" t="s">
        <v>38</v>
      </c>
      <c r="AC11" s="10">
        <v>7</v>
      </c>
      <c r="AG11" s="12" t="s">
        <v>4787</v>
      </c>
      <c r="AH11" s="10">
        <v>2</v>
      </c>
      <c r="AJ11" s="12" t="s">
        <v>4784</v>
      </c>
      <c r="AK11" s="10">
        <v>8</v>
      </c>
    </row>
    <row r="12" spans="1:37" x14ac:dyDescent="0.25">
      <c r="A12" s="52"/>
      <c r="B12" s="13" t="e">
        <f>VLOOKUP($A12,REFERENTIEL!$A:$Y,2,FALSE)</f>
        <v>#N/A</v>
      </c>
      <c r="C12" t="e">
        <f>VLOOKUP($A12,REFERENTIEL!$A:$Y,4,FALSE)</f>
        <v>#N/A</v>
      </c>
      <c r="D12" t="e">
        <f>VLOOKUP($A12,REFERENTIEL!$A:$Y,5,FALSE)</f>
        <v>#N/A</v>
      </c>
      <c r="E12" s="72" t="e">
        <f>VLOOKUP($A12,REFERENTIEL!$A:$Y,6,FALSE)</f>
        <v>#N/A</v>
      </c>
      <c r="F12" s="72" t="e">
        <f>VLOOKUP($A12,REFERENTIEL!$A:$Y,7,FALSE)</f>
        <v>#N/A</v>
      </c>
      <c r="G12" s="72" t="e">
        <f>VLOOKUP($A12,REFERENTIEL!$A:$Y,8,FALSE)</f>
        <v>#N/A</v>
      </c>
      <c r="H12" s="73" t="e">
        <f>VLOOKUP($A12,REFERENTIEL!$A:$Y,12,FALSE)</f>
        <v>#N/A</v>
      </c>
      <c r="I12" s="73" t="e">
        <f>VLOOKUP($A12,REFERENTIEL!$A:$Y,22,FALSE)</f>
        <v>#N/A</v>
      </c>
      <c r="J12" s="73" t="e">
        <f>VLOOKUP($A12,REFERENTIEL!$A:$Y,14,FALSE)</f>
        <v>#N/A</v>
      </c>
      <c r="K12" s="73" t="e">
        <f>VLOOKUP($A12,REFERENTIEL!$A:$Y,15,FALSE)</f>
        <v>#N/A</v>
      </c>
      <c r="L12" s="73" t="e">
        <f>VLOOKUP($A12,REFERENTIEL!$A:$Y,16,FALSE)</f>
        <v>#N/A</v>
      </c>
      <c r="M12" t="e">
        <f>VLOOKUP($A12,REFERENTIEL!$A:$Y,17,FALSE)</f>
        <v>#N/A</v>
      </c>
      <c r="N12" s="101" t="e">
        <f>VLOOKUP($A12,REFERENTIEL!$A:$Y,19,FALSE)</f>
        <v>#N/A</v>
      </c>
      <c r="O12" s="45" t="e">
        <f>VLOOKUP($A12,REFERENTIEL!$A:$Y,20,FALSE)</f>
        <v>#N/A</v>
      </c>
      <c r="P12" s="72" t="e">
        <f>VLOOKUP($A12,REFERENTIEL!$A:$Y,9,FALSE)</f>
        <v>#N/A</v>
      </c>
      <c r="Q12" s="73" t="e">
        <f>VLOOKUP($A12,REFERENTIEL!$A:$Y,10,FALSE)</f>
        <v>#N/A</v>
      </c>
      <c r="R12" s="73" t="e">
        <f>VLOOKUP($A12,REFERENTIEL!$A:$Y,11,FALSE)</f>
        <v>#N/A</v>
      </c>
      <c r="S12" s="73" t="e">
        <f>VLOOKUP($A12,REFERENTIEL!$A:$Y,13,FALSE)</f>
        <v>#N/A</v>
      </c>
      <c r="V12" s="12" t="s">
        <v>409</v>
      </c>
      <c r="W12" s="10">
        <v>6</v>
      </c>
      <c r="AB12" s="12" t="s">
        <v>3</v>
      </c>
      <c r="AC12" s="10">
        <v>5</v>
      </c>
      <c r="AG12" s="12" t="s">
        <v>2094</v>
      </c>
      <c r="AH12" s="10">
        <v>21</v>
      </c>
      <c r="AJ12" s="12" t="s">
        <v>411</v>
      </c>
      <c r="AK12" s="10">
        <v>1</v>
      </c>
    </row>
    <row r="13" spans="1:37" x14ac:dyDescent="0.25">
      <c r="A13" s="52"/>
      <c r="B13" s="13" t="e">
        <f>VLOOKUP($A13,REFERENTIEL!$A:$Y,2,FALSE)</f>
        <v>#N/A</v>
      </c>
      <c r="C13" t="e">
        <f>VLOOKUP($A13,REFERENTIEL!$A:$Y,4,FALSE)</f>
        <v>#N/A</v>
      </c>
      <c r="D13" t="e">
        <f>VLOOKUP($A13,REFERENTIEL!$A:$Y,5,FALSE)</f>
        <v>#N/A</v>
      </c>
      <c r="E13" s="72" t="e">
        <f>VLOOKUP($A13,REFERENTIEL!$A:$Y,6,FALSE)</f>
        <v>#N/A</v>
      </c>
      <c r="F13" s="72" t="e">
        <f>VLOOKUP($A13,REFERENTIEL!$A:$Y,7,FALSE)</f>
        <v>#N/A</v>
      </c>
      <c r="G13" s="72" t="e">
        <f>VLOOKUP($A13,REFERENTIEL!$A:$Y,8,FALSE)</f>
        <v>#N/A</v>
      </c>
      <c r="H13" s="73" t="e">
        <f>VLOOKUP($A13,REFERENTIEL!$A:$Y,12,FALSE)</f>
        <v>#N/A</v>
      </c>
      <c r="I13" s="73" t="e">
        <f>VLOOKUP($A13,REFERENTIEL!$A:$Y,22,FALSE)</f>
        <v>#N/A</v>
      </c>
      <c r="J13" s="73" t="e">
        <f>VLOOKUP($A13,REFERENTIEL!$A:$Y,14,FALSE)</f>
        <v>#N/A</v>
      </c>
      <c r="K13" s="73" t="e">
        <f>VLOOKUP($A13,REFERENTIEL!$A:$Y,15,FALSE)</f>
        <v>#N/A</v>
      </c>
      <c r="L13" s="73" t="e">
        <f>VLOOKUP($A13,REFERENTIEL!$A:$Y,16,FALSE)</f>
        <v>#N/A</v>
      </c>
      <c r="M13" t="e">
        <f>VLOOKUP($A13,REFERENTIEL!$A:$Y,17,FALSE)</f>
        <v>#N/A</v>
      </c>
      <c r="N13" s="101" t="e">
        <f>VLOOKUP($A13,REFERENTIEL!$A:$Y,19,FALSE)</f>
        <v>#N/A</v>
      </c>
      <c r="O13" s="45" t="e">
        <f>VLOOKUP($A13,REFERENTIEL!$A:$Y,20,FALSE)</f>
        <v>#N/A</v>
      </c>
      <c r="P13" s="72" t="e">
        <f>VLOOKUP($A13,REFERENTIEL!$A:$Y,9,FALSE)</f>
        <v>#N/A</v>
      </c>
      <c r="Q13" s="73" t="e">
        <f>VLOOKUP($A13,REFERENTIEL!$A:$Y,10,FALSE)</f>
        <v>#N/A</v>
      </c>
      <c r="R13" s="73" t="e">
        <f>VLOOKUP($A13,REFERENTIEL!$A:$Y,11,FALSE)</f>
        <v>#N/A</v>
      </c>
      <c r="S13" s="73" t="e">
        <f>VLOOKUP($A13,REFERENTIEL!$A:$Y,13,FALSE)</f>
        <v>#N/A</v>
      </c>
      <c r="V13" s="12" t="s">
        <v>412</v>
      </c>
      <c r="W13" s="10">
        <v>15</v>
      </c>
      <c r="AB13" s="12" t="s">
        <v>401</v>
      </c>
      <c r="AC13" s="10">
        <v>99</v>
      </c>
      <c r="AG13" s="12" t="s">
        <v>4785</v>
      </c>
      <c r="AH13" s="10">
        <v>12</v>
      </c>
      <c r="AJ13" s="12" t="s">
        <v>401</v>
      </c>
      <c r="AK13" s="10">
        <v>99</v>
      </c>
    </row>
    <row r="14" spans="1:37" x14ac:dyDescent="0.25">
      <c r="A14" s="52"/>
      <c r="B14" s="13" t="e">
        <f>VLOOKUP($A14,REFERENTIEL!$A:$Y,2,FALSE)</f>
        <v>#N/A</v>
      </c>
      <c r="C14" t="e">
        <f>VLOOKUP($A14,REFERENTIEL!$A:$Y,4,FALSE)</f>
        <v>#N/A</v>
      </c>
      <c r="D14" t="e">
        <f>VLOOKUP($A14,REFERENTIEL!$A:$Y,5,FALSE)</f>
        <v>#N/A</v>
      </c>
      <c r="E14" s="72" t="e">
        <f>VLOOKUP($A14,REFERENTIEL!$A:$Y,6,FALSE)</f>
        <v>#N/A</v>
      </c>
      <c r="F14" s="72" t="e">
        <f>VLOOKUP($A14,REFERENTIEL!$A:$Y,7,FALSE)</f>
        <v>#N/A</v>
      </c>
      <c r="G14" s="72" t="e">
        <f>VLOOKUP($A14,REFERENTIEL!$A:$Y,8,FALSE)</f>
        <v>#N/A</v>
      </c>
      <c r="H14" s="73" t="e">
        <f>VLOOKUP($A14,REFERENTIEL!$A:$Y,12,FALSE)</f>
        <v>#N/A</v>
      </c>
      <c r="I14" s="73" t="e">
        <f>VLOOKUP($A14,REFERENTIEL!$A:$Y,22,FALSE)</f>
        <v>#N/A</v>
      </c>
      <c r="J14" s="73" t="e">
        <f>VLOOKUP($A14,REFERENTIEL!$A:$Y,14,FALSE)</f>
        <v>#N/A</v>
      </c>
      <c r="K14" s="73" t="e">
        <f>VLOOKUP($A14,REFERENTIEL!$A:$Y,15,FALSE)</f>
        <v>#N/A</v>
      </c>
      <c r="L14" s="73" t="e">
        <f>VLOOKUP($A14,REFERENTIEL!$A:$Y,16,FALSE)</f>
        <v>#N/A</v>
      </c>
      <c r="M14" t="e">
        <f>VLOOKUP($A14,REFERENTIEL!$A:$Y,17,FALSE)</f>
        <v>#N/A</v>
      </c>
      <c r="N14" s="101" t="e">
        <f>VLOOKUP($A14,REFERENTIEL!$A:$Y,19,FALSE)</f>
        <v>#N/A</v>
      </c>
      <c r="O14" s="45" t="e">
        <f>VLOOKUP($A14,REFERENTIEL!$A:$Y,20,FALSE)</f>
        <v>#N/A</v>
      </c>
      <c r="P14" s="72" t="e">
        <f>VLOOKUP($A14,REFERENTIEL!$A:$Y,9,FALSE)</f>
        <v>#N/A</v>
      </c>
      <c r="Q14" s="73" t="e">
        <f>VLOOKUP($A14,REFERENTIEL!$A:$Y,10,FALSE)</f>
        <v>#N/A</v>
      </c>
      <c r="R14" s="73" t="e">
        <f>VLOOKUP($A14,REFERENTIEL!$A:$Y,11,FALSE)</f>
        <v>#N/A</v>
      </c>
      <c r="S14" s="73" t="e">
        <f>VLOOKUP($A14,REFERENTIEL!$A:$Y,13,FALSE)</f>
        <v>#N/A</v>
      </c>
      <c r="V14" s="12" t="s">
        <v>460</v>
      </c>
      <c r="W14" s="10">
        <v>4</v>
      </c>
      <c r="AG14" s="12" t="s">
        <v>4784</v>
      </c>
      <c r="AH14" s="10">
        <v>8</v>
      </c>
    </row>
    <row r="15" spans="1:37" x14ac:dyDescent="0.25">
      <c r="A15" s="52"/>
      <c r="B15" s="13" t="e">
        <f>VLOOKUP($A15,REFERENTIEL!$A:$Y,2,FALSE)</f>
        <v>#N/A</v>
      </c>
      <c r="C15" t="e">
        <f>VLOOKUP($A15,REFERENTIEL!$A:$Y,4,FALSE)</f>
        <v>#N/A</v>
      </c>
      <c r="D15" t="e">
        <f>VLOOKUP($A15,REFERENTIEL!$A:$Y,5,FALSE)</f>
        <v>#N/A</v>
      </c>
      <c r="E15" s="72" t="e">
        <f>VLOOKUP($A15,REFERENTIEL!$A:$Y,6,FALSE)</f>
        <v>#N/A</v>
      </c>
      <c r="F15" s="72" t="e">
        <f>VLOOKUP($A15,REFERENTIEL!$A:$Y,7,FALSE)</f>
        <v>#N/A</v>
      </c>
      <c r="G15" s="72" t="e">
        <f>VLOOKUP($A15,REFERENTIEL!$A:$Y,8,FALSE)</f>
        <v>#N/A</v>
      </c>
      <c r="H15" s="73" t="e">
        <f>VLOOKUP($A15,REFERENTIEL!$A:$Y,12,FALSE)</f>
        <v>#N/A</v>
      </c>
      <c r="I15" s="73" t="e">
        <f>VLOOKUP($A15,REFERENTIEL!$A:$Y,22,FALSE)</f>
        <v>#N/A</v>
      </c>
      <c r="J15" s="73" t="e">
        <f>VLOOKUP($A15,REFERENTIEL!$A:$Y,14,FALSE)</f>
        <v>#N/A</v>
      </c>
      <c r="K15" s="73" t="e">
        <f>VLOOKUP($A15,REFERENTIEL!$A:$Y,15,FALSE)</f>
        <v>#N/A</v>
      </c>
      <c r="L15" s="73" t="e">
        <f>VLOOKUP($A15,REFERENTIEL!$A:$Y,16,FALSE)</f>
        <v>#N/A</v>
      </c>
      <c r="M15" t="e">
        <f>VLOOKUP($A15,REFERENTIEL!$A:$Y,17,FALSE)</f>
        <v>#N/A</v>
      </c>
      <c r="N15" s="101" t="e">
        <f>VLOOKUP($A15,REFERENTIEL!$A:$Y,19,FALSE)</f>
        <v>#N/A</v>
      </c>
      <c r="O15" s="45" t="e">
        <f>VLOOKUP($A15,REFERENTIEL!$A:$Y,20,FALSE)</f>
        <v>#N/A</v>
      </c>
      <c r="P15" s="72" t="e">
        <f>VLOOKUP($A15,REFERENTIEL!$A:$Y,9,FALSE)</f>
        <v>#N/A</v>
      </c>
      <c r="Q15" s="73" t="e">
        <f>VLOOKUP($A15,REFERENTIEL!$A:$Y,10,FALSE)</f>
        <v>#N/A</v>
      </c>
      <c r="R15" s="73" t="e">
        <f>VLOOKUP($A15,REFERENTIEL!$A:$Y,11,FALSE)</f>
        <v>#N/A</v>
      </c>
      <c r="S15" s="73" t="e">
        <f>VLOOKUP($A15,REFERENTIEL!$A:$Y,13,FALSE)</f>
        <v>#N/A</v>
      </c>
      <c r="V15" s="12" t="s">
        <v>401</v>
      </c>
      <c r="W15" s="10">
        <v>99</v>
      </c>
      <c r="AG15" s="12" t="s">
        <v>401</v>
      </c>
      <c r="AH15" s="10">
        <v>99</v>
      </c>
    </row>
    <row r="16" spans="1:37" x14ac:dyDescent="0.25">
      <c r="A16" s="52"/>
      <c r="B16" s="13" t="e">
        <f>VLOOKUP($A16,REFERENTIEL!$A:$Y,2,FALSE)</f>
        <v>#N/A</v>
      </c>
      <c r="C16" t="e">
        <f>VLOOKUP($A16,REFERENTIEL!$A:$Y,4,FALSE)</f>
        <v>#N/A</v>
      </c>
      <c r="D16" t="e">
        <f>VLOOKUP($A16,REFERENTIEL!$A:$Y,5,FALSE)</f>
        <v>#N/A</v>
      </c>
      <c r="E16" s="72" t="e">
        <f>VLOOKUP($A16,REFERENTIEL!$A:$Y,6,FALSE)</f>
        <v>#N/A</v>
      </c>
      <c r="F16" s="72" t="e">
        <f>VLOOKUP($A16,REFERENTIEL!$A:$Y,7,FALSE)</f>
        <v>#N/A</v>
      </c>
      <c r="G16" s="72" t="e">
        <f>VLOOKUP($A16,REFERENTIEL!$A:$Y,8,FALSE)</f>
        <v>#N/A</v>
      </c>
      <c r="H16" s="73" t="e">
        <f>VLOOKUP($A16,REFERENTIEL!$A:$Y,12,FALSE)</f>
        <v>#N/A</v>
      </c>
      <c r="I16" s="73" t="e">
        <f>VLOOKUP($A16,REFERENTIEL!$A:$Y,22,FALSE)</f>
        <v>#N/A</v>
      </c>
      <c r="J16" s="73" t="e">
        <f>VLOOKUP($A16,REFERENTIEL!$A:$Y,14,FALSE)</f>
        <v>#N/A</v>
      </c>
      <c r="K16" s="73" t="e">
        <f>VLOOKUP($A16,REFERENTIEL!$A:$Y,15,FALSE)</f>
        <v>#N/A</v>
      </c>
      <c r="L16" s="73" t="e">
        <f>VLOOKUP($A16,REFERENTIEL!$A:$Y,16,FALSE)</f>
        <v>#N/A</v>
      </c>
      <c r="M16" s="37" t="e">
        <f>VLOOKUP($A16,REFERENTIEL!$A:$Y,17,FALSE)</f>
        <v>#N/A</v>
      </c>
      <c r="N16" s="101" t="e">
        <f>VLOOKUP($A16,REFERENTIEL!$A:$Y,19,FALSE)</f>
        <v>#N/A</v>
      </c>
      <c r="O16" s="45" t="e">
        <f>VLOOKUP($A16,REFERENTIEL!$A:$Y,20,FALSE)</f>
        <v>#N/A</v>
      </c>
      <c r="P16" s="72" t="e">
        <f>VLOOKUP($A16,REFERENTIEL!$A:$Y,9,FALSE)</f>
        <v>#N/A</v>
      </c>
      <c r="Q16" s="73" t="e">
        <f>VLOOKUP($A16,REFERENTIEL!$A:$Y,10,FALSE)</f>
        <v>#N/A</v>
      </c>
      <c r="R16" s="73" t="e">
        <f>VLOOKUP($A16,REFERENTIEL!$A:$Y,11,FALSE)</f>
        <v>#N/A</v>
      </c>
      <c r="S16" s="73" t="e">
        <f>VLOOKUP($A16,REFERENTIEL!$A:$Y,13,FALSE)</f>
        <v>#N/A</v>
      </c>
    </row>
    <row r="17" spans="1:19" x14ac:dyDescent="0.25">
      <c r="A17" s="52"/>
      <c r="B17" s="13" t="e">
        <f>VLOOKUP($A17,REFERENTIEL!$A:$Y,2,FALSE)</f>
        <v>#N/A</v>
      </c>
      <c r="C17" t="e">
        <f>VLOOKUP($A17,REFERENTIEL!$A:$Y,4,FALSE)</f>
        <v>#N/A</v>
      </c>
      <c r="D17" t="e">
        <f>VLOOKUP($A17,REFERENTIEL!$A:$Y,5,FALSE)</f>
        <v>#N/A</v>
      </c>
      <c r="E17" s="72" t="e">
        <f>VLOOKUP($A17,REFERENTIEL!$A:$Y,6,FALSE)</f>
        <v>#N/A</v>
      </c>
      <c r="F17" s="72" t="e">
        <f>VLOOKUP($A17,REFERENTIEL!$A:$Y,7,FALSE)</f>
        <v>#N/A</v>
      </c>
      <c r="G17" s="72" t="e">
        <f>VLOOKUP($A17,REFERENTIEL!$A:$Y,8,FALSE)</f>
        <v>#N/A</v>
      </c>
      <c r="H17" s="73" t="e">
        <f>VLOOKUP($A17,REFERENTIEL!$A:$Y,12,FALSE)</f>
        <v>#N/A</v>
      </c>
      <c r="I17" s="73" t="e">
        <f>VLOOKUP($A17,REFERENTIEL!$A:$Y,22,FALSE)</f>
        <v>#N/A</v>
      </c>
      <c r="J17" s="73" t="e">
        <f>VLOOKUP($A17,REFERENTIEL!$A:$Y,14,FALSE)</f>
        <v>#N/A</v>
      </c>
      <c r="K17" s="73" t="e">
        <f>VLOOKUP($A17,REFERENTIEL!$A:$Y,15,FALSE)</f>
        <v>#N/A</v>
      </c>
      <c r="L17" s="73" t="e">
        <f>VLOOKUP($A17,REFERENTIEL!$A:$Y,16,FALSE)</f>
        <v>#N/A</v>
      </c>
      <c r="M17" s="37" t="e">
        <f>VLOOKUP($A17,REFERENTIEL!$A:$Y,17,FALSE)</f>
        <v>#N/A</v>
      </c>
      <c r="N17" s="101" t="e">
        <f>VLOOKUP($A17,REFERENTIEL!$A:$Y,19,FALSE)</f>
        <v>#N/A</v>
      </c>
      <c r="O17" s="45" t="e">
        <f>VLOOKUP($A17,REFERENTIEL!$A:$Y,20,FALSE)</f>
        <v>#N/A</v>
      </c>
      <c r="P17" s="72" t="e">
        <f>VLOOKUP($A17,REFERENTIEL!$A:$Y,9,FALSE)</f>
        <v>#N/A</v>
      </c>
      <c r="Q17" s="73" t="e">
        <f>VLOOKUP($A17,REFERENTIEL!$A:$Y,10,FALSE)</f>
        <v>#N/A</v>
      </c>
      <c r="R17" s="73" t="e">
        <f>VLOOKUP($A17,REFERENTIEL!$A:$Y,11,FALSE)</f>
        <v>#N/A</v>
      </c>
      <c r="S17" s="73" t="e">
        <f>VLOOKUP($A17,REFERENTIEL!$A:$Y,13,FALSE)</f>
        <v>#N/A</v>
      </c>
    </row>
    <row r="18" spans="1:19" x14ac:dyDescent="0.25">
      <c r="A18" s="52"/>
      <c r="B18" s="13" t="e">
        <f>VLOOKUP($A18,REFERENTIEL!$A:$Y,2,FALSE)</f>
        <v>#N/A</v>
      </c>
      <c r="C18" t="e">
        <f>VLOOKUP($A18,REFERENTIEL!$A:$Y,4,FALSE)</f>
        <v>#N/A</v>
      </c>
      <c r="D18" t="e">
        <f>VLOOKUP($A18,REFERENTIEL!$A:$Y,5,FALSE)</f>
        <v>#N/A</v>
      </c>
      <c r="E18" s="72" t="e">
        <f>VLOOKUP($A18,REFERENTIEL!$A:$Y,6,FALSE)</f>
        <v>#N/A</v>
      </c>
      <c r="F18" s="72" t="e">
        <f>VLOOKUP($A18,REFERENTIEL!$A:$Y,7,FALSE)</f>
        <v>#N/A</v>
      </c>
      <c r="G18" s="72" t="e">
        <f>VLOOKUP($A18,REFERENTIEL!$A:$Y,8,FALSE)</f>
        <v>#N/A</v>
      </c>
      <c r="H18" s="73" t="e">
        <f>VLOOKUP($A18,REFERENTIEL!$A:$Y,12,FALSE)</f>
        <v>#N/A</v>
      </c>
      <c r="I18" s="73" t="e">
        <f>VLOOKUP($A18,REFERENTIEL!$A:$Y,22,FALSE)</f>
        <v>#N/A</v>
      </c>
      <c r="J18" s="73" t="e">
        <f>VLOOKUP($A18,REFERENTIEL!$A:$Y,14,FALSE)</f>
        <v>#N/A</v>
      </c>
      <c r="K18" s="73" t="e">
        <f>VLOOKUP($A18,REFERENTIEL!$A:$Y,15,FALSE)</f>
        <v>#N/A</v>
      </c>
      <c r="L18" s="73" t="e">
        <f>VLOOKUP($A18,REFERENTIEL!$A:$Y,16,FALSE)</f>
        <v>#N/A</v>
      </c>
      <c r="M18" s="37" t="e">
        <f>VLOOKUP($A18,REFERENTIEL!$A:$Y,17,FALSE)</f>
        <v>#N/A</v>
      </c>
      <c r="N18" s="101" t="e">
        <f>VLOOKUP($A18,REFERENTIEL!$A:$Y,19,FALSE)</f>
        <v>#N/A</v>
      </c>
      <c r="O18" s="45" t="e">
        <f>VLOOKUP($A18,REFERENTIEL!$A:$Y,20,FALSE)</f>
        <v>#N/A</v>
      </c>
      <c r="P18" s="72" t="e">
        <f>VLOOKUP($A18,REFERENTIEL!$A:$Y,9,FALSE)</f>
        <v>#N/A</v>
      </c>
      <c r="Q18" s="73" t="e">
        <f>VLOOKUP($A18,REFERENTIEL!$A:$Y,10,FALSE)</f>
        <v>#N/A</v>
      </c>
      <c r="R18" s="73" t="e">
        <f>VLOOKUP($A18,REFERENTIEL!$A:$Y,11,FALSE)</f>
        <v>#N/A</v>
      </c>
      <c r="S18" s="73" t="e">
        <f>VLOOKUP($A18,REFERENTIEL!$A:$Y,13,FALSE)</f>
        <v>#N/A</v>
      </c>
    </row>
    <row r="19" spans="1:19" x14ac:dyDescent="0.25">
      <c r="A19" s="52"/>
      <c r="B19" s="13" t="e">
        <f>VLOOKUP($A19,REFERENTIEL!$A:$Y,2,FALSE)</f>
        <v>#N/A</v>
      </c>
      <c r="C19" t="e">
        <f>VLOOKUP($A19,REFERENTIEL!$A:$Y,4,FALSE)</f>
        <v>#N/A</v>
      </c>
      <c r="D19" t="e">
        <f>VLOOKUP($A19,REFERENTIEL!$A:$Y,5,FALSE)</f>
        <v>#N/A</v>
      </c>
      <c r="E19" s="72" t="e">
        <f>VLOOKUP($A19,REFERENTIEL!$A:$Y,6,FALSE)</f>
        <v>#N/A</v>
      </c>
      <c r="F19" s="72" t="e">
        <f>VLOOKUP($A19,REFERENTIEL!$A:$Y,7,FALSE)</f>
        <v>#N/A</v>
      </c>
      <c r="G19" s="72" t="e">
        <f>VLOOKUP($A19,REFERENTIEL!$A:$Y,8,FALSE)</f>
        <v>#N/A</v>
      </c>
      <c r="H19" s="73" t="e">
        <f>VLOOKUP($A19,REFERENTIEL!$A:$Y,12,FALSE)</f>
        <v>#N/A</v>
      </c>
      <c r="I19" s="73" t="e">
        <f>VLOOKUP($A19,REFERENTIEL!$A:$Y,22,FALSE)</f>
        <v>#N/A</v>
      </c>
      <c r="J19" s="73" t="e">
        <f>VLOOKUP($A19,REFERENTIEL!$A:$Y,14,FALSE)</f>
        <v>#N/A</v>
      </c>
      <c r="K19" s="73" t="e">
        <f>VLOOKUP($A19,REFERENTIEL!$A:$Y,15,FALSE)</f>
        <v>#N/A</v>
      </c>
      <c r="L19" s="73" t="e">
        <f>VLOOKUP($A19,REFERENTIEL!$A:$Y,16,FALSE)</f>
        <v>#N/A</v>
      </c>
      <c r="M19" s="37" t="e">
        <f>VLOOKUP($A19,REFERENTIEL!$A:$Y,17,FALSE)</f>
        <v>#N/A</v>
      </c>
      <c r="N19" s="101" t="e">
        <f>VLOOKUP($A19,REFERENTIEL!$A:$Y,19,FALSE)</f>
        <v>#N/A</v>
      </c>
      <c r="O19" s="45" t="e">
        <f>VLOOKUP($A19,REFERENTIEL!$A:$Y,20,FALSE)</f>
        <v>#N/A</v>
      </c>
      <c r="P19" s="72" t="e">
        <f>VLOOKUP($A19,REFERENTIEL!$A:$Y,9,FALSE)</f>
        <v>#N/A</v>
      </c>
      <c r="Q19" s="73" t="e">
        <f>VLOOKUP($A19,REFERENTIEL!$A:$Y,10,FALSE)</f>
        <v>#N/A</v>
      </c>
      <c r="R19" s="73" t="e">
        <f>VLOOKUP($A19,REFERENTIEL!$A:$Y,11,FALSE)</f>
        <v>#N/A</v>
      </c>
      <c r="S19" s="73" t="e">
        <f>VLOOKUP($A19,REFERENTIEL!$A:$Y,13,FALSE)</f>
        <v>#N/A</v>
      </c>
    </row>
    <row r="20" spans="1:19" x14ac:dyDescent="0.25">
      <c r="A20" s="52"/>
      <c r="B20" s="13" t="e">
        <f>VLOOKUP($A20,REFERENTIEL!$A:$Y,2,FALSE)</f>
        <v>#N/A</v>
      </c>
      <c r="C20" t="e">
        <f>VLOOKUP($A20,REFERENTIEL!$A:$Y,4,FALSE)</f>
        <v>#N/A</v>
      </c>
      <c r="D20" t="e">
        <f>VLOOKUP($A20,REFERENTIEL!$A:$Y,5,FALSE)</f>
        <v>#N/A</v>
      </c>
      <c r="E20" s="72" t="e">
        <f>VLOOKUP($A20,REFERENTIEL!$A:$Y,6,FALSE)</f>
        <v>#N/A</v>
      </c>
      <c r="F20" s="72" t="e">
        <f>VLOOKUP($A20,REFERENTIEL!$A:$Y,7,FALSE)</f>
        <v>#N/A</v>
      </c>
      <c r="G20" s="72" t="e">
        <f>VLOOKUP($A20,REFERENTIEL!$A:$Y,8,FALSE)</f>
        <v>#N/A</v>
      </c>
      <c r="H20" s="73" t="e">
        <f>VLOOKUP($A20,REFERENTIEL!$A:$Y,12,FALSE)</f>
        <v>#N/A</v>
      </c>
      <c r="I20" s="73" t="e">
        <f>VLOOKUP($A20,REFERENTIEL!$A:$Y,22,FALSE)</f>
        <v>#N/A</v>
      </c>
      <c r="J20" s="73" t="e">
        <f>VLOOKUP($A20,REFERENTIEL!$A:$Y,14,FALSE)</f>
        <v>#N/A</v>
      </c>
      <c r="K20" s="73" t="e">
        <f>VLOOKUP($A20,REFERENTIEL!$A:$Y,15,FALSE)</f>
        <v>#N/A</v>
      </c>
      <c r="L20" s="73" t="e">
        <f>VLOOKUP($A20,REFERENTIEL!$A:$Y,16,FALSE)</f>
        <v>#N/A</v>
      </c>
      <c r="M20" t="e">
        <f>VLOOKUP($A20,REFERENTIEL!$A:$Y,17,FALSE)</f>
        <v>#N/A</v>
      </c>
      <c r="N20" s="101" t="e">
        <f>VLOOKUP($A20,REFERENTIEL!$A:$Y,19,FALSE)</f>
        <v>#N/A</v>
      </c>
      <c r="O20" s="45" t="e">
        <f>VLOOKUP($A20,REFERENTIEL!$A:$Y,20,FALSE)</f>
        <v>#N/A</v>
      </c>
      <c r="P20" s="72" t="e">
        <f>VLOOKUP($A20,REFERENTIEL!$A:$Y,9,FALSE)</f>
        <v>#N/A</v>
      </c>
      <c r="Q20" s="73" t="e">
        <f>VLOOKUP($A20,REFERENTIEL!$A:$Y,10,FALSE)</f>
        <v>#N/A</v>
      </c>
      <c r="R20" s="73" t="e">
        <f>VLOOKUP($A20,REFERENTIEL!$A:$Y,11,FALSE)</f>
        <v>#N/A</v>
      </c>
      <c r="S20" s="73" t="e">
        <f>VLOOKUP($A20,REFERENTIEL!$A:$Y,13,FALSE)</f>
        <v>#N/A</v>
      </c>
    </row>
    <row r="21" spans="1:19" x14ac:dyDescent="0.25">
      <c r="A21" s="52"/>
      <c r="B21" s="13" t="e">
        <f>VLOOKUP($A21,REFERENTIEL!$A:$Y,2,FALSE)</f>
        <v>#N/A</v>
      </c>
      <c r="C21" t="e">
        <f>VLOOKUP($A21,REFERENTIEL!$A:$Y,4,FALSE)</f>
        <v>#N/A</v>
      </c>
      <c r="D21" t="e">
        <f>VLOOKUP($A21,REFERENTIEL!$A:$Y,5,FALSE)</f>
        <v>#N/A</v>
      </c>
      <c r="E21" s="72" t="e">
        <f>VLOOKUP($A21,REFERENTIEL!$A:$Y,6,FALSE)</f>
        <v>#N/A</v>
      </c>
      <c r="F21" s="72" t="e">
        <f>VLOOKUP($A21,REFERENTIEL!$A:$Y,7,FALSE)</f>
        <v>#N/A</v>
      </c>
      <c r="G21" s="72" t="e">
        <f>VLOOKUP($A21,REFERENTIEL!$A:$Y,8,FALSE)</f>
        <v>#N/A</v>
      </c>
      <c r="H21" s="73" t="e">
        <f>VLOOKUP($A21,REFERENTIEL!$A:$Y,12,FALSE)</f>
        <v>#N/A</v>
      </c>
      <c r="I21" s="73" t="e">
        <f>VLOOKUP($A21,REFERENTIEL!$A:$Y,22,FALSE)</f>
        <v>#N/A</v>
      </c>
      <c r="J21" s="73" t="e">
        <f>VLOOKUP($A21,REFERENTIEL!$A:$Y,14,FALSE)</f>
        <v>#N/A</v>
      </c>
      <c r="K21" s="73" t="e">
        <f>VLOOKUP($A21,REFERENTIEL!$A:$Y,15,FALSE)</f>
        <v>#N/A</v>
      </c>
      <c r="L21" s="73" t="e">
        <f>VLOOKUP($A21,REFERENTIEL!$A:$Y,16,FALSE)</f>
        <v>#N/A</v>
      </c>
      <c r="M21" s="37" t="e">
        <f>VLOOKUP($A21,REFERENTIEL!$A:$Y,17,FALSE)</f>
        <v>#N/A</v>
      </c>
      <c r="N21" s="101" t="e">
        <f>VLOOKUP($A21,REFERENTIEL!$A:$Y,19,FALSE)</f>
        <v>#N/A</v>
      </c>
      <c r="O21" s="45" t="e">
        <f>VLOOKUP($A21,REFERENTIEL!$A:$Y,20,FALSE)</f>
        <v>#N/A</v>
      </c>
      <c r="P21" s="72" t="e">
        <f>VLOOKUP($A21,REFERENTIEL!$A:$Y,9,FALSE)</f>
        <v>#N/A</v>
      </c>
      <c r="Q21" s="73" t="e">
        <f>VLOOKUP($A21,REFERENTIEL!$A:$Y,10,FALSE)</f>
        <v>#N/A</v>
      </c>
      <c r="R21" s="73" t="e">
        <f>VLOOKUP($A21,REFERENTIEL!$A:$Y,11,FALSE)</f>
        <v>#N/A</v>
      </c>
      <c r="S21" s="73" t="e">
        <f>VLOOKUP($A21,REFERENTIEL!$A:$Y,13,FALSE)</f>
        <v>#N/A</v>
      </c>
    </row>
    <row r="22" spans="1:19" x14ac:dyDescent="0.25">
      <c r="A22" s="52"/>
      <c r="B22" s="13" t="e">
        <f>VLOOKUP($A22,REFERENTIEL!$A:$Y,2,FALSE)</f>
        <v>#N/A</v>
      </c>
      <c r="C22" t="e">
        <f>VLOOKUP($A22,REFERENTIEL!$A:$Y,4,FALSE)</f>
        <v>#N/A</v>
      </c>
      <c r="D22" t="e">
        <f>VLOOKUP($A22,REFERENTIEL!$A:$Y,5,FALSE)</f>
        <v>#N/A</v>
      </c>
      <c r="E22" s="72" t="e">
        <f>VLOOKUP($A22,REFERENTIEL!$A:$Y,6,FALSE)</f>
        <v>#N/A</v>
      </c>
      <c r="F22" s="72" t="e">
        <f>VLOOKUP($A22,REFERENTIEL!$A:$Y,7,FALSE)</f>
        <v>#N/A</v>
      </c>
      <c r="G22" s="72" t="e">
        <f>VLOOKUP($A22,REFERENTIEL!$A:$Y,8,FALSE)</f>
        <v>#N/A</v>
      </c>
      <c r="H22" s="73" t="e">
        <f>VLOOKUP($A22,REFERENTIEL!$A:$Y,12,FALSE)</f>
        <v>#N/A</v>
      </c>
      <c r="I22" s="73" t="e">
        <f>VLOOKUP($A22,REFERENTIEL!$A:$Y,22,FALSE)</f>
        <v>#N/A</v>
      </c>
      <c r="J22" s="73" t="e">
        <f>VLOOKUP($A22,REFERENTIEL!$A:$Y,14,FALSE)</f>
        <v>#N/A</v>
      </c>
      <c r="K22" s="73" t="e">
        <f>VLOOKUP($A22,REFERENTIEL!$A:$Y,15,FALSE)</f>
        <v>#N/A</v>
      </c>
      <c r="L22" s="73" t="e">
        <f>VLOOKUP($A22,REFERENTIEL!$A:$Y,16,FALSE)</f>
        <v>#N/A</v>
      </c>
      <c r="M22" s="37" t="e">
        <f>VLOOKUP($A22,REFERENTIEL!$A:$Y,17,FALSE)</f>
        <v>#N/A</v>
      </c>
      <c r="N22" s="101" t="e">
        <f>VLOOKUP($A22,REFERENTIEL!$A:$Y,19,FALSE)</f>
        <v>#N/A</v>
      </c>
      <c r="O22" s="45" t="e">
        <f>VLOOKUP($A22,REFERENTIEL!$A:$Y,20,FALSE)</f>
        <v>#N/A</v>
      </c>
      <c r="P22" s="72" t="e">
        <f>VLOOKUP($A22,REFERENTIEL!$A:$Y,9,FALSE)</f>
        <v>#N/A</v>
      </c>
      <c r="Q22" s="73" t="e">
        <f>VLOOKUP($A22,REFERENTIEL!$A:$Y,10,FALSE)</f>
        <v>#N/A</v>
      </c>
      <c r="R22" s="73" t="e">
        <f>VLOOKUP($A22,REFERENTIEL!$A:$Y,11,FALSE)</f>
        <v>#N/A</v>
      </c>
      <c r="S22" s="73" t="e">
        <f>VLOOKUP($A22,REFERENTIEL!$A:$Y,13,FALSE)</f>
        <v>#N/A</v>
      </c>
    </row>
    <row r="23" spans="1:19" x14ac:dyDescent="0.25">
      <c r="A23" s="52"/>
      <c r="B23" s="13" t="e">
        <f>VLOOKUP($A23,REFERENTIEL!$A:$Y,2,FALSE)</f>
        <v>#N/A</v>
      </c>
      <c r="C23" t="e">
        <f>VLOOKUP($A23,REFERENTIEL!$A:$Y,4,FALSE)</f>
        <v>#N/A</v>
      </c>
      <c r="D23" t="e">
        <f>VLOOKUP($A23,REFERENTIEL!$A:$Y,5,FALSE)</f>
        <v>#N/A</v>
      </c>
      <c r="E23" s="72" t="e">
        <f>VLOOKUP($A23,REFERENTIEL!$A:$Y,6,FALSE)</f>
        <v>#N/A</v>
      </c>
      <c r="F23" s="72" t="e">
        <f>VLOOKUP($A23,REFERENTIEL!$A:$Y,7,FALSE)</f>
        <v>#N/A</v>
      </c>
      <c r="G23" s="72" t="e">
        <f>VLOOKUP($A23,REFERENTIEL!$A:$Y,8,FALSE)</f>
        <v>#N/A</v>
      </c>
      <c r="H23" s="73" t="e">
        <f>VLOOKUP($A23,REFERENTIEL!$A:$Y,12,FALSE)</f>
        <v>#N/A</v>
      </c>
      <c r="I23" s="73" t="e">
        <f>VLOOKUP($A23,REFERENTIEL!$A:$Y,22,FALSE)</f>
        <v>#N/A</v>
      </c>
      <c r="J23" s="73" t="e">
        <f>VLOOKUP($A23,REFERENTIEL!$A:$Y,14,FALSE)</f>
        <v>#N/A</v>
      </c>
      <c r="K23" s="73" t="e">
        <f>VLOOKUP($A23,REFERENTIEL!$A:$Y,15,FALSE)</f>
        <v>#N/A</v>
      </c>
      <c r="L23" s="73" t="e">
        <f>VLOOKUP($A23,REFERENTIEL!$A:$Y,16,FALSE)</f>
        <v>#N/A</v>
      </c>
      <c r="M23" s="37" t="e">
        <f>VLOOKUP($A23,REFERENTIEL!$A:$Y,17,FALSE)</f>
        <v>#N/A</v>
      </c>
      <c r="N23" s="101" t="e">
        <f>VLOOKUP($A23,REFERENTIEL!$A:$Y,19,FALSE)</f>
        <v>#N/A</v>
      </c>
      <c r="O23" s="45" t="e">
        <f>VLOOKUP($A23,REFERENTIEL!$A:$Y,20,FALSE)</f>
        <v>#N/A</v>
      </c>
      <c r="P23" s="72" t="e">
        <f>VLOOKUP($A23,REFERENTIEL!$A:$Y,9,FALSE)</f>
        <v>#N/A</v>
      </c>
      <c r="Q23" s="73" t="e">
        <f>VLOOKUP($A23,REFERENTIEL!$A:$Y,10,FALSE)</f>
        <v>#N/A</v>
      </c>
      <c r="R23" s="73" t="e">
        <f>VLOOKUP($A23,REFERENTIEL!$A:$Y,11,FALSE)</f>
        <v>#N/A</v>
      </c>
      <c r="S23" s="73" t="e">
        <f>VLOOKUP($A23,REFERENTIEL!$A:$Y,13,FALSE)</f>
        <v>#N/A</v>
      </c>
    </row>
    <row r="24" spans="1:19" x14ac:dyDescent="0.25">
      <c r="A24" s="52"/>
      <c r="B24" s="13" t="e">
        <f>VLOOKUP($A24,REFERENTIEL!$A:$Y,2,FALSE)</f>
        <v>#N/A</v>
      </c>
      <c r="C24" t="e">
        <f>VLOOKUP($A24,REFERENTIEL!$A:$Y,4,FALSE)</f>
        <v>#N/A</v>
      </c>
      <c r="D24" t="e">
        <f>VLOOKUP($A24,REFERENTIEL!$A:$Y,5,FALSE)</f>
        <v>#N/A</v>
      </c>
      <c r="E24" s="72" t="e">
        <f>VLOOKUP($A24,REFERENTIEL!$A:$Y,6,FALSE)</f>
        <v>#N/A</v>
      </c>
      <c r="F24" s="72" t="e">
        <f>VLOOKUP($A24,REFERENTIEL!$A:$Y,7,FALSE)</f>
        <v>#N/A</v>
      </c>
      <c r="G24" s="72" t="e">
        <f>VLOOKUP($A24,REFERENTIEL!$A:$Y,8,FALSE)</f>
        <v>#N/A</v>
      </c>
      <c r="H24" s="73" t="e">
        <f>VLOOKUP($A24,REFERENTIEL!$A:$Y,12,FALSE)</f>
        <v>#N/A</v>
      </c>
      <c r="I24" s="73" t="e">
        <f>VLOOKUP($A24,REFERENTIEL!$A:$Y,22,FALSE)</f>
        <v>#N/A</v>
      </c>
      <c r="J24" s="73" t="e">
        <f>VLOOKUP($A24,REFERENTIEL!$A:$Y,14,FALSE)</f>
        <v>#N/A</v>
      </c>
      <c r="K24" s="73" t="e">
        <f>VLOOKUP($A24,REFERENTIEL!$A:$Y,15,FALSE)</f>
        <v>#N/A</v>
      </c>
      <c r="L24" s="73" t="e">
        <f>VLOOKUP($A24,REFERENTIEL!$A:$Y,16,FALSE)</f>
        <v>#N/A</v>
      </c>
      <c r="M24" s="37" t="e">
        <f>VLOOKUP($A24,REFERENTIEL!$A:$Y,17,FALSE)</f>
        <v>#N/A</v>
      </c>
      <c r="N24" s="101" t="e">
        <f>VLOOKUP($A24,REFERENTIEL!$A:$Y,19,FALSE)</f>
        <v>#N/A</v>
      </c>
      <c r="O24" s="45" t="e">
        <f>VLOOKUP($A24,REFERENTIEL!$A:$Y,20,FALSE)</f>
        <v>#N/A</v>
      </c>
      <c r="P24" s="72" t="e">
        <f>VLOOKUP($A24,REFERENTIEL!$A:$Y,9,FALSE)</f>
        <v>#N/A</v>
      </c>
      <c r="Q24" s="73" t="e">
        <f>VLOOKUP($A24,REFERENTIEL!$A:$Y,10,FALSE)</f>
        <v>#N/A</v>
      </c>
      <c r="R24" s="73" t="e">
        <f>VLOOKUP($A24,REFERENTIEL!$A:$Y,11,FALSE)</f>
        <v>#N/A</v>
      </c>
      <c r="S24" s="73" t="e">
        <f>VLOOKUP($A24,REFERENTIEL!$A:$Y,13,FALSE)</f>
        <v>#N/A</v>
      </c>
    </row>
    <row r="25" spans="1:19" x14ac:dyDescent="0.25">
      <c r="A25" s="52"/>
      <c r="B25" s="13" t="e">
        <f>VLOOKUP($A25,REFERENTIEL!$A:$Y,2,FALSE)</f>
        <v>#N/A</v>
      </c>
      <c r="C25" t="e">
        <f>VLOOKUP($A25,REFERENTIEL!$A:$Y,4,FALSE)</f>
        <v>#N/A</v>
      </c>
      <c r="D25" t="e">
        <f>VLOOKUP($A25,REFERENTIEL!$A:$Y,5,FALSE)</f>
        <v>#N/A</v>
      </c>
      <c r="E25" s="72" t="e">
        <f>VLOOKUP($A25,REFERENTIEL!$A:$Y,6,FALSE)</f>
        <v>#N/A</v>
      </c>
      <c r="F25" s="72" t="e">
        <f>VLOOKUP($A25,REFERENTIEL!$A:$Y,7,FALSE)</f>
        <v>#N/A</v>
      </c>
      <c r="G25" s="72" t="e">
        <f>VLOOKUP($A25,REFERENTIEL!$A:$Y,8,FALSE)</f>
        <v>#N/A</v>
      </c>
      <c r="H25" s="73" t="e">
        <f>VLOOKUP($A25,REFERENTIEL!$A:$Y,12,FALSE)</f>
        <v>#N/A</v>
      </c>
      <c r="I25" s="73" t="e">
        <f>VLOOKUP($A25,REFERENTIEL!$A:$Y,22,FALSE)</f>
        <v>#N/A</v>
      </c>
      <c r="J25" s="73" t="e">
        <f>VLOOKUP($A25,REFERENTIEL!$A:$Y,14,FALSE)</f>
        <v>#N/A</v>
      </c>
      <c r="K25" s="73" t="e">
        <f>VLOOKUP($A25,REFERENTIEL!$A:$Y,15,FALSE)</f>
        <v>#N/A</v>
      </c>
      <c r="L25" s="73" t="e">
        <f>VLOOKUP($A25,REFERENTIEL!$A:$Y,16,FALSE)</f>
        <v>#N/A</v>
      </c>
      <c r="M25" s="37" t="e">
        <f>VLOOKUP($A25,REFERENTIEL!$A:$Y,17,FALSE)</f>
        <v>#N/A</v>
      </c>
      <c r="N25" s="101" t="e">
        <f>VLOOKUP($A25,REFERENTIEL!$A:$Y,19,FALSE)</f>
        <v>#N/A</v>
      </c>
      <c r="O25" s="45" t="e">
        <f>VLOOKUP($A25,REFERENTIEL!$A:$Y,20,FALSE)</f>
        <v>#N/A</v>
      </c>
      <c r="P25" s="72" t="e">
        <f>VLOOKUP($A25,REFERENTIEL!$A:$Y,9,FALSE)</f>
        <v>#N/A</v>
      </c>
      <c r="Q25" s="73" t="e">
        <f>VLOOKUP($A25,REFERENTIEL!$A:$Y,10,FALSE)</f>
        <v>#N/A</v>
      </c>
      <c r="R25" s="73" t="e">
        <f>VLOOKUP($A25,REFERENTIEL!$A:$Y,11,FALSE)</f>
        <v>#N/A</v>
      </c>
      <c r="S25" s="73" t="e">
        <f>VLOOKUP($A25,REFERENTIEL!$A:$Y,13,FALSE)</f>
        <v>#N/A</v>
      </c>
    </row>
    <row r="26" spans="1:19" x14ac:dyDescent="0.25">
      <c r="A26" s="52"/>
      <c r="B26" s="13" t="e">
        <f>VLOOKUP($A26,REFERENTIEL!$A:$Y,2,FALSE)</f>
        <v>#N/A</v>
      </c>
      <c r="C26" t="e">
        <f>VLOOKUP($A26,REFERENTIEL!$A:$Y,4,FALSE)</f>
        <v>#N/A</v>
      </c>
      <c r="D26" t="e">
        <f>VLOOKUP($A26,REFERENTIEL!$A:$Y,5,FALSE)</f>
        <v>#N/A</v>
      </c>
      <c r="E26" s="72" t="e">
        <f>VLOOKUP($A26,REFERENTIEL!$A:$Y,6,FALSE)</f>
        <v>#N/A</v>
      </c>
      <c r="F26" s="72" t="e">
        <f>VLOOKUP($A26,REFERENTIEL!$A:$Y,7,FALSE)</f>
        <v>#N/A</v>
      </c>
      <c r="G26" s="72" t="e">
        <f>VLOOKUP($A26,REFERENTIEL!$A:$Y,8,FALSE)</f>
        <v>#N/A</v>
      </c>
      <c r="H26" s="73" t="e">
        <f>VLOOKUP($A26,REFERENTIEL!$A:$Y,12,FALSE)</f>
        <v>#N/A</v>
      </c>
      <c r="I26" s="73" t="e">
        <f>VLOOKUP($A26,REFERENTIEL!$A:$Y,22,FALSE)</f>
        <v>#N/A</v>
      </c>
      <c r="J26" s="73" t="e">
        <f>VLOOKUP($A26,REFERENTIEL!$A:$Y,14,FALSE)</f>
        <v>#N/A</v>
      </c>
      <c r="K26" s="73" t="e">
        <f>VLOOKUP($A26,REFERENTIEL!$A:$Y,15,FALSE)</f>
        <v>#N/A</v>
      </c>
      <c r="L26" s="73" t="e">
        <f>VLOOKUP($A26,REFERENTIEL!$A:$Y,16,FALSE)</f>
        <v>#N/A</v>
      </c>
      <c r="M26" s="37" t="e">
        <f>VLOOKUP($A26,REFERENTIEL!$A:$Y,17,FALSE)</f>
        <v>#N/A</v>
      </c>
      <c r="N26" s="101" t="e">
        <f>VLOOKUP($A26,REFERENTIEL!$A:$Y,19,FALSE)</f>
        <v>#N/A</v>
      </c>
      <c r="O26" s="45" t="e">
        <f>VLOOKUP($A26,REFERENTIEL!$A:$Y,20,FALSE)</f>
        <v>#N/A</v>
      </c>
      <c r="P26" s="72" t="e">
        <f>VLOOKUP($A26,REFERENTIEL!$A:$Y,9,FALSE)</f>
        <v>#N/A</v>
      </c>
      <c r="Q26" s="73" t="e">
        <f>VLOOKUP($A26,REFERENTIEL!$A:$Y,10,FALSE)</f>
        <v>#N/A</v>
      </c>
      <c r="R26" s="73" t="e">
        <f>VLOOKUP($A26,REFERENTIEL!$A:$Y,11,FALSE)</f>
        <v>#N/A</v>
      </c>
      <c r="S26" s="73" t="e">
        <f>VLOOKUP($A26,REFERENTIEL!$A:$Y,13,FALSE)</f>
        <v>#N/A</v>
      </c>
    </row>
    <row r="27" spans="1:19" x14ac:dyDescent="0.25">
      <c r="A27" s="52"/>
      <c r="B27" s="13" t="e">
        <f>VLOOKUP($A27,REFERENTIEL!$A:$Y,2,FALSE)</f>
        <v>#N/A</v>
      </c>
      <c r="C27" t="e">
        <f>VLOOKUP($A27,REFERENTIEL!$A:$Y,4,FALSE)</f>
        <v>#N/A</v>
      </c>
      <c r="D27" t="e">
        <f>VLOOKUP($A27,REFERENTIEL!$A:$Y,5,FALSE)</f>
        <v>#N/A</v>
      </c>
      <c r="E27" s="72" t="e">
        <f>VLOOKUP($A27,REFERENTIEL!$A:$Y,6,FALSE)</f>
        <v>#N/A</v>
      </c>
      <c r="F27" s="72" t="e">
        <f>VLOOKUP($A27,REFERENTIEL!$A:$Y,7,FALSE)</f>
        <v>#N/A</v>
      </c>
      <c r="G27" s="72" t="e">
        <f>VLOOKUP($A27,REFERENTIEL!$A:$Y,8,FALSE)</f>
        <v>#N/A</v>
      </c>
      <c r="H27" s="73" t="e">
        <f>VLOOKUP($A27,REFERENTIEL!$A:$Y,12,FALSE)</f>
        <v>#N/A</v>
      </c>
      <c r="I27" s="73" t="e">
        <f>VLOOKUP($A27,REFERENTIEL!$A:$Y,22,FALSE)</f>
        <v>#N/A</v>
      </c>
      <c r="J27" s="73" t="e">
        <f>VLOOKUP($A27,REFERENTIEL!$A:$Y,14,FALSE)</f>
        <v>#N/A</v>
      </c>
      <c r="K27" s="73" t="e">
        <f>VLOOKUP($A27,REFERENTIEL!$A:$Y,15,FALSE)</f>
        <v>#N/A</v>
      </c>
      <c r="L27" s="73" t="e">
        <f>VLOOKUP($A27,REFERENTIEL!$A:$Y,16,FALSE)</f>
        <v>#N/A</v>
      </c>
      <c r="M27" s="37" t="e">
        <f>VLOOKUP($A27,REFERENTIEL!$A:$Y,17,FALSE)</f>
        <v>#N/A</v>
      </c>
      <c r="N27" s="101" t="e">
        <f>VLOOKUP($A27,REFERENTIEL!$A:$Y,19,FALSE)</f>
        <v>#N/A</v>
      </c>
      <c r="O27" s="45" t="e">
        <f>VLOOKUP($A27,REFERENTIEL!$A:$Y,20,FALSE)</f>
        <v>#N/A</v>
      </c>
      <c r="P27" s="72" t="e">
        <f>VLOOKUP($A27,REFERENTIEL!$A:$Y,9,FALSE)</f>
        <v>#N/A</v>
      </c>
      <c r="Q27" s="73" t="e">
        <f>VLOOKUP($A27,REFERENTIEL!$A:$Y,10,FALSE)</f>
        <v>#N/A</v>
      </c>
      <c r="R27" s="73" t="e">
        <f>VLOOKUP($A27,REFERENTIEL!$A:$Y,11,FALSE)</f>
        <v>#N/A</v>
      </c>
      <c r="S27" s="73" t="e">
        <f>VLOOKUP($A27,REFERENTIEL!$A:$Y,13,FALSE)</f>
        <v>#N/A</v>
      </c>
    </row>
    <row r="28" spans="1:19" x14ac:dyDescent="0.25">
      <c r="A28" s="52"/>
      <c r="B28" s="13" t="e">
        <f>VLOOKUP($A28,REFERENTIEL!$A:$Y,2,FALSE)</f>
        <v>#N/A</v>
      </c>
      <c r="C28" t="e">
        <f>VLOOKUP($A28,REFERENTIEL!$A:$Y,4,FALSE)</f>
        <v>#N/A</v>
      </c>
      <c r="D28" t="e">
        <f>VLOOKUP($A28,REFERENTIEL!$A:$Y,5,FALSE)</f>
        <v>#N/A</v>
      </c>
      <c r="E28" s="72" t="e">
        <f>VLOOKUP($A28,REFERENTIEL!$A:$Y,6,FALSE)</f>
        <v>#N/A</v>
      </c>
      <c r="F28" s="72" t="e">
        <f>VLOOKUP($A28,REFERENTIEL!$A:$Y,7,FALSE)</f>
        <v>#N/A</v>
      </c>
      <c r="G28" s="72" t="e">
        <f>VLOOKUP($A28,REFERENTIEL!$A:$Y,8,FALSE)</f>
        <v>#N/A</v>
      </c>
      <c r="H28" s="73" t="e">
        <f>VLOOKUP($A28,REFERENTIEL!$A:$Y,12,FALSE)</f>
        <v>#N/A</v>
      </c>
      <c r="I28" s="73" t="e">
        <f>VLOOKUP($A28,REFERENTIEL!$A:$Y,22,FALSE)</f>
        <v>#N/A</v>
      </c>
      <c r="J28" s="73" t="e">
        <f>VLOOKUP($A28,REFERENTIEL!$A:$Y,14,FALSE)</f>
        <v>#N/A</v>
      </c>
      <c r="K28" s="73" t="e">
        <f>VLOOKUP($A28,REFERENTIEL!$A:$Y,15,FALSE)</f>
        <v>#N/A</v>
      </c>
      <c r="L28" s="73" t="e">
        <f>VLOOKUP($A28,REFERENTIEL!$A:$Y,16,FALSE)</f>
        <v>#N/A</v>
      </c>
      <c r="M28" s="37" t="e">
        <f>VLOOKUP($A28,REFERENTIEL!$A:$Y,17,FALSE)</f>
        <v>#N/A</v>
      </c>
      <c r="N28" s="101" t="e">
        <f>VLOOKUP($A28,REFERENTIEL!$A:$Y,19,FALSE)</f>
        <v>#N/A</v>
      </c>
      <c r="O28" s="45" t="e">
        <f>VLOOKUP($A28,REFERENTIEL!$A:$Y,20,FALSE)</f>
        <v>#N/A</v>
      </c>
      <c r="P28" s="72" t="e">
        <f>VLOOKUP($A28,REFERENTIEL!$A:$Y,9,FALSE)</f>
        <v>#N/A</v>
      </c>
      <c r="Q28" s="73" t="e">
        <f>VLOOKUP($A28,REFERENTIEL!$A:$Y,10,FALSE)</f>
        <v>#N/A</v>
      </c>
      <c r="R28" s="73" t="e">
        <f>VLOOKUP($A28,REFERENTIEL!$A:$Y,11,FALSE)</f>
        <v>#N/A</v>
      </c>
      <c r="S28" s="73" t="e">
        <f>VLOOKUP($A28,REFERENTIEL!$A:$Y,13,FALSE)</f>
        <v>#N/A</v>
      </c>
    </row>
    <row r="29" spans="1:19" x14ac:dyDescent="0.25">
      <c r="A29" s="52"/>
      <c r="B29" s="13" t="e">
        <f>VLOOKUP($A29,REFERENTIEL!$A:$Y,2,FALSE)</f>
        <v>#N/A</v>
      </c>
      <c r="C29" t="e">
        <f>VLOOKUP($A29,REFERENTIEL!$A:$Y,4,FALSE)</f>
        <v>#N/A</v>
      </c>
      <c r="D29" t="e">
        <f>VLOOKUP($A29,REFERENTIEL!$A:$Y,5,FALSE)</f>
        <v>#N/A</v>
      </c>
      <c r="E29" s="72" t="e">
        <f>VLOOKUP($A29,REFERENTIEL!$A:$Y,6,FALSE)</f>
        <v>#N/A</v>
      </c>
      <c r="F29" s="72" t="e">
        <f>VLOOKUP($A29,REFERENTIEL!$A:$Y,7,FALSE)</f>
        <v>#N/A</v>
      </c>
      <c r="G29" s="72" t="e">
        <f>VLOOKUP($A29,REFERENTIEL!$A:$Y,8,FALSE)</f>
        <v>#N/A</v>
      </c>
      <c r="H29" s="73" t="e">
        <f>VLOOKUP($A29,REFERENTIEL!$A:$Y,12,FALSE)</f>
        <v>#N/A</v>
      </c>
      <c r="I29" s="73" t="e">
        <f>VLOOKUP($A29,REFERENTIEL!$A:$Y,22,FALSE)</f>
        <v>#N/A</v>
      </c>
      <c r="J29" s="73" t="e">
        <f>VLOOKUP($A29,REFERENTIEL!$A:$Y,14,FALSE)</f>
        <v>#N/A</v>
      </c>
      <c r="K29" s="73" t="e">
        <f>VLOOKUP($A29,REFERENTIEL!$A:$Y,15,FALSE)</f>
        <v>#N/A</v>
      </c>
      <c r="L29" s="73" t="e">
        <f>VLOOKUP($A29,REFERENTIEL!$A:$Y,16,FALSE)</f>
        <v>#N/A</v>
      </c>
      <c r="M29" s="37" t="e">
        <f>VLOOKUP($A29,REFERENTIEL!$A:$Y,17,FALSE)</f>
        <v>#N/A</v>
      </c>
      <c r="N29" s="101" t="e">
        <f>VLOOKUP($A29,REFERENTIEL!$A:$Y,19,FALSE)</f>
        <v>#N/A</v>
      </c>
      <c r="O29" s="45" t="e">
        <f>VLOOKUP($A29,REFERENTIEL!$A:$Y,20,FALSE)</f>
        <v>#N/A</v>
      </c>
      <c r="P29" s="72" t="e">
        <f>VLOOKUP($A29,REFERENTIEL!$A:$Y,9,FALSE)</f>
        <v>#N/A</v>
      </c>
      <c r="Q29" s="73" t="e">
        <f>VLOOKUP($A29,REFERENTIEL!$A:$Y,10,FALSE)</f>
        <v>#N/A</v>
      </c>
      <c r="R29" s="73" t="e">
        <f>VLOOKUP($A29,REFERENTIEL!$A:$Y,11,FALSE)</f>
        <v>#N/A</v>
      </c>
      <c r="S29" s="73" t="e">
        <f>VLOOKUP($A29,REFERENTIEL!$A:$Y,13,FALSE)</f>
        <v>#N/A</v>
      </c>
    </row>
    <row r="30" spans="1:19" x14ac:dyDescent="0.25">
      <c r="A30" s="52"/>
      <c r="B30" s="13" t="e">
        <f>VLOOKUP($A30,REFERENTIEL!$A:$Y,2,FALSE)</f>
        <v>#N/A</v>
      </c>
      <c r="C30" t="e">
        <f>VLOOKUP($A30,REFERENTIEL!$A:$Y,4,FALSE)</f>
        <v>#N/A</v>
      </c>
      <c r="D30" t="e">
        <f>VLOOKUP($A30,REFERENTIEL!$A:$Y,5,FALSE)</f>
        <v>#N/A</v>
      </c>
      <c r="E30" s="72" t="e">
        <f>VLOOKUP($A30,REFERENTIEL!$A:$Y,6,FALSE)</f>
        <v>#N/A</v>
      </c>
      <c r="F30" s="72" t="e">
        <f>VLOOKUP($A30,REFERENTIEL!$A:$Y,7,FALSE)</f>
        <v>#N/A</v>
      </c>
      <c r="G30" s="72" t="e">
        <f>VLOOKUP($A30,REFERENTIEL!$A:$Y,8,FALSE)</f>
        <v>#N/A</v>
      </c>
      <c r="H30" s="73" t="e">
        <f>VLOOKUP($A30,REFERENTIEL!$A:$Y,12,FALSE)</f>
        <v>#N/A</v>
      </c>
      <c r="I30" s="73" t="e">
        <f>VLOOKUP($A30,REFERENTIEL!$A:$Y,22,FALSE)</f>
        <v>#N/A</v>
      </c>
      <c r="J30" s="73" t="e">
        <f>VLOOKUP($A30,REFERENTIEL!$A:$Y,14,FALSE)</f>
        <v>#N/A</v>
      </c>
      <c r="K30" s="73" t="e">
        <f>VLOOKUP($A30,REFERENTIEL!$A:$Y,15,FALSE)</f>
        <v>#N/A</v>
      </c>
      <c r="L30" s="73" t="e">
        <f>VLOOKUP($A30,REFERENTIEL!$A:$Y,16,FALSE)</f>
        <v>#N/A</v>
      </c>
      <c r="M30" t="e">
        <f>VLOOKUP($A30,REFERENTIEL!$A:$Y,17,FALSE)</f>
        <v>#N/A</v>
      </c>
      <c r="N30" s="101" t="e">
        <f>VLOOKUP($A30,REFERENTIEL!$A:$Y,19,FALSE)</f>
        <v>#N/A</v>
      </c>
      <c r="O30" s="45" t="e">
        <f>VLOOKUP($A30,REFERENTIEL!$A:$Y,20,FALSE)</f>
        <v>#N/A</v>
      </c>
      <c r="P30" s="72" t="e">
        <f>VLOOKUP($A30,REFERENTIEL!$A:$Y,9,FALSE)</f>
        <v>#N/A</v>
      </c>
      <c r="Q30" s="73" t="e">
        <f>VLOOKUP($A30,REFERENTIEL!$A:$Y,10,FALSE)</f>
        <v>#N/A</v>
      </c>
      <c r="R30" s="73" t="e">
        <f>VLOOKUP($A30,REFERENTIEL!$A:$Y,11,FALSE)</f>
        <v>#N/A</v>
      </c>
      <c r="S30" s="73" t="e">
        <f>VLOOKUP($A30,REFERENTIEL!$A:$Y,13,FALSE)</f>
        <v>#N/A</v>
      </c>
    </row>
    <row r="31" spans="1:19" x14ac:dyDescent="0.25">
      <c r="A31" s="52"/>
      <c r="B31" s="13" t="e">
        <f>VLOOKUP($A31,REFERENTIEL!$A:$Y,2,FALSE)</f>
        <v>#N/A</v>
      </c>
      <c r="C31" t="e">
        <f>VLOOKUP($A31,REFERENTIEL!$A:$Y,4,FALSE)</f>
        <v>#N/A</v>
      </c>
      <c r="D31" t="e">
        <f>VLOOKUP($A31,REFERENTIEL!$A:$Y,5,FALSE)</f>
        <v>#N/A</v>
      </c>
      <c r="E31" s="72" t="e">
        <f>VLOOKUP($A31,REFERENTIEL!$A:$Y,6,FALSE)</f>
        <v>#N/A</v>
      </c>
      <c r="F31" s="72" t="e">
        <f>VLOOKUP($A31,REFERENTIEL!$A:$Y,7,FALSE)</f>
        <v>#N/A</v>
      </c>
      <c r="G31" s="72" t="e">
        <f>VLOOKUP($A31,REFERENTIEL!$A:$Y,8,FALSE)</f>
        <v>#N/A</v>
      </c>
      <c r="H31" s="73" t="e">
        <f>VLOOKUP($A31,REFERENTIEL!$A:$Y,12,FALSE)</f>
        <v>#N/A</v>
      </c>
      <c r="I31" s="73" t="e">
        <f>VLOOKUP($A31,REFERENTIEL!$A:$Y,22,FALSE)</f>
        <v>#N/A</v>
      </c>
      <c r="J31" s="73" t="e">
        <f>VLOOKUP($A31,REFERENTIEL!$A:$Y,14,FALSE)</f>
        <v>#N/A</v>
      </c>
      <c r="K31" s="73" t="e">
        <f>VLOOKUP($A31,REFERENTIEL!$A:$Y,15,FALSE)</f>
        <v>#N/A</v>
      </c>
      <c r="L31" s="73" t="e">
        <f>VLOOKUP($A31,REFERENTIEL!$A:$Y,16,FALSE)</f>
        <v>#N/A</v>
      </c>
      <c r="M31" s="37" t="e">
        <f>VLOOKUP($A31,REFERENTIEL!$A:$Y,17,FALSE)</f>
        <v>#N/A</v>
      </c>
      <c r="N31" s="101" t="e">
        <f>VLOOKUP($A31,REFERENTIEL!$A:$Y,19,FALSE)</f>
        <v>#N/A</v>
      </c>
      <c r="O31" s="45" t="e">
        <f>VLOOKUP($A31,REFERENTIEL!$A:$Y,20,FALSE)</f>
        <v>#N/A</v>
      </c>
      <c r="P31" s="72" t="e">
        <f>VLOOKUP($A31,REFERENTIEL!$A:$Y,9,FALSE)</f>
        <v>#N/A</v>
      </c>
      <c r="Q31" s="73" t="e">
        <f>VLOOKUP($A31,REFERENTIEL!$A:$Y,10,FALSE)</f>
        <v>#N/A</v>
      </c>
      <c r="R31" s="73" t="e">
        <f>VLOOKUP($A31,REFERENTIEL!$A:$Y,11,FALSE)</f>
        <v>#N/A</v>
      </c>
      <c r="S31" s="73" t="e">
        <f>VLOOKUP($A31,REFERENTIEL!$A:$Y,13,FALSE)</f>
        <v>#N/A</v>
      </c>
    </row>
    <row r="32" spans="1:19" x14ac:dyDescent="0.25">
      <c r="A32" s="52"/>
      <c r="B32" s="13" t="e">
        <f>VLOOKUP($A32,REFERENTIEL!$A:$Y,2,FALSE)</f>
        <v>#N/A</v>
      </c>
      <c r="C32" t="e">
        <f>VLOOKUP($A32,REFERENTIEL!$A:$Y,4,FALSE)</f>
        <v>#N/A</v>
      </c>
      <c r="D32" t="e">
        <f>VLOOKUP($A32,REFERENTIEL!$A:$Y,5,FALSE)</f>
        <v>#N/A</v>
      </c>
      <c r="E32" s="72" t="e">
        <f>VLOOKUP($A32,REFERENTIEL!$A:$Y,6,FALSE)</f>
        <v>#N/A</v>
      </c>
      <c r="F32" s="72" t="e">
        <f>VLOOKUP($A32,REFERENTIEL!$A:$Y,7,FALSE)</f>
        <v>#N/A</v>
      </c>
      <c r="G32" s="72" t="e">
        <f>VLOOKUP($A32,REFERENTIEL!$A:$Y,8,FALSE)</f>
        <v>#N/A</v>
      </c>
      <c r="H32" s="73" t="e">
        <f>VLOOKUP($A32,REFERENTIEL!$A:$Y,12,FALSE)</f>
        <v>#N/A</v>
      </c>
      <c r="I32" s="73" t="e">
        <f>VLOOKUP($A32,REFERENTIEL!$A:$Y,22,FALSE)</f>
        <v>#N/A</v>
      </c>
      <c r="J32" s="73" t="e">
        <f>VLOOKUP($A32,REFERENTIEL!$A:$Y,14,FALSE)</f>
        <v>#N/A</v>
      </c>
      <c r="K32" s="73" t="e">
        <f>VLOOKUP($A32,REFERENTIEL!$A:$Y,15,FALSE)</f>
        <v>#N/A</v>
      </c>
      <c r="L32" s="73" t="e">
        <f>VLOOKUP($A32,REFERENTIEL!$A:$Y,16,FALSE)</f>
        <v>#N/A</v>
      </c>
      <c r="M32" s="37" t="e">
        <f>VLOOKUP($A32,REFERENTIEL!$A:$Y,17,FALSE)</f>
        <v>#N/A</v>
      </c>
      <c r="N32" s="101" t="e">
        <f>VLOOKUP($A32,REFERENTIEL!$A:$Y,19,FALSE)</f>
        <v>#N/A</v>
      </c>
      <c r="O32" s="45" t="e">
        <f>VLOOKUP($A32,REFERENTIEL!$A:$Y,20,FALSE)</f>
        <v>#N/A</v>
      </c>
      <c r="P32" s="72" t="e">
        <f>VLOOKUP($A32,REFERENTIEL!$A:$Y,9,FALSE)</f>
        <v>#N/A</v>
      </c>
      <c r="Q32" s="73" t="e">
        <f>VLOOKUP($A32,REFERENTIEL!$A:$Y,10,FALSE)</f>
        <v>#N/A</v>
      </c>
      <c r="R32" s="73" t="e">
        <f>VLOOKUP($A32,REFERENTIEL!$A:$Y,11,FALSE)</f>
        <v>#N/A</v>
      </c>
      <c r="S32" s="73" t="e">
        <f>VLOOKUP($A32,REFERENTIEL!$A:$Y,13,FALSE)</f>
        <v>#N/A</v>
      </c>
    </row>
    <row r="33" spans="1:19" x14ac:dyDescent="0.25">
      <c r="A33" s="52"/>
      <c r="B33" s="13" t="e">
        <f>VLOOKUP($A33,REFERENTIEL!$A:$Y,2,FALSE)</f>
        <v>#N/A</v>
      </c>
      <c r="C33" t="e">
        <f>VLOOKUP($A33,REFERENTIEL!$A:$Y,4,FALSE)</f>
        <v>#N/A</v>
      </c>
      <c r="D33" t="e">
        <f>VLOOKUP($A33,REFERENTIEL!$A:$Y,5,FALSE)</f>
        <v>#N/A</v>
      </c>
      <c r="E33" s="72" t="e">
        <f>VLOOKUP($A33,REFERENTIEL!$A:$Y,6,FALSE)</f>
        <v>#N/A</v>
      </c>
      <c r="F33" s="72" t="e">
        <f>VLOOKUP($A33,REFERENTIEL!$A:$Y,7,FALSE)</f>
        <v>#N/A</v>
      </c>
      <c r="G33" s="72" t="e">
        <f>VLOOKUP($A33,REFERENTIEL!$A:$Y,8,FALSE)</f>
        <v>#N/A</v>
      </c>
      <c r="H33" s="73" t="e">
        <f>VLOOKUP($A33,REFERENTIEL!$A:$Y,12,FALSE)</f>
        <v>#N/A</v>
      </c>
      <c r="I33" s="73" t="e">
        <f>VLOOKUP($A33,REFERENTIEL!$A:$Y,22,FALSE)</f>
        <v>#N/A</v>
      </c>
      <c r="J33" s="73" t="e">
        <f>VLOOKUP($A33,REFERENTIEL!$A:$Y,14,FALSE)</f>
        <v>#N/A</v>
      </c>
      <c r="K33" s="73" t="e">
        <f>VLOOKUP($A33,REFERENTIEL!$A:$Y,15,FALSE)</f>
        <v>#N/A</v>
      </c>
      <c r="L33" s="73" t="e">
        <f>VLOOKUP($A33,REFERENTIEL!$A:$Y,16,FALSE)</f>
        <v>#N/A</v>
      </c>
      <c r="M33" s="37" t="e">
        <f>VLOOKUP($A33,REFERENTIEL!$A:$Y,17,FALSE)</f>
        <v>#N/A</v>
      </c>
      <c r="N33" s="101" t="e">
        <f>VLOOKUP($A33,REFERENTIEL!$A:$Y,19,FALSE)</f>
        <v>#N/A</v>
      </c>
      <c r="O33" s="45" t="e">
        <f>VLOOKUP($A33,REFERENTIEL!$A:$Y,20,FALSE)</f>
        <v>#N/A</v>
      </c>
      <c r="P33" s="72" t="e">
        <f>VLOOKUP($A33,REFERENTIEL!$A:$Y,9,FALSE)</f>
        <v>#N/A</v>
      </c>
      <c r="Q33" s="73" t="e">
        <f>VLOOKUP($A33,REFERENTIEL!$A:$Y,10,FALSE)</f>
        <v>#N/A</v>
      </c>
      <c r="R33" s="73" t="e">
        <f>VLOOKUP($A33,REFERENTIEL!$A:$Y,11,FALSE)</f>
        <v>#N/A</v>
      </c>
      <c r="S33" s="73" t="e">
        <f>VLOOKUP($A33,REFERENTIEL!$A:$Y,13,FALSE)</f>
        <v>#N/A</v>
      </c>
    </row>
    <row r="34" spans="1:19" x14ac:dyDescent="0.25">
      <c r="A34" s="52"/>
      <c r="B34" s="13" t="e">
        <f>VLOOKUP($A34,REFERENTIEL!$A:$Y,2,FALSE)</f>
        <v>#N/A</v>
      </c>
      <c r="C34" t="e">
        <f>VLOOKUP($A34,REFERENTIEL!$A:$Y,4,FALSE)</f>
        <v>#N/A</v>
      </c>
      <c r="D34" t="e">
        <f>VLOOKUP($A34,REFERENTIEL!$A:$Y,5,FALSE)</f>
        <v>#N/A</v>
      </c>
      <c r="E34" s="72" t="e">
        <f>VLOOKUP($A34,REFERENTIEL!$A:$Y,6,FALSE)</f>
        <v>#N/A</v>
      </c>
      <c r="F34" s="72" t="e">
        <f>VLOOKUP($A34,REFERENTIEL!$A:$Y,7,FALSE)</f>
        <v>#N/A</v>
      </c>
      <c r="G34" s="72" t="e">
        <f>VLOOKUP($A34,REFERENTIEL!$A:$Y,8,FALSE)</f>
        <v>#N/A</v>
      </c>
      <c r="H34" s="73" t="e">
        <f>VLOOKUP($A34,REFERENTIEL!$A:$Y,12,FALSE)</f>
        <v>#N/A</v>
      </c>
      <c r="I34" s="73" t="e">
        <f>VLOOKUP($A34,REFERENTIEL!$A:$Y,22,FALSE)</f>
        <v>#N/A</v>
      </c>
      <c r="J34" s="73" t="e">
        <f>VLOOKUP($A34,REFERENTIEL!$A:$Y,14,FALSE)</f>
        <v>#N/A</v>
      </c>
      <c r="K34" s="73" t="e">
        <f>VLOOKUP($A34,REFERENTIEL!$A:$Y,15,FALSE)</f>
        <v>#N/A</v>
      </c>
      <c r="L34" s="73" t="e">
        <f>VLOOKUP($A34,REFERENTIEL!$A:$Y,16,FALSE)</f>
        <v>#N/A</v>
      </c>
      <c r="M34" t="e">
        <f>VLOOKUP($A34,REFERENTIEL!$A:$Y,17,FALSE)</f>
        <v>#N/A</v>
      </c>
      <c r="N34" s="101" t="e">
        <f>VLOOKUP($A34,REFERENTIEL!$A:$Y,19,FALSE)</f>
        <v>#N/A</v>
      </c>
      <c r="O34" s="45" t="e">
        <f>VLOOKUP($A34,REFERENTIEL!$A:$Y,20,FALSE)</f>
        <v>#N/A</v>
      </c>
      <c r="P34" s="72" t="e">
        <f>VLOOKUP($A34,REFERENTIEL!$A:$Y,9,FALSE)</f>
        <v>#N/A</v>
      </c>
      <c r="Q34" s="73" t="e">
        <f>VLOOKUP($A34,REFERENTIEL!$A:$Y,10,FALSE)</f>
        <v>#N/A</v>
      </c>
      <c r="R34" s="73" t="e">
        <f>VLOOKUP($A34,REFERENTIEL!$A:$Y,11,FALSE)</f>
        <v>#N/A</v>
      </c>
      <c r="S34" s="73" t="e">
        <f>VLOOKUP($A34,REFERENTIEL!$A:$Y,13,FALSE)</f>
        <v>#N/A</v>
      </c>
    </row>
    <row r="35" spans="1:19" x14ac:dyDescent="0.25">
      <c r="A35" s="52"/>
      <c r="B35" s="13" t="e">
        <f>VLOOKUP($A35,REFERENTIEL!$A:$Y,2,FALSE)</f>
        <v>#N/A</v>
      </c>
      <c r="C35" t="e">
        <f>VLOOKUP($A35,REFERENTIEL!$A:$Y,4,FALSE)</f>
        <v>#N/A</v>
      </c>
      <c r="D35" t="e">
        <f>VLOOKUP($A35,REFERENTIEL!$A:$Y,5,FALSE)</f>
        <v>#N/A</v>
      </c>
      <c r="E35" s="72" t="e">
        <f>VLOOKUP($A35,REFERENTIEL!$A:$Y,6,FALSE)</f>
        <v>#N/A</v>
      </c>
      <c r="F35" s="72" t="e">
        <f>VLOOKUP($A35,REFERENTIEL!$A:$Y,7,FALSE)</f>
        <v>#N/A</v>
      </c>
      <c r="G35" s="72" t="e">
        <f>VLOOKUP($A35,REFERENTIEL!$A:$Y,8,FALSE)</f>
        <v>#N/A</v>
      </c>
      <c r="H35" s="73" t="e">
        <f>VLOOKUP($A35,REFERENTIEL!$A:$Y,12,FALSE)</f>
        <v>#N/A</v>
      </c>
      <c r="I35" s="73" t="e">
        <f>VLOOKUP($A35,REFERENTIEL!$A:$Y,22,FALSE)</f>
        <v>#N/A</v>
      </c>
      <c r="J35" s="73" t="e">
        <f>VLOOKUP($A35,REFERENTIEL!$A:$Y,14,FALSE)</f>
        <v>#N/A</v>
      </c>
      <c r="K35" s="73" t="e">
        <f>VLOOKUP($A35,REFERENTIEL!$A:$Y,15,FALSE)</f>
        <v>#N/A</v>
      </c>
      <c r="L35" s="73" t="e">
        <f>VLOOKUP($A35,REFERENTIEL!$A:$Y,16,FALSE)</f>
        <v>#N/A</v>
      </c>
      <c r="M35" t="e">
        <f>VLOOKUP($A35,REFERENTIEL!$A:$Y,17,FALSE)</f>
        <v>#N/A</v>
      </c>
      <c r="N35" s="101" t="e">
        <f>VLOOKUP($A35,REFERENTIEL!$A:$Y,19,FALSE)</f>
        <v>#N/A</v>
      </c>
      <c r="O35" s="45" t="e">
        <f>VLOOKUP($A35,REFERENTIEL!$A:$Y,20,FALSE)</f>
        <v>#N/A</v>
      </c>
      <c r="P35" s="72" t="e">
        <f>VLOOKUP($A35,REFERENTIEL!$A:$Y,9,FALSE)</f>
        <v>#N/A</v>
      </c>
      <c r="Q35" s="73" t="e">
        <f>VLOOKUP($A35,REFERENTIEL!$A:$Y,10,FALSE)</f>
        <v>#N/A</v>
      </c>
      <c r="R35" s="73" t="e">
        <f>VLOOKUP($A35,REFERENTIEL!$A:$Y,11,FALSE)</f>
        <v>#N/A</v>
      </c>
      <c r="S35" s="73" t="e">
        <f>VLOOKUP($A35,REFERENTIEL!$A:$Y,13,FALSE)</f>
        <v>#N/A</v>
      </c>
    </row>
    <row r="36" spans="1:19" x14ac:dyDescent="0.25">
      <c r="A36" s="52"/>
      <c r="B36" s="13" t="e">
        <f>VLOOKUP($A36,REFERENTIEL!$A:$Y,2,FALSE)</f>
        <v>#N/A</v>
      </c>
      <c r="C36" t="e">
        <f>VLOOKUP($A36,REFERENTIEL!$A:$Y,4,FALSE)</f>
        <v>#N/A</v>
      </c>
      <c r="D36" t="e">
        <f>VLOOKUP($A36,REFERENTIEL!$A:$Y,5,FALSE)</f>
        <v>#N/A</v>
      </c>
      <c r="E36" s="72" t="e">
        <f>VLOOKUP($A36,REFERENTIEL!$A:$Y,6,FALSE)</f>
        <v>#N/A</v>
      </c>
      <c r="F36" s="72" t="e">
        <f>VLOOKUP($A36,REFERENTIEL!$A:$Y,7,FALSE)</f>
        <v>#N/A</v>
      </c>
      <c r="G36" s="72" t="e">
        <f>VLOOKUP($A36,REFERENTIEL!$A:$Y,8,FALSE)</f>
        <v>#N/A</v>
      </c>
      <c r="H36" s="73" t="e">
        <f>VLOOKUP($A36,REFERENTIEL!$A:$Y,12,FALSE)</f>
        <v>#N/A</v>
      </c>
      <c r="I36" s="73" t="e">
        <f>VLOOKUP($A36,REFERENTIEL!$A:$Y,22,FALSE)</f>
        <v>#N/A</v>
      </c>
      <c r="J36" s="73" t="e">
        <f>VLOOKUP($A36,REFERENTIEL!$A:$Y,14,FALSE)</f>
        <v>#N/A</v>
      </c>
      <c r="K36" s="73" t="e">
        <f>VLOOKUP($A36,REFERENTIEL!$A:$Y,15,FALSE)</f>
        <v>#N/A</v>
      </c>
      <c r="L36" s="73" t="e">
        <f>VLOOKUP($A36,REFERENTIEL!$A:$Y,16,FALSE)</f>
        <v>#N/A</v>
      </c>
      <c r="M36" t="e">
        <f>VLOOKUP($A36,REFERENTIEL!$A:$Y,17,FALSE)</f>
        <v>#N/A</v>
      </c>
      <c r="N36" s="101" t="e">
        <f>VLOOKUP($A36,REFERENTIEL!$A:$Y,19,FALSE)</f>
        <v>#N/A</v>
      </c>
      <c r="O36" s="45" t="e">
        <f>VLOOKUP($A36,REFERENTIEL!$A:$Y,20,FALSE)</f>
        <v>#N/A</v>
      </c>
      <c r="P36" s="72" t="e">
        <f>VLOOKUP($A36,REFERENTIEL!$A:$Y,9,FALSE)</f>
        <v>#N/A</v>
      </c>
      <c r="Q36" s="73" t="e">
        <f>VLOOKUP($A36,REFERENTIEL!$A:$Y,10,FALSE)</f>
        <v>#N/A</v>
      </c>
      <c r="R36" s="73" t="e">
        <f>VLOOKUP($A36,REFERENTIEL!$A:$Y,11,FALSE)</f>
        <v>#N/A</v>
      </c>
      <c r="S36" s="73" t="e">
        <f>VLOOKUP($A36,REFERENTIEL!$A:$Y,13,FALSE)</f>
        <v>#N/A</v>
      </c>
    </row>
    <row r="37" spans="1:19" x14ac:dyDescent="0.25">
      <c r="A37" s="52"/>
      <c r="B37" s="13" t="e">
        <f>VLOOKUP($A37,REFERENTIEL!$A:$Y,2,FALSE)</f>
        <v>#N/A</v>
      </c>
      <c r="C37" t="e">
        <f>VLOOKUP($A37,REFERENTIEL!$A:$Y,4,FALSE)</f>
        <v>#N/A</v>
      </c>
      <c r="D37" t="e">
        <f>VLOOKUP($A37,REFERENTIEL!$A:$Y,5,FALSE)</f>
        <v>#N/A</v>
      </c>
      <c r="E37" s="72" t="e">
        <f>VLOOKUP($A37,REFERENTIEL!$A:$Y,6,FALSE)</f>
        <v>#N/A</v>
      </c>
      <c r="F37" s="72" t="e">
        <f>VLOOKUP($A37,REFERENTIEL!$A:$Y,7,FALSE)</f>
        <v>#N/A</v>
      </c>
      <c r="G37" s="72" t="e">
        <f>VLOOKUP($A37,REFERENTIEL!$A:$Y,8,FALSE)</f>
        <v>#N/A</v>
      </c>
      <c r="H37" s="73" t="e">
        <f>VLOOKUP($A37,REFERENTIEL!$A:$Y,12,FALSE)</f>
        <v>#N/A</v>
      </c>
      <c r="I37" s="73" t="e">
        <f>VLOOKUP($A37,REFERENTIEL!$A:$Y,22,FALSE)</f>
        <v>#N/A</v>
      </c>
      <c r="J37" s="73" t="e">
        <f>VLOOKUP($A37,REFERENTIEL!$A:$Y,14,FALSE)</f>
        <v>#N/A</v>
      </c>
      <c r="K37" s="73" t="e">
        <f>VLOOKUP($A37,REFERENTIEL!$A:$Y,15,FALSE)</f>
        <v>#N/A</v>
      </c>
      <c r="L37" s="73" t="e">
        <f>VLOOKUP($A37,REFERENTIEL!$A:$Y,16,FALSE)</f>
        <v>#N/A</v>
      </c>
      <c r="M37" t="e">
        <f>VLOOKUP($A37,REFERENTIEL!$A:$Y,17,FALSE)</f>
        <v>#N/A</v>
      </c>
      <c r="N37" s="101" t="e">
        <f>VLOOKUP($A37,REFERENTIEL!$A:$Y,19,FALSE)</f>
        <v>#N/A</v>
      </c>
      <c r="O37" s="45" t="e">
        <f>VLOOKUP($A37,REFERENTIEL!$A:$Y,20,FALSE)</f>
        <v>#N/A</v>
      </c>
      <c r="P37" s="72" t="e">
        <f>VLOOKUP($A37,REFERENTIEL!$A:$Y,9,FALSE)</f>
        <v>#N/A</v>
      </c>
      <c r="Q37" s="73" t="e">
        <f>VLOOKUP($A37,REFERENTIEL!$A:$Y,10,FALSE)</f>
        <v>#N/A</v>
      </c>
      <c r="R37" s="73" t="e">
        <f>VLOOKUP($A37,REFERENTIEL!$A:$Y,11,FALSE)</f>
        <v>#N/A</v>
      </c>
      <c r="S37" s="73" t="e">
        <f>VLOOKUP($A37,REFERENTIEL!$A:$Y,13,FALSE)</f>
        <v>#N/A</v>
      </c>
    </row>
    <row r="38" spans="1:19" x14ac:dyDescent="0.25">
      <c r="A38" s="52"/>
      <c r="B38" s="13" t="e">
        <f>VLOOKUP($A38,REFERENTIEL!$A:$Y,2,FALSE)</f>
        <v>#N/A</v>
      </c>
      <c r="C38" t="e">
        <f>VLOOKUP($A38,REFERENTIEL!$A:$Y,4,FALSE)</f>
        <v>#N/A</v>
      </c>
      <c r="D38" t="e">
        <f>VLOOKUP($A38,REFERENTIEL!$A:$Y,5,FALSE)</f>
        <v>#N/A</v>
      </c>
      <c r="E38" s="72" t="e">
        <f>VLOOKUP($A38,REFERENTIEL!$A:$Y,6,FALSE)</f>
        <v>#N/A</v>
      </c>
      <c r="F38" s="72" t="e">
        <f>VLOOKUP($A38,REFERENTIEL!$A:$Y,7,FALSE)</f>
        <v>#N/A</v>
      </c>
      <c r="G38" s="72" t="e">
        <f>VLOOKUP($A38,REFERENTIEL!$A:$Y,8,FALSE)</f>
        <v>#N/A</v>
      </c>
      <c r="H38" s="73" t="e">
        <f>VLOOKUP($A38,REFERENTIEL!$A:$Y,12,FALSE)</f>
        <v>#N/A</v>
      </c>
      <c r="I38" s="73" t="e">
        <f>VLOOKUP($A38,REFERENTIEL!$A:$Y,22,FALSE)</f>
        <v>#N/A</v>
      </c>
      <c r="J38" s="73" t="e">
        <f>VLOOKUP($A38,REFERENTIEL!$A:$Y,14,FALSE)</f>
        <v>#N/A</v>
      </c>
      <c r="K38" s="73" t="e">
        <f>VLOOKUP($A38,REFERENTIEL!$A:$Y,15,FALSE)</f>
        <v>#N/A</v>
      </c>
      <c r="L38" s="73" t="e">
        <f>VLOOKUP($A38,REFERENTIEL!$A:$Y,16,FALSE)</f>
        <v>#N/A</v>
      </c>
      <c r="M38" s="37" t="e">
        <f>VLOOKUP($A38,REFERENTIEL!$A:$Y,17,FALSE)</f>
        <v>#N/A</v>
      </c>
      <c r="N38" s="101" t="e">
        <f>VLOOKUP($A38,REFERENTIEL!$A:$Y,19,FALSE)</f>
        <v>#N/A</v>
      </c>
      <c r="O38" s="45" t="e">
        <f>VLOOKUP($A38,REFERENTIEL!$A:$Y,20,FALSE)</f>
        <v>#N/A</v>
      </c>
      <c r="P38" s="72" t="e">
        <f>VLOOKUP($A38,REFERENTIEL!$A:$Y,9,FALSE)</f>
        <v>#N/A</v>
      </c>
      <c r="Q38" s="73" t="e">
        <f>VLOOKUP($A38,REFERENTIEL!$A:$Y,10,FALSE)</f>
        <v>#N/A</v>
      </c>
      <c r="R38" s="73" t="e">
        <f>VLOOKUP($A38,REFERENTIEL!$A:$Y,11,FALSE)</f>
        <v>#N/A</v>
      </c>
      <c r="S38" s="73" t="e">
        <f>VLOOKUP($A38,REFERENTIEL!$A:$Y,13,FALSE)</f>
        <v>#N/A</v>
      </c>
    </row>
    <row r="39" spans="1:19" x14ac:dyDescent="0.25">
      <c r="A39" s="52"/>
      <c r="B39" s="13" t="e">
        <f>VLOOKUP($A39,REFERENTIEL!$A:$Y,2,FALSE)</f>
        <v>#N/A</v>
      </c>
      <c r="C39" t="e">
        <f>VLOOKUP($A39,REFERENTIEL!$A:$Y,4,FALSE)</f>
        <v>#N/A</v>
      </c>
      <c r="D39" t="e">
        <f>VLOOKUP($A39,REFERENTIEL!$A:$Y,5,FALSE)</f>
        <v>#N/A</v>
      </c>
      <c r="E39" s="72" t="e">
        <f>VLOOKUP($A39,REFERENTIEL!$A:$Y,6,FALSE)</f>
        <v>#N/A</v>
      </c>
      <c r="F39" s="72" t="e">
        <f>VLOOKUP($A39,REFERENTIEL!$A:$Y,7,FALSE)</f>
        <v>#N/A</v>
      </c>
      <c r="G39" s="72" t="e">
        <f>VLOOKUP($A39,REFERENTIEL!$A:$Y,8,FALSE)</f>
        <v>#N/A</v>
      </c>
      <c r="H39" s="73" t="e">
        <f>VLOOKUP($A39,REFERENTIEL!$A:$Y,12,FALSE)</f>
        <v>#N/A</v>
      </c>
      <c r="I39" s="73" t="e">
        <f>VLOOKUP($A39,REFERENTIEL!$A:$Y,22,FALSE)</f>
        <v>#N/A</v>
      </c>
      <c r="J39" s="73" t="e">
        <f>VLOOKUP($A39,REFERENTIEL!$A:$Y,14,FALSE)</f>
        <v>#N/A</v>
      </c>
      <c r="K39" s="73" t="e">
        <f>VLOOKUP($A39,REFERENTIEL!$A:$Y,15,FALSE)</f>
        <v>#N/A</v>
      </c>
      <c r="L39" s="73" t="e">
        <f>VLOOKUP($A39,REFERENTIEL!$A:$Y,16,FALSE)</f>
        <v>#N/A</v>
      </c>
      <c r="M39" s="37" t="e">
        <f>VLOOKUP($A39,REFERENTIEL!$A:$Y,17,FALSE)</f>
        <v>#N/A</v>
      </c>
      <c r="N39" s="101" t="e">
        <f>VLOOKUP($A39,REFERENTIEL!$A:$Y,19,FALSE)</f>
        <v>#N/A</v>
      </c>
      <c r="O39" s="45" t="e">
        <f>VLOOKUP($A39,REFERENTIEL!$A:$Y,20,FALSE)</f>
        <v>#N/A</v>
      </c>
      <c r="P39" s="72" t="e">
        <f>VLOOKUP($A39,REFERENTIEL!$A:$Y,9,FALSE)</f>
        <v>#N/A</v>
      </c>
      <c r="Q39" s="73" t="e">
        <f>VLOOKUP($A39,REFERENTIEL!$A:$Y,10,FALSE)</f>
        <v>#N/A</v>
      </c>
      <c r="R39" s="73" t="e">
        <f>VLOOKUP($A39,REFERENTIEL!$A:$Y,11,FALSE)</f>
        <v>#N/A</v>
      </c>
      <c r="S39" s="73" t="e">
        <f>VLOOKUP($A39,REFERENTIEL!$A:$Y,13,FALSE)</f>
        <v>#N/A</v>
      </c>
    </row>
    <row r="40" spans="1:19" x14ac:dyDescent="0.25">
      <c r="A40" s="52"/>
      <c r="B40" s="13" t="e">
        <f>VLOOKUP($A40,REFERENTIEL!$A:$Y,2,FALSE)</f>
        <v>#N/A</v>
      </c>
      <c r="C40" t="e">
        <f>VLOOKUP($A40,REFERENTIEL!$A:$Y,4,FALSE)</f>
        <v>#N/A</v>
      </c>
      <c r="D40" t="e">
        <f>VLOOKUP($A40,REFERENTIEL!$A:$Y,5,FALSE)</f>
        <v>#N/A</v>
      </c>
      <c r="E40" s="72" t="e">
        <f>VLOOKUP($A40,REFERENTIEL!$A:$Y,6,FALSE)</f>
        <v>#N/A</v>
      </c>
      <c r="F40" s="72" t="e">
        <f>VLOOKUP($A40,REFERENTIEL!$A:$Y,7,FALSE)</f>
        <v>#N/A</v>
      </c>
      <c r="G40" s="72" t="e">
        <f>VLOOKUP($A40,REFERENTIEL!$A:$Y,8,FALSE)</f>
        <v>#N/A</v>
      </c>
      <c r="H40" s="73" t="e">
        <f>VLOOKUP($A40,REFERENTIEL!$A:$Y,12,FALSE)</f>
        <v>#N/A</v>
      </c>
      <c r="I40" s="73" t="e">
        <f>VLOOKUP($A40,REFERENTIEL!$A:$Y,22,FALSE)</f>
        <v>#N/A</v>
      </c>
      <c r="J40" s="73" t="e">
        <f>VLOOKUP($A40,REFERENTIEL!$A:$Y,14,FALSE)</f>
        <v>#N/A</v>
      </c>
      <c r="K40" s="73" t="e">
        <f>VLOOKUP($A40,REFERENTIEL!$A:$Y,15,FALSE)</f>
        <v>#N/A</v>
      </c>
      <c r="L40" s="73" t="e">
        <f>VLOOKUP($A40,REFERENTIEL!$A:$Y,16,FALSE)</f>
        <v>#N/A</v>
      </c>
      <c r="M40" s="37" t="e">
        <f>VLOOKUP($A40,REFERENTIEL!$A:$Y,17,FALSE)</f>
        <v>#N/A</v>
      </c>
      <c r="N40" s="101" t="e">
        <f>VLOOKUP($A40,REFERENTIEL!$A:$Y,19,FALSE)</f>
        <v>#N/A</v>
      </c>
      <c r="O40" s="45" t="e">
        <f>VLOOKUP($A40,REFERENTIEL!$A:$Y,20,FALSE)</f>
        <v>#N/A</v>
      </c>
      <c r="P40" s="72" t="e">
        <f>VLOOKUP($A40,REFERENTIEL!$A:$Y,9,FALSE)</f>
        <v>#N/A</v>
      </c>
      <c r="Q40" s="73" t="e">
        <f>VLOOKUP($A40,REFERENTIEL!$A:$Y,10,FALSE)</f>
        <v>#N/A</v>
      </c>
      <c r="R40" s="73" t="e">
        <f>VLOOKUP($A40,REFERENTIEL!$A:$Y,11,FALSE)</f>
        <v>#N/A</v>
      </c>
      <c r="S40" s="73" t="e">
        <f>VLOOKUP($A40,REFERENTIEL!$A:$Y,13,FALSE)</f>
        <v>#N/A</v>
      </c>
    </row>
    <row r="41" spans="1:19" x14ac:dyDescent="0.25">
      <c r="A41" s="52"/>
      <c r="B41" s="13" t="e">
        <f>VLOOKUP($A41,REFERENTIEL!$A:$Y,2,FALSE)</f>
        <v>#N/A</v>
      </c>
      <c r="C41" t="e">
        <f>VLOOKUP($A41,REFERENTIEL!$A:$Y,4,FALSE)</f>
        <v>#N/A</v>
      </c>
      <c r="D41" t="e">
        <f>VLOOKUP($A41,REFERENTIEL!$A:$Y,5,FALSE)</f>
        <v>#N/A</v>
      </c>
      <c r="E41" s="72" t="e">
        <f>VLOOKUP($A41,REFERENTIEL!$A:$Y,6,FALSE)</f>
        <v>#N/A</v>
      </c>
      <c r="F41" s="72" t="e">
        <f>VLOOKUP($A41,REFERENTIEL!$A:$Y,7,FALSE)</f>
        <v>#N/A</v>
      </c>
      <c r="G41" s="72" t="e">
        <f>VLOOKUP($A41,REFERENTIEL!$A:$Y,8,FALSE)</f>
        <v>#N/A</v>
      </c>
      <c r="H41" s="73" t="e">
        <f>VLOOKUP($A41,REFERENTIEL!$A:$Y,12,FALSE)</f>
        <v>#N/A</v>
      </c>
      <c r="I41" s="73" t="e">
        <f>VLOOKUP($A41,REFERENTIEL!$A:$Y,22,FALSE)</f>
        <v>#N/A</v>
      </c>
      <c r="J41" s="73" t="e">
        <f>VLOOKUP($A41,REFERENTIEL!$A:$Y,14,FALSE)</f>
        <v>#N/A</v>
      </c>
      <c r="K41" s="73" t="e">
        <f>VLOOKUP($A41,REFERENTIEL!$A:$Y,15,FALSE)</f>
        <v>#N/A</v>
      </c>
      <c r="L41" s="73" t="e">
        <f>VLOOKUP($A41,REFERENTIEL!$A:$Y,16,FALSE)</f>
        <v>#N/A</v>
      </c>
      <c r="M41" s="37" t="e">
        <f>VLOOKUP($A41,REFERENTIEL!$A:$Y,17,FALSE)</f>
        <v>#N/A</v>
      </c>
      <c r="N41" s="101" t="e">
        <f>VLOOKUP($A41,REFERENTIEL!$A:$Y,19,FALSE)</f>
        <v>#N/A</v>
      </c>
      <c r="O41" s="45" t="e">
        <f>VLOOKUP($A41,REFERENTIEL!$A:$Y,20,FALSE)</f>
        <v>#N/A</v>
      </c>
      <c r="P41" s="72" t="e">
        <f>VLOOKUP($A41,REFERENTIEL!$A:$Y,9,FALSE)</f>
        <v>#N/A</v>
      </c>
      <c r="Q41" s="73" t="e">
        <f>VLOOKUP($A41,REFERENTIEL!$A:$Y,10,FALSE)</f>
        <v>#N/A</v>
      </c>
      <c r="R41" s="73" t="e">
        <f>VLOOKUP($A41,REFERENTIEL!$A:$Y,11,FALSE)</f>
        <v>#N/A</v>
      </c>
      <c r="S41" s="73" t="e">
        <f>VLOOKUP($A41,REFERENTIEL!$A:$Y,13,FALSE)</f>
        <v>#N/A</v>
      </c>
    </row>
    <row r="42" spans="1:19" x14ac:dyDescent="0.25">
      <c r="A42" s="52"/>
      <c r="B42" s="13" t="e">
        <f>VLOOKUP($A42,REFERENTIEL!$A:$Y,2,FALSE)</f>
        <v>#N/A</v>
      </c>
      <c r="C42" t="e">
        <f>VLOOKUP($A42,REFERENTIEL!$A:$Y,4,FALSE)</f>
        <v>#N/A</v>
      </c>
      <c r="D42" t="e">
        <f>VLOOKUP($A42,REFERENTIEL!$A:$Y,5,FALSE)</f>
        <v>#N/A</v>
      </c>
      <c r="E42" s="72" t="e">
        <f>VLOOKUP($A42,REFERENTIEL!$A:$Y,6,FALSE)</f>
        <v>#N/A</v>
      </c>
      <c r="F42" s="72" t="e">
        <f>VLOOKUP($A42,REFERENTIEL!$A:$Y,7,FALSE)</f>
        <v>#N/A</v>
      </c>
      <c r="G42" s="72" t="e">
        <f>VLOOKUP($A42,REFERENTIEL!$A:$Y,8,FALSE)</f>
        <v>#N/A</v>
      </c>
      <c r="H42" s="73" t="e">
        <f>VLOOKUP($A42,REFERENTIEL!$A:$Y,12,FALSE)</f>
        <v>#N/A</v>
      </c>
      <c r="I42" s="73" t="e">
        <f>VLOOKUP($A42,REFERENTIEL!$A:$Y,22,FALSE)</f>
        <v>#N/A</v>
      </c>
      <c r="J42" s="73" t="e">
        <f>VLOOKUP($A42,REFERENTIEL!$A:$Y,14,FALSE)</f>
        <v>#N/A</v>
      </c>
      <c r="K42" s="73" t="e">
        <f>VLOOKUP($A42,REFERENTIEL!$A:$Y,15,FALSE)</f>
        <v>#N/A</v>
      </c>
      <c r="L42" s="73" t="e">
        <f>VLOOKUP($A42,REFERENTIEL!$A:$Y,16,FALSE)</f>
        <v>#N/A</v>
      </c>
      <c r="M42" s="37" t="e">
        <f>VLOOKUP($A42,REFERENTIEL!$A:$Y,17,FALSE)</f>
        <v>#N/A</v>
      </c>
      <c r="N42" s="101" t="e">
        <f>VLOOKUP($A42,REFERENTIEL!$A:$Y,19,FALSE)</f>
        <v>#N/A</v>
      </c>
      <c r="O42" s="45" t="e">
        <f>VLOOKUP($A42,REFERENTIEL!$A:$Y,20,FALSE)</f>
        <v>#N/A</v>
      </c>
      <c r="P42" s="72" t="e">
        <f>VLOOKUP($A42,REFERENTIEL!$A:$Y,9,FALSE)</f>
        <v>#N/A</v>
      </c>
      <c r="Q42" s="73" t="e">
        <f>VLOOKUP($A42,REFERENTIEL!$A:$Y,10,FALSE)</f>
        <v>#N/A</v>
      </c>
      <c r="R42" s="73" t="e">
        <f>VLOOKUP($A42,REFERENTIEL!$A:$Y,11,FALSE)</f>
        <v>#N/A</v>
      </c>
      <c r="S42" s="73" t="e">
        <f>VLOOKUP($A42,REFERENTIEL!$A:$Y,13,FALSE)</f>
        <v>#N/A</v>
      </c>
    </row>
    <row r="43" spans="1:19" x14ac:dyDescent="0.25">
      <c r="A43" s="52"/>
      <c r="B43" s="13" t="e">
        <f>VLOOKUP($A43,REFERENTIEL!$A:$Y,2,FALSE)</f>
        <v>#N/A</v>
      </c>
      <c r="C43" t="e">
        <f>VLOOKUP($A43,REFERENTIEL!$A:$Y,4,FALSE)</f>
        <v>#N/A</v>
      </c>
      <c r="D43" t="e">
        <f>VLOOKUP($A43,REFERENTIEL!$A:$Y,5,FALSE)</f>
        <v>#N/A</v>
      </c>
      <c r="E43" s="72" t="e">
        <f>VLOOKUP($A43,REFERENTIEL!$A:$Y,6,FALSE)</f>
        <v>#N/A</v>
      </c>
      <c r="F43" s="72" t="e">
        <f>VLOOKUP($A43,REFERENTIEL!$A:$Y,7,FALSE)</f>
        <v>#N/A</v>
      </c>
      <c r="G43" s="72" t="e">
        <f>VLOOKUP($A43,REFERENTIEL!$A:$Y,8,FALSE)</f>
        <v>#N/A</v>
      </c>
      <c r="H43" s="73" t="e">
        <f>VLOOKUP($A43,REFERENTIEL!$A:$Y,12,FALSE)</f>
        <v>#N/A</v>
      </c>
      <c r="I43" s="73" t="e">
        <f>VLOOKUP($A43,REFERENTIEL!$A:$Y,22,FALSE)</f>
        <v>#N/A</v>
      </c>
      <c r="J43" s="73" t="e">
        <f>VLOOKUP($A43,REFERENTIEL!$A:$Y,14,FALSE)</f>
        <v>#N/A</v>
      </c>
      <c r="K43" s="73" t="e">
        <f>VLOOKUP($A43,REFERENTIEL!$A:$Y,15,FALSE)</f>
        <v>#N/A</v>
      </c>
      <c r="L43" s="73" t="e">
        <f>VLOOKUP($A43,REFERENTIEL!$A:$Y,16,FALSE)</f>
        <v>#N/A</v>
      </c>
      <c r="M43" s="37" t="e">
        <f>VLOOKUP($A43,REFERENTIEL!$A:$Y,17,FALSE)</f>
        <v>#N/A</v>
      </c>
      <c r="N43" s="101" t="e">
        <f>VLOOKUP($A43,REFERENTIEL!$A:$Y,19,FALSE)</f>
        <v>#N/A</v>
      </c>
      <c r="O43" s="45" t="e">
        <f>VLOOKUP($A43,REFERENTIEL!$A:$Y,20,FALSE)</f>
        <v>#N/A</v>
      </c>
      <c r="P43" s="72" t="e">
        <f>VLOOKUP($A43,REFERENTIEL!$A:$Y,9,FALSE)</f>
        <v>#N/A</v>
      </c>
      <c r="Q43" s="73" t="e">
        <f>VLOOKUP($A43,REFERENTIEL!$A:$Y,10,FALSE)</f>
        <v>#N/A</v>
      </c>
      <c r="R43" s="73" t="e">
        <f>VLOOKUP($A43,REFERENTIEL!$A:$Y,11,FALSE)</f>
        <v>#N/A</v>
      </c>
      <c r="S43" s="73" t="e">
        <f>VLOOKUP($A43,REFERENTIEL!$A:$Y,13,FALSE)</f>
        <v>#N/A</v>
      </c>
    </row>
    <row r="44" spans="1:19" x14ac:dyDescent="0.25">
      <c r="A44" s="52"/>
      <c r="B44" s="13" t="e">
        <f>VLOOKUP($A44,REFERENTIEL!$A:$Y,2,FALSE)</f>
        <v>#N/A</v>
      </c>
      <c r="C44" t="e">
        <f>VLOOKUP($A44,REFERENTIEL!$A:$Y,4,FALSE)</f>
        <v>#N/A</v>
      </c>
      <c r="D44" t="e">
        <f>VLOOKUP($A44,REFERENTIEL!$A:$Y,5,FALSE)</f>
        <v>#N/A</v>
      </c>
      <c r="E44" s="72" t="e">
        <f>VLOOKUP($A44,REFERENTIEL!$A:$Y,6,FALSE)</f>
        <v>#N/A</v>
      </c>
      <c r="F44" s="72" t="e">
        <f>VLOOKUP($A44,REFERENTIEL!$A:$Y,7,FALSE)</f>
        <v>#N/A</v>
      </c>
      <c r="G44" s="72" t="e">
        <f>VLOOKUP($A44,REFERENTIEL!$A:$Y,8,FALSE)</f>
        <v>#N/A</v>
      </c>
      <c r="H44" s="73" t="e">
        <f>VLOOKUP($A44,REFERENTIEL!$A:$Y,12,FALSE)</f>
        <v>#N/A</v>
      </c>
      <c r="I44" s="73" t="e">
        <f>VLOOKUP($A44,REFERENTIEL!$A:$Y,22,FALSE)</f>
        <v>#N/A</v>
      </c>
      <c r="J44" s="73" t="e">
        <f>VLOOKUP($A44,REFERENTIEL!$A:$Y,14,FALSE)</f>
        <v>#N/A</v>
      </c>
      <c r="K44" s="73" t="e">
        <f>VLOOKUP($A44,REFERENTIEL!$A:$Y,15,FALSE)</f>
        <v>#N/A</v>
      </c>
      <c r="L44" s="73" t="e">
        <f>VLOOKUP($A44,REFERENTIEL!$A:$Y,16,FALSE)</f>
        <v>#N/A</v>
      </c>
      <c r="M44" s="37" t="e">
        <f>VLOOKUP($A44,REFERENTIEL!$A:$Y,17,FALSE)</f>
        <v>#N/A</v>
      </c>
      <c r="N44" s="101" t="e">
        <f>VLOOKUP($A44,REFERENTIEL!$A:$Y,19,FALSE)</f>
        <v>#N/A</v>
      </c>
      <c r="O44" s="45" t="e">
        <f>VLOOKUP($A44,REFERENTIEL!$A:$Y,20,FALSE)</f>
        <v>#N/A</v>
      </c>
      <c r="P44" s="72" t="e">
        <f>VLOOKUP($A44,REFERENTIEL!$A:$Y,9,FALSE)</f>
        <v>#N/A</v>
      </c>
      <c r="Q44" s="73" t="e">
        <f>VLOOKUP($A44,REFERENTIEL!$A:$Y,10,FALSE)</f>
        <v>#N/A</v>
      </c>
      <c r="R44" s="73" t="e">
        <f>VLOOKUP($A44,REFERENTIEL!$A:$Y,11,FALSE)</f>
        <v>#N/A</v>
      </c>
      <c r="S44" s="73" t="e">
        <f>VLOOKUP($A44,REFERENTIEL!$A:$Y,13,FALSE)</f>
        <v>#N/A</v>
      </c>
    </row>
    <row r="45" spans="1:19" x14ac:dyDescent="0.25">
      <c r="A45" s="52"/>
      <c r="B45" s="13" t="e">
        <f>VLOOKUP($A45,REFERENTIEL!$A:$Y,2,FALSE)</f>
        <v>#N/A</v>
      </c>
      <c r="C45" t="e">
        <f>VLOOKUP($A45,REFERENTIEL!$A:$Y,4,FALSE)</f>
        <v>#N/A</v>
      </c>
      <c r="D45" t="e">
        <f>VLOOKUP($A45,REFERENTIEL!$A:$Y,5,FALSE)</f>
        <v>#N/A</v>
      </c>
      <c r="E45" s="72" t="e">
        <f>VLOOKUP($A45,REFERENTIEL!$A:$Y,6,FALSE)</f>
        <v>#N/A</v>
      </c>
      <c r="F45" s="72" t="e">
        <f>VLOOKUP($A45,REFERENTIEL!$A:$Y,7,FALSE)</f>
        <v>#N/A</v>
      </c>
      <c r="G45" s="72" t="e">
        <f>VLOOKUP($A45,REFERENTIEL!$A:$Y,8,FALSE)</f>
        <v>#N/A</v>
      </c>
      <c r="H45" s="73" t="e">
        <f>VLOOKUP($A45,REFERENTIEL!$A:$Y,12,FALSE)</f>
        <v>#N/A</v>
      </c>
      <c r="I45" s="73" t="e">
        <f>VLOOKUP($A45,REFERENTIEL!$A:$Y,22,FALSE)</f>
        <v>#N/A</v>
      </c>
      <c r="J45" s="73" t="e">
        <f>VLOOKUP($A45,REFERENTIEL!$A:$Y,14,FALSE)</f>
        <v>#N/A</v>
      </c>
      <c r="K45" s="73" t="e">
        <f>VLOOKUP($A45,REFERENTIEL!$A:$Y,15,FALSE)</f>
        <v>#N/A</v>
      </c>
      <c r="L45" s="73" t="e">
        <f>VLOOKUP($A45,REFERENTIEL!$A:$Y,16,FALSE)</f>
        <v>#N/A</v>
      </c>
      <c r="M45" s="37" t="e">
        <f>VLOOKUP($A45,REFERENTIEL!$A:$Y,17,FALSE)</f>
        <v>#N/A</v>
      </c>
      <c r="N45" s="101" t="e">
        <f>VLOOKUP($A45,REFERENTIEL!$A:$Y,19,FALSE)</f>
        <v>#N/A</v>
      </c>
      <c r="O45" s="45" t="e">
        <f>VLOOKUP($A45,REFERENTIEL!$A:$Y,20,FALSE)</f>
        <v>#N/A</v>
      </c>
      <c r="P45" s="72" t="e">
        <f>VLOOKUP($A45,REFERENTIEL!$A:$Y,9,FALSE)</f>
        <v>#N/A</v>
      </c>
      <c r="Q45" s="73" t="e">
        <f>VLOOKUP($A45,REFERENTIEL!$A:$Y,10,FALSE)</f>
        <v>#N/A</v>
      </c>
      <c r="R45" s="73" t="e">
        <f>VLOOKUP($A45,REFERENTIEL!$A:$Y,11,FALSE)</f>
        <v>#N/A</v>
      </c>
      <c r="S45" s="73" t="e">
        <f>VLOOKUP($A45,REFERENTIEL!$A:$Y,13,FALSE)</f>
        <v>#N/A</v>
      </c>
    </row>
    <row r="46" spans="1:19" x14ac:dyDescent="0.25">
      <c r="A46" s="52"/>
      <c r="B46" s="13" t="e">
        <f>VLOOKUP($A46,REFERENTIEL!$A:$Y,2,FALSE)</f>
        <v>#N/A</v>
      </c>
      <c r="C46" t="e">
        <f>VLOOKUP($A46,REFERENTIEL!$A:$Y,4,FALSE)</f>
        <v>#N/A</v>
      </c>
      <c r="D46" t="e">
        <f>VLOOKUP($A46,REFERENTIEL!$A:$Y,5,FALSE)</f>
        <v>#N/A</v>
      </c>
      <c r="E46" s="72" t="e">
        <f>VLOOKUP($A46,REFERENTIEL!$A:$Y,6,FALSE)</f>
        <v>#N/A</v>
      </c>
      <c r="F46" s="72" t="e">
        <f>VLOOKUP($A46,REFERENTIEL!$A:$Y,7,FALSE)</f>
        <v>#N/A</v>
      </c>
      <c r="G46" s="72" t="e">
        <f>VLOOKUP($A46,REFERENTIEL!$A:$Y,8,FALSE)</f>
        <v>#N/A</v>
      </c>
      <c r="H46" s="73" t="e">
        <f>VLOOKUP($A46,REFERENTIEL!$A:$Y,12,FALSE)</f>
        <v>#N/A</v>
      </c>
      <c r="I46" s="73" t="e">
        <f>VLOOKUP($A46,REFERENTIEL!$A:$Y,22,FALSE)</f>
        <v>#N/A</v>
      </c>
      <c r="J46" s="73" t="e">
        <f>VLOOKUP($A46,REFERENTIEL!$A:$Y,14,FALSE)</f>
        <v>#N/A</v>
      </c>
      <c r="K46" s="73" t="e">
        <f>VLOOKUP($A46,REFERENTIEL!$A:$Y,15,FALSE)</f>
        <v>#N/A</v>
      </c>
      <c r="L46" s="73" t="e">
        <f>VLOOKUP($A46,REFERENTIEL!$A:$Y,16,FALSE)</f>
        <v>#N/A</v>
      </c>
      <c r="M46" s="37" t="e">
        <f>VLOOKUP($A46,REFERENTIEL!$A:$Y,17,FALSE)</f>
        <v>#N/A</v>
      </c>
      <c r="N46" s="101" t="e">
        <f>VLOOKUP($A46,REFERENTIEL!$A:$Y,19,FALSE)</f>
        <v>#N/A</v>
      </c>
      <c r="O46" s="45" t="e">
        <f>VLOOKUP($A46,REFERENTIEL!$A:$Y,20,FALSE)</f>
        <v>#N/A</v>
      </c>
      <c r="P46" s="72" t="e">
        <f>VLOOKUP($A46,REFERENTIEL!$A:$Y,9,FALSE)</f>
        <v>#N/A</v>
      </c>
      <c r="Q46" s="73" t="e">
        <f>VLOOKUP($A46,REFERENTIEL!$A:$Y,10,FALSE)</f>
        <v>#N/A</v>
      </c>
      <c r="R46" s="73" t="e">
        <f>VLOOKUP($A46,REFERENTIEL!$A:$Y,11,FALSE)</f>
        <v>#N/A</v>
      </c>
      <c r="S46" s="73" t="e">
        <f>VLOOKUP($A46,REFERENTIEL!$A:$Y,13,FALSE)</f>
        <v>#N/A</v>
      </c>
    </row>
    <row r="47" spans="1:19" x14ac:dyDescent="0.25">
      <c r="A47" s="52"/>
      <c r="B47" s="13" t="e">
        <f>VLOOKUP($A47,REFERENTIEL!$A:$Y,2,FALSE)</f>
        <v>#N/A</v>
      </c>
      <c r="C47" t="e">
        <f>VLOOKUP($A47,REFERENTIEL!$A:$Y,4,FALSE)</f>
        <v>#N/A</v>
      </c>
      <c r="D47" t="e">
        <f>VLOOKUP($A47,REFERENTIEL!$A:$Y,5,FALSE)</f>
        <v>#N/A</v>
      </c>
      <c r="E47" s="72" t="e">
        <f>VLOOKUP($A47,REFERENTIEL!$A:$Y,6,FALSE)</f>
        <v>#N/A</v>
      </c>
      <c r="F47" s="72" t="e">
        <f>VLOOKUP($A47,REFERENTIEL!$A:$Y,7,FALSE)</f>
        <v>#N/A</v>
      </c>
      <c r="G47" s="72" t="e">
        <f>VLOOKUP($A47,REFERENTIEL!$A:$Y,8,FALSE)</f>
        <v>#N/A</v>
      </c>
      <c r="H47" s="73" t="e">
        <f>VLOOKUP($A47,REFERENTIEL!$A:$Y,12,FALSE)</f>
        <v>#N/A</v>
      </c>
      <c r="I47" s="73" t="e">
        <f>VLOOKUP($A47,REFERENTIEL!$A:$Y,22,FALSE)</f>
        <v>#N/A</v>
      </c>
      <c r="J47" s="73" t="e">
        <f>VLOOKUP($A47,REFERENTIEL!$A:$Y,14,FALSE)</f>
        <v>#N/A</v>
      </c>
      <c r="K47" s="73" t="e">
        <f>VLOOKUP($A47,REFERENTIEL!$A:$Y,15,FALSE)</f>
        <v>#N/A</v>
      </c>
      <c r="L47" s="73" t="e">
        <f>VLOOKUP($A47,REFERENTIEL!$A:$Y,16,FALSE)</f>
        <v>#N/A</v>
      </c>
      <c r="M47" s="37" t="e">
        <f>VLOOKUP($A47,REFERENTIEL!$A:$Y,17,FALSE)</f>
        <v>#N/A</v>
      </c>
      <c r="N47" s="101" t="e">
        <f>VLOOKUP($A47,REFERENTIEL!$A:$Y,19,FALSE)</f>
        <v>#N/A</v>
      </c>
      <c r="O47" s="45" t="e">
        <f>VLOOKUP($A47,REFERENTIEL!$A:$Y,20,FALSE)</f>
        <v>#N/A</v>
      </c>
      <c r="P47" s="72" t="e">
        <f>VLOOKUP($A47,REFERENTIEL!$A:$Y,9,FALSE)</f>
        <v>#N/A</v>
      </c>
      <c r="Q47" s="73" t="e">
        <f>VLOOKUP($A47,REFERENTIEL!$A:$Y,10,FALSE)</f>
        <v>#N/A</v>
      </c>
      <c r="R47" s="73" t="e">
        <f>VLOOKUP($A47,REFERENTIEL!$A:$Y,11,FALSE)</f>
        <v>#N/A</v>
      </c>
      <c r="S47" s="73" t="e">
        <f>VLOOKUP($A47,REFERENTIEL!$A:$Y,13,FALSE)</f>
        <v>#N/A</v>
      </c>
    </row>
    <row r="48" spans="1:19" x14ac:dyDescent="0.25">
      <c r="A48" s="52"/>
      <c r="B48" s="13" t="e">
        <f>VLOOKUP($A48,REFERENTIEL!$A:$Y,2,FALSE)</f>
        <v>#N/A</v>
      </c>
      <c r="C48" t="e">
        <f>VLOOKUP($A48,REFERENTIEL!$A:$Y,4,FALSE)</f>
        <v>#N/A</v>
      </c>
      <c r="D48" t="e">
        <f>VLOOKUP($A48,REFERENTIEL!$A:$Y,5,FALSE)</f>
        <v>#N/A</v>
      </c>
      <c r="E48" s="72" t="e">
        <f>VLOOKUP($A48,REFERENTIEL!$A:$Y,6,FALSE)</f>
        <v>#N/A</v>
      </c>
      <c r="F48" s="72" t="e">
        <f>VLOOKUP($A48,REFERENTIEL!$A:$Y,7,FALSE)</f>
        <v>#N/A</v>
      </c>
      <c r="G48" s="72" t="e">
        <f>VLOOKUP($A48,REFERENTIEL!$A:$Y,8,FALSE)</f>
        <v>#N/A</v>
      </c>
      <c r="H48" s="73" t="e">
        <f>VLOOKUP($A48,REFERENTIEL!$A:$Y,12,FALSE)</f>
        <v>#N/A</v>
      </c>
      <c r="I48" s="73" t="e">
        <f>VLOOKUP($A48,REFERENTIEL!$A:$Y,22,FALSE)</f>
        <v>#N/A</v>
      </c>
      <c r="J48" s="73" t="e">
        <f>VLOOKUP($A48,REFERENTIEL!$A:$Y,14,FALSE)</f>
        <v>#N/A</v>
      </c>
      <c r="K48" s="73" t="e">
        <f>VLOOKUP($A48,REFERENTIEL!$A:$Y,15,FALSE)</f>
        <v>#N/A</v>
      </c>
      <c r="L48" s="73" t="e">
        <f>VLOOKUP($A48,REFERENTIEL!$A:$Y,16,FALSE)</f>
        <v>#N/A</v>
      </c>
      <c r="M48" s="37" t="e">
        <f>VLOOKUP($A48,REFERENTIEL!$A:$Y,17,FALSE)</f>
        <v>#N/A</v>
      </c>
      <c r="N48" s="101" t="e">
        <f>VLOOKUP($A48,REFERENTIEL!$A:$Y,19,FALSE)</f>
        <v>#N/A</v>
      </c>
      <c r="O48" s="45" t="e">
        <f>VLOOKUP($A48,REFERENTIEL!$A:$Y,20,FALSE)</f>
        <v>#N/A</v>
      </c>
      <c r="P48" s="72" t="e">
        <f>VLOOKUP($A48,REFERENTIEL!$A:$Y,9,FALSE)</f>
        <v>#N/A</v>
      </c>
      <c r="Q48" s="73" t="e">
        <f>VLOOKUP($A48,REFERENTIEL!$A:$Y,10,FALSE)</f>
        <v>#N/A</v>
      </c>
      <c r="R48" s="73" t="e">
        <f>VLOOKUP($A48,REFERENTIEL!$A:$Y,11,FALSE)</f>
        <v>#N/A</v>
      </c>
      <c r="S48" s="73" t="e">
        <f>VLOOKUP($A48,REFERENTIEL!$A:$Y,13,FALSE)</f>
        <v>#N/A</v>
      </c>
    </row>
    <row r="49" spans="1:19" x14ac:dyDescent="0.25">
      <c r="A49" s="52"/>
      <c r="B49" s="13" t="e">
        <f>VLOOKUP($A49,REFERENTIEL!$A:$Y,2,FALSE)</f>
        <v>#N/A</v>
      </c>
      <c r="C49" t="e">
        <f>VLOOKUP($A49,REFERENTIEL!$A:$Y,4,FALSE)</f>
        <v>#N/A</v>
      </c>
      <c r="D49" t="e">
        <f>VLOOKUP($A49,REFERENTIEL!$A:$Y,5,FALSE)</f>
        <v>#N/A</v>
      </c>
      <c r="E49" s="72" t="e">
        <f>VLOOKUP($A49,REFERENTIEL!$A:$Y,6,FALSE)</f>
        <v>#N/A</v>
      </c>
      <c r="F49" s="72" t="e">
        <f>VLOOKUP($A49,REFERENTIEL!$A:$Y,7,FALSE)</f>
        <v>#N/A</v>
      </c>
      <c r="G49" s="72" t="e">
        <f>VLOOKUP($A49,REFERENTIEL!$A:$Y,8,FALSE)</f>
        <v>#N/A</v>
      </c>
      <c r="H49" s="73" t="e">
        <f>VLOOKUP($A49,REFERENTIEL!$A:$Y,12,FALSE)</f>
        <v>#N/A</v>
      </c>
      <c r="I49" s="73" t="e">
        <f>VLOOKUP($A49,REFERENTIEL!$A:$Y,22,FALSE)</f>
        <v>#N/A</v>
      </c>
      <c r="J49" s="73" t="e">
        <f>VLOOKUP($A49,REFERENTIEL!$A:$Y,14,FALSE)</f>
        <v>#N/A</v>
      </c>
      <c r="K49" s="73" t="e">
        <f>VLOOKUP($A49,REFERENTIEL!$A:$Y,15,FALSE)</f>
        <v>#N/A</v>
      </c>
      <c r="L49" s="73" t="e">
        <f>VLOOKUP($A49,REFERENTIEL!$A:$Y,16,FALSE)</f>
        <v>#N/A</v>
      </c>
      <c r="M49" s="37" t="e">
        <f>VLOOKUP($A49,REFERENTIEL!$A:$Y,17,FALSE)</f>
        <v>#N/A</v>
      </c>
      <c r="N49" s="101" t="e">
        <f>VLOOKUP($A49,REFERENTIEL!$A:$Y,19,FALSE)</f>
        <v>#N/A</v>
      </c>
      <c r="O49" s="45" t="e">
        <f>VLOOKUP($A49,REFERENTIEL!$A:$Y,20,FALSE)</f>
        <v>#N/A</v>
      </c>
      <c r="P49" s="72" t="e">
        <f>VLOOKUP($A49,REFERENTIEL!$A:$Y,9,FALSE)</f>
        <v>#N/A</v>
      </c>
      <c r="Q49" s="73" t="e">
        <f>VLOOKUP($A49,REFERENTIEL!$A:$Y,10,FALSE)</f>
        <v>#N/A</v>
      </c>
      <c r="R49" s="73" t="e">
        <f>VLOOKUP($A49,REFERENTIEL!$A:$Y,11,FALSE)</f>
        <v>#N/A</v>
      </c>
      <c r="S49" s="73" t="e">
        <f>VLOOKUP($A49,REFERENTIEL!$A:$Y,13,FALSE)</f>
        <v>#N/A</v>
      </c>
    </row>
    <row r="50" spans="1:19" x14ac:dyDescent="0.25">
      <c r="A50" s="52"/>
      <c r="B50" s="13" t="e">
        <f>VLOOKUP($A50,REFERENTIEL!$A:$Y,2,FALSE)</f>
        <v>#N/A</v>
      </c>
      <c r="C50" t="e">
        <f>VLOOKUP($A50,REFERENTIEL!$A:$Y,4,FALSE)</f>
        <v>#N/A</v>
      </c>
      <c r="D50" t="e">
        <f>VLOOKUP($A50,REFERENTIEL!$A:$Y,5,FALSE)</f>
        <v>#N/A</v>
      </c>
      <c r="E50" s="72" t="e">
        <f>VLOOKUP($A50,REFERENTIEL!$A:$Y,6,FALSE)</f>
        <v>#N/A</v>
      </c>
      <c r="F50" s="72" t="e">
        <f>VLOOKUP($A50,REFERENTIEL!$A:$Y,7,FALSE)</f>
        <v>#N/A</v>
      </c>
      <c r="G50" s="72" t="e">
        <f>VLOOKUP($A50,REFERENTIEL!$A:$Y,8,FALSE)</f>
        <v>#N/A</v>
      </c>
      <c r="H50" s="73" t="e">
        <f>VLOOKUP($A50,REFERENTIEL!$A:$Y,12,FALSE)</f>
        <v>#N/A</v>
      </c>
      <c r="I50" s="73" t="e">
        <f>VLOOKUP($A50,REFERENTIEL!$A:$Y,22,FALSE)</f>
        <v>#N/A</v>
      </c>
      <c r="J50" s="73" t="e">
        <f>VLOOKUP($A50,REFERENTIEL!$A:$Y,14,FALSE)</f>
        <v>#N/A</v>
      </c>
      <c r="K50" s="73" t="e">
        <f>VLOOKUP($A50,REFERENTIEL!$A:$Y,15,FALSE)</f>
        <v>#N/A</v>
      </c>
      <c r="L50" s="73" t="e">
        <f>VLOOKUP($A50,REFERENTIEL!$A:$Y,16,FALSE)</f>
        <v>#N/A</v>
      </c>
      <c r="M50" s="37" t="e">
        <f>VLOOKUP($A50,REFERENTIEL!$A:$Y,17,FALSE)</f>
        <v>#N/A</v>
      </c>
      <c r="N50" s="101" t="e">
        <f>VLOOKUP($A50,REFERENTIEL!$A:$Y,19,FALSE)</f>
        <v>#N/A</v>
      </c>
      <c r="O50" s="45" t="e">
        <f>VLOOKUP($A50,REFERENTIEL!$A:$Y,20,FALSE)</f>
        <v>#N/A</v>
      </c>
      <c r="P50" s="72" t="e">
        <f>VLOOKUP($A50,REFERENTIEL!$A:$Y,9,FALSE)</f>
        <v>#N/A</v>
      </c>
      <c r="Q50" s="73" t="e">
        <f>VLOOKUP($A50,REFERENTIEL!$A:$Y,10,FALSE)</f>
        <v>#N/A</v>
      </c>
      <c r="R50" s="73" t="e">
        <f>VLOOKUP($A50,REFERENTIEL!$A:$Y,11,FALSE)</f>
        <v>#N/A</v>
      </c>
      <c r="S50" s="73" t="e">
        <f>VLOOKUP($A50,REFERENTIEL!$A:$Y,13,FALSE)</f>
        <v>#N/A</v>
      </c>
    </row>
    <row r="51" spans="1:19" x14ac:dyDescent="0.25">
      <c r="A51" s="52"/>
      <c r="B51" s="13" t="e">
        <f>VLOOKUP($A51,REFERENTIEL!$A:$Y,2,FALSE)</f>
        <v>#N/A</v>
      </c>
      <c r="C51" t="e">
        <f>VLOOKUP($A51,REFERENTIEL!$A:$Y,4,FALSE)</f>
        <v>#N/A</v>
      </c>
      <c r="D51" t="e">
        <f>VLOOKUP($A51,REFERENTIEL!$A:$Y,5,FALSE)</f>
        <v>#N/A</v>
      </c>
      <c r="E51" s="72" t="e">
        <f>VLOOKUP($A51,REFERENTIEL!$A:$Y,6,FALSE)</f>
        <v>#N/A</v>
      </c>
      <c r="F51" s="72" t="e">
        <f>VLOOKUP($A51,REFERENTIEL!$A:$Y,7,FALSE)</f>
        <v>#N/A</v>
      </c>
      <c r="G51" s="72" t="e">
        <f>VLOOKUP($A51,REFERENTIEL!$A:$Y,8,FALSE)</f>
        <v>#N/A</v>
      </c>
      <c r="H51" s="73" t="e">
        <f>VLOOKUP($A51,REFERENTIEL!$A:$Y,12,FALSE)</f>
        <v>#N/A</v>
      </c>
      <c r="I51" s="73" t="e">
        <f>VLOOKUP($A51,REFERENTIEL!$A:$Y,22,FALSE)</f>
        <v>#N/A</v>
      </c>
      <c r="J51" s="73" t="e">
        <f>VLOOKUP($A51,REFERENTIEL!$A:$Y,14,FALSE)</f>
        <v>#N/A</v>
      </c>
      <c r="K51" s="73" t="e">
        <f>VLOOKUP($A51,REFERENTIEL!$A:$Y,15,FALSE)</f>
        <v>#N/A</v>
      </c>
      <c r="L51" s="73" t="e">
        <f>VLOOKUP($A51,REFERENTIEL!$A:$Y,16,FALSE)</f>
        <v>#N/A</v>
      </c>
      <c r="M51" s="37" t="e">
        <f>VLOOKUP($A51,REFERENTIEL!$A:$Y,17,FALSE)</f>
        <v>#N/A</v>
      </c>
      <c r="N51" s="101" t="e">
        <f>VLOOKUP($A51,REFERENTIEL!$A:$Y,19,FALSE)</f>
        <v>#N/A</v>
      </c>
      <c r="O51" s="45" t="e">
        <f>VLOOKUP($A51,REFERENTIEL!$A:$Y,20,FALSE)</f>
        <v>#N/A</v>
      </c>
      <c r="P51" s="72" t="e">
        <f>VLOOKUP($A51,REFERENTIEL!$A:$Y,9,FALSE)</f>
        <v>#N/A</v>
      </c>
      <c r="Q51" s="73" t="e">
        <f>VLOOKUP($A51,REFERENTIEL!$A:$Y,10,FALSE)</f>
        <v>#N/A</v>
      </c>
      <c r="R51" s="73" t="e">
        <f>VLOOKUP($A51,REFERENTIEL!$A:$Y,11,FALSE)</f>
        <v>#N/A</v>
      </c>
      <c r="S51" s="73" t="e">
        <f>VLOOKUP($A51,REFERENTIEL!$A:$Y,13,FALSE)</f>
        <v>#N/A</v>
      </c>
    </row>
    <row r="52" spans="1:19" x14ac:dyDescent="0.25">
      <c r="A52" s="52"/>
      <c r="B52" s="13" t="e">
        <f>VLOOKUP($A52,REFERENTIEL!$A:$Y,2,FALSE)</f>
        <v>#N/A</v>
      </c>
      <c r="C52" t="e">
        <f>VLOOKUP($A52,REFERENTIEL!$A:$Y,4,FALSE)</f>
        <v>#N/A</v>
      </c>
      <c r="D52" t="e">
        <f>VLOOKUP($A52,REFERENTIEL!$A:$Y,5,FALSE)</f>
        <v>#N/A</v>
      </c>
      <c r="E52" s="72" t="e">
        <f>VLOOKUP($A52,REFERENTIEL!$A:$Y,6,FALSE)</f>
        <v>#N/A</v>
      </c>
      <c r="F52" s="72" t="e">
        <f>VLOOKUP($A52,REFERENTIEL!$A:$Y,7,FALSE)</f>
        <v>#N/A</v>
      </c>
      <c r="G52" s="72" t="e">
        <f>VLOOKUP($A52,REFERENTIEL!$A:$Y,8,FALSE)</f>
        <v>#N/A</v>
      </c>
      <c r="H52" s="73" t="e">
        <f>VLOOKUP($A52,REFERENTIEL!$A:$Y,12,FALSE)</f>
        <v>#N/A</v>
      </c>
      <c r="I52" s="73" t="e">
        <f>VLOOKUP($A52,REFERENTIEL!$A:$Y,22,FALSE)</f>
        <v>#N/A</v>
      </c>
      <c r="J52" s="73" t="e">
        <f>VLOOKUP($A52,REFERENTIEL!$A:$Y,14,FALSE)</f>
        <v>#N/A</v>
      </c>
      <c r="K52" s="73" t="e">
        <f>VLOOKUP($A52,REFERENTIEL!$A:$Y,15,FALSE)</f>
        <v>#N/A</v>
      </c>
      <c r="L52" s="73" t="e">
        <f>VLOOKUP($A52,REFERENTIEL!$A:$Y,16,FALSE)</f>
        <v>#N/A</v>
      </c>
      <c r="M52" t="e">
        <f>VLOOKUP($A52,REFERENTIEL!$A:$Y,17,FALSE)</f>
        <v>#N/A</v>
      </c>
      <c r="N52" s="101" t="e">
        <f>VLOOKUP($A52,REFERENTIEL!$A:$Y,19,FALSE)</f>
        <v>#N/A</v>
      </c>
      <c r="O52" s="45" t="e">
        <f>VLOOKUP($A52,REFERENTIEL!$A:$Y,20,FALSE)</f>
        <v>#N/A</v>
      </c>
      <c r="P52" s="72" t="e">
        <f>VLOOKUP($A52,REFERENTIEL!$A:$Y,9,FALSE)</f>
        <v>#N/A</v>
      </c>
      <c r="Q52" s="73" t="e">
        <f>VLOOKUP($A52,REFERENTIEL!$A:$Y,10,FALSE)</f>
        <v>#N/A</v>
      </c>
      <c r="R52" s="73" t="e">
        <f>VLOOKUP($A52,REFERENTIEL!$A:$Y,11,FALSE)</f>
        <v>#N/A</v>
      </c>
      <c r="S52" s="73" t="e">
        <f>VLOOKUP($A52,REFERENTIEL!$A:$Y,13,FALSE)</f>
        <v>#N/A</v>
      </c>
    </row>
    <row r="53" spans="1:19" x14ac:dyDescent="0.25">
      <c r="A53" s="52"/>
      <c r="B53" s="13" t="e">
        <f>VLOOKUP($A53,REFERENTIEL!$A:$Y,2,FALSE)</f>
        <v>#N/A</v>
      </c>
      <c r="C53" t="e">
        <f>VLOOKUP($A53,REFERENTIEL!$A:$Y,4,FALSE)</f>
        <v>#N/A</v>
      </c>
      <c r="D53" t="e">
        <f>VLOOKUP($A53,REFERENTIEL!$A:$Y,5,FALSE)</f>
        <v>#N/A</v>
      </c>
      <c r="E53" s="72" t="e">
        <f>VLOOKUP($A53,REFERENTIEL!$A:$Y,6,FALSE)</f>
        <v>#N/A</v>
      </c>
      <c r="F53" s="72" t="e">
        <f>VLOOKUP($A53,REFERENTIEL!$A:$Y,7,FALSE)</f>
        <v>#N/A</v>
      </c>
      <c r="G53" s="72" t="e">
        <f>VLOOKUP($A53,REFERENTIEL!$A:$Y,8,FALSE)</f>
        <v>#N/A</v>
      </c>
      <c r="H53" s="73" t="e">
        <f>VLOOKUP($A53,REFERENTIEL!$A:$Y,12,FALSE)</f>
        <v>#N/A</v>
      </c>
      <c r="I53" s="73" t="e">
        <f>VLOOKUP($A53,REFERENTIEL!$A:$Y,22,FALSE)</f>
        <v>#N/A</v>
      </c>
      <c r="J53" s="73" t="e">
        <f>VLOOKUP($A53,REFERENTIEL!$A:$Y,14,FALSE)</f>
        <v>#N/A</v>
      </c>
      <c r="K53" s="73" t="e">
        <f>VLOOKUP($A53,REFERENTIEL!$A:$Y,15,FALSE)</f>
        <v>#N/A</v>
      </c>
      <c r="L53" s="73" t="e">
        <f>VLOOKUP($A53,REFERENTIEL!$A:$Y,16,FALSE)</f>
        <v>#N/A</v>
      </c>
      <c r="M53" t="e">
        <f>VLOOKUP($A53,REFERENTIEL!$A:$Y,17,FALSE)</f>
        <v>#N/A</v>
      </c>
      <c r="N53" s="101" t="e">
        <f>VLOOKUP($A53,REFERENTIEL!$A:$Y,19,FALSE)</f>
        <v>#N/A</v>
      </c>
      <c r="O53" s="45" t="e">
        <f>VLOOKUP($A53,REFERENTIEL!$A:$Y,20,FALSE)</f>
        <v>#N/A</v>
      </c>
      <c r="P53" s="72" t="e">
        <f>VLOOKUP($A53,REFERENTIEL!$A:$Y,9,FALSE)</f>
        <v>#N/A</v>
      </c>
      <c r="Q53" s="73" t="e">
        <f>VLOOKUP($A53,REFERENTIEL!$A:$Y,10,FALSE)</f>
        <v>#N/A</v>
      </c>
      <c r="R53" s="73" t="e">
        <f>VLOOKUP($A53,REFERENTIEL!$A:$Y,11,FALSE)</f>
        <v>#N/A</v>
      </c>
      <c r="S53" s="73" t="e">
        <f>VLOOKUP($A53,REFERENTIEL!$A:$Y,13,FALSE)</f>
        <v>#N/A</v>
      </c>
    </row>
    <row r="54" spans="1:19" x14ac:dyDescent="0.25">
      <c r="A54" s="52"/>
      <c r="B54" s="13" t="e">
        <f>VLOOKUP($A54,REFERENTIEL!$A:$Y,2,FALSE)</f>
        <v>#N/A</v>
      </c>
      <c r="C54" t="e">
        <f>VLOOKUP($A54,REFERENTIEL!$A:$Y,4,FALSE)</f>
        <v>#N/A</v>
      </c>
      <c r="D54" t="e">
        <f>VLOOKUP($A54,REFERENTIEL!$A:$Y,5,FALSE)</f>
        <v>#N/A</v>
      </c>
      <c r="E54" s="72" t="e">
        <f>VLOOKUP($A54,REFERENTIEL!$A:$Y,6,FALSE)</f>
        <v>#N/A</v>
      </c>
      <c r="F54" s="72" t="e">
        <f>VLOOKUP($A54,REFERENTIEL!$A:$Y,7,FALSE)</f>
        <v>#N/A</v>
      </c>
      <c r="G54" s="72" t="e">
        <f>VLOOKUP($A54,REFERENTIEL!$A:$Y,8,FALSE)</f>
        <v>#N/A</v>
      </c>
      <c r="H54" s="73" t="e">
        <f>VLOOKUP($A54,REFERENTIEL!$A:$Y,12,FALSE)</f>
        <v>#N/A</v>
      </c>
      <c r="I54" s="73" t="e">
        <f>VLOOKUP($A54,REFERENTIEL!$A:$Y,22,FALSE)</f>
        <v>#N/A</v>
      </c>
      <c r="J54" s="73" t="e">
        <f>VLOOKUP($A54,REFERENTIEL!$A:$Y,14,FALSE)</f>
        <v>#N/A</v>
      </c>
      <c r="K54" s="73" t="e">
        <f>VLOOKUP($A54,REFERENTIEL!$A:$Y,15,FALSE)</f>
        <v>#N/A</v>
      </c>
      <c r="L54" s="73" t="e">
        <f>VLOOKUP($A54,REFERENTIEL!$A:$Y,16,FALSE)</f>
        <v>#N/A</v>
      </c>
      <c r="M54" t="e">
        <f>VLOOKUP($A54,REFERENTIEL!$A:$Y,17,FALSE)</f>
        <v>#N/A</v>
      </c>
      <c r="N54" s="101" t="e">
        <f>VLOOKUP($A54,REFERENTIEL!$A:$Y,19,FALSE)</f>
        <v>#N/A</v>
      </c>
      <c r="O54" s="45" t="e">
        <f>VLOOKUP($A54,REFERENTIEL!$A:$Y,20,FALSE)</f>
        <v>#N/A</v>
      </c>
      <c r="P54" s="72" t="e">
        <f>VLOOKUP($A54,REFERENTIEL!$A:$Y,9,FALSE)</f>
        <v>#N/A</v>
      </c>
      <c r="Q54" s="73" t="e">
        <f>VLOOKUP($A54,REFERENTIEL!$A:$Y,10,FALSE)</f>
        <v>#N/A</v>
      </c>
      <c r="R54" s="73" t="e">
        <f>VLOOKUP($A54,REFERENTIEL!$A:$Y,11,FALSE)</f>
        <v>#N/A</v>
      </c>
      <c r="S54" s="73" t="e">
        <f>VLOOKUP($A54,REFERENTIEL!$A:$Y,13,FALSE)</f>
        <v>#N/A</v>
      </c>
    </row>
    <row r="55" spans="1:19" x14ac:dyDescent="0.25">
      <c r="A55" s="52"/>
      <c r="B55" s="13" t="e">
        <f>VLOOKUP($A55,REFERENTIEL!$A:$Y,2,FALSE)</f>
        <v>#N/A</v>
      </c>
      <c r="C55" t="e">
        <f>VLOOKUP($A55,REFERENTIEL!$A:$Y,4,FALSE)</f>
        <v>#N/A</v>
      </c>
      <c r="D55" t="e">
        <f>VLOOKUP($A55,REFERENTIEL!$A:$Y,5,FALSE)</f>
        <v>#N/A</v>
      </c>
      <c r="E55" s="72" t="e">
        <f>VLOOKUP($A55,REFERENTIEL!$A:$Y,6,FALSE)</f>
        <v>#N/A</v>
      </c>
      <c r="F55" s="72" t="e">
        <f>VLOOKUP($A55,REFERENTIEL!$A:$Y,7,FALSE)</f>
        <v>#N/A</v>
      </c>
      <c r="G55" s="72" t="e">
        <f>VLOOKUP($A55,REFERENTIEL!$A:$Y,8,FALSE)</f>
        <v>#N/A</v>
      </c>
      <c r="H55" s="73" t="e">
        <f>VLOOKUP($A55,REFERENTIEL!$A:$Y,12,FALSE)</f>
        <v>#N/A</v>
      </c>
      <c r="I55" s="73" t="e">
        <f>VLOOKUP($A55,REFERENTIEL!$A:$Y,22,FALSE)</f>
        <v>#N/A</v>
      </c>
      <c r="J55" s="73" t="e">
        <f>VLOOKUP($A55,REFERENTIEL!$A:$Y,14,FALSE)</f>
        <v>#N/A</v>
      </c>
      <c r="K55" s="73" t="e">
        <f>VLOOKUP($A55,REFERENTIEL!$A:$Y,15,FALSE)</f>
        <v>#N/A</v>
      </c>
      <c r="L55" s="73" t="e">
        <f>VLOOKUP($A55,REFERENTIEL!$A:$Y,16,FALSE)</f>
        <v>#N/A</v>
      </c>
      <c r="M55" t="e">
        <f>VLOOKUP($A55,REFERENTIEL!$A:$Y,17,FALSE)</f>
        <v>#N/A</v>
      </c>
      <c r="N55" s="101" t="e">
        <f>VLOOKUP($A55,REFERENTIEL!$A:$Y,19,FALSE)</f>
        <v>#N/A</v>
      </c>
      <c r="O55" s="45" t="e">
        <f>VLOOKUP($A55,REFERENTIEL!$A:$Y,20,FALSE)</f>
        <v>#N/A</v>
      </c>
      <c r="P55" s="72" t="e">
        <f>VLOOKUP($A55,REFERENTIEL!$A:$Y,9,FALSE)</f>
        <v>#N/A</v>
      </c>
      <c r="Q55" s="73" t="e">
        <f>VLOOKUP($A55,REFERENTIEL!$A:$Y,10,FALSE)</f>
        <v>#N/A</v>
      </c>
      <c r="R55" s="73" t="e">
        <f>VLOOKUP($A55,REFERENTIEL!$A:$Y,11,FALSE)</f>
        <v>#N/A</v>
      </c>
      <c r="S55" s="73" t="e">
        <f>VLOOKUP($A55,REFERENTIEL!$A:$Y,13,FALSE)</f>
        <v>#N/A</v>
      </c>
    </row>
    <row r="56" spans="1:19" x14ac:dyDescent="0.25">
      <c r="A56" s="52"/>
      <c r="B56" s="13" t="e">
        <f>VLOOKUP($A56,REFERENTIEL!$A:$Y,2,FALSE)</f>
        <v>#N/A</v>
      </c>
      <c r="C56" t="e">
        <f>VLOOKUP($A56,REFERENTIEL!$A:$Y,4,FALSE)</f>
        <v>#N/A</v>
      </c>
      <c r="D56" t="e">
        <f>VLOOKUP($A56,REFERENTIEL!$A:$Y,5,FALSE)</f>
        <v>#N/A</v>
      </c>
      <c r="E56" s="72" t="e">
        <f>VLOOKUP($A56,REFERENTIEL!$A:$Y,6,FALSE)</f>
        <v>#N/A</v>
      </c>
      <c r="F56" s="72" t="e">
        <f>VLOOKUP($A56,REFERENTIEL!$A:$Y,7,FALSE)</f>
        <v>#N/A</v>
      </c>
      <c r="G56" s="72" t="e">
        <f>VLOOKUP($A56,REFERENTIEL!$A:$Y,8,FALSE)</f>
        <v>#N/A</v>
      </c>
      <c r="H56" s="73" t="e">
        <f>VLOOKUP($A56,REFERENTIEL!$A:$Y,12,FALSE)</f>
        <v>#N/A</v>
      </c>
      <c r="I56" s="73" t="e">
        <f>VLOOKUP($A56,REFERENTIEL!$A:$Y,22,FALSE)</f>
        <v>#N/A</v>
      </c>
      <c r="J56" s="73" t="e">
        <f>VLOOKUP($A56,REFERENTIEL!$A:$Y,14,FALSE)</f>
        <v>#N/A</v>
      </c>
      <c r="K56" s="73" t="e">
        <f>VLOOKUP($A56,REFERENTIEL!$A:$Y,15,FALSE)</f>
        <v>#N/A</v>
      </c>
      <c r="L56" s="73" t="e">
        <f>VLOOKUP($A56,REFERENTIEL!$A:$Y,16,FALSE)</f>
        <v>#N/A</v>
      </c>
      <c r="M56" s="37" t="e">
        <f>VLOOKUP($A56,REFERENTIEL!$A:$Y,17,FALSE)</f>
        <v>#N/A</v>
      </c>
      <c r="N56" s="101" t="e">
        <f>VLOOKUP($A56,REFERENTIEL!$A:$Y,19,FALSE)</f>
        <v>#N/A</v>
      </c>
      <c r="O56" s="45" t="e">
        <f>VLOOKUP($A56,REFERENTIEL!$A:$Y,20,FALSE)</f>
        <v>#N/A</v>
      </c>
      <c r="P56" s="72" t="e">
        <f>VLOOKUP($A56,REFERENTIEL!$A:$Y,9,FALSE)</f>
        <v>#N/A</v>
      </c>
      <c r="Q56" s="73" t="e">
        <f>VLOOKUP($A56,REFERENTIEL!$A:$Y,10,FALSE)</f>
        <v>#N/A</v>
      </c>
      <c r="R56" s="73" t="e">
        <f>VLOOKUP($A56,REFERENTIEL!$A:$Y,11,FALSE)</f>
        <v>#N/A</v>
      </c>
      <c r="S56" s="73" t="e">
        <f>VLOOKUP($A56,REFERENTIEL!$A:$Y,13,FALSE)</f>
        <v>#N/A</v>
      </c>
    </row>
    <row r="57" spans="1:19" x14ac:dyDescent="0.25">
      <c r="A57" s="52"/>
      <c r="B57" s="13" t="e">
        <f>VLOOKUP($A57,REFERENTIEL!$A:$Y,2,FALSE)</f>
        <v>#N/A</v>
      </c>
      <c r="C57" t="e">
        <f>VLOOKUP($A57,REFERENTIEL!$A:$Y,4,FALSE)</f>
        <v>#N/A</v>
      </c>
      <c r="D57" t="e">
        <f>VLOOKUP($A57,REFERENTIEL!$A:$Y,5,FALSE)</f>
        <v>#N/A</v>
      </c>
      <c r="E57" s="72" t="e">
        <f>VLOOKUP($A57,REFERENTIEL!$A:$Y,6,FALSE)</f>
        <v>#N/A</v>
      </c>
      <c r="F57" s="72" t="e">
        <f>VLOOKUP($A57,REFERENTIEL!$A:$Y,7,FALSE)</f>
        <v>#N/A</v>
      </c>
      <c r="G57" s="72" t="e">
        <f>VLOOKUP($A57,REFERENTIEL!$A:$Y,8,FALSE)</f>
        <v>#N/A</v>
      </c>
      <c r="H57" s="73" t="e">
        <f>VLOOKUP($A57,REFERENTIEL!$A:$Y,12,FALSE)</f>
        <v>#N/A</v>
      </c>
      <c r="I57" s="73" t="e">
        <f>VLOOKUP($A57,REFERENTIEL!$A:$Y,22,FALSE)</f>
        <v>#N/A</v>
      </c>
      <c r="J57" s="73" t="e">
        <f>VLOOKUP($A57,REFERENTIEL!$A:$Y,14,FALSE)</f>
        <v>#N/A</v>
      </c>
      <c r="K57" s="73" t="e">
        <f>VLOOKUP($A57,REFERENTIEL!$A:$Y,15,FALSE)</f>
        <v>#N/A</v>
      </c>
      <c r="L57" s="73" t="e">
        <f>VLOOKUP($A57,REFERENTIEL!$A:$Y,16,FALSE)</f>
        <v>#N/A</v>
      </c>
      <c r="M57" s="37" t="e">
        <f>VLOOKUP($A57,REFERENTIEL!$A:$Y,17,FALSE)</f>
        <v>#N/A</v>
      </c>
      <c r="N57" s="101" t="e">
        <f>VLOOKUP($A57,REFERENTIEL!$A:$Y,19,FALSE)</f>
        <v>#N/A</v>
      </c>
      <c r="O57" s="45" t="e">
        <f>VLOOKUP($A57,REFERENTIEL!$A:$Y,20,FALSE)</f>
        <v>#N/A</v>
      </c>
      <c r="P57" s="72" t="e">
        <f>VLOOKUP($A57,REFERENTIEL!$A:$Y,9,FALSE)</f>
        <v>#N/A</v>
      </c>
      <c r="Q57" s="73" t="e">
        <f>VLOOKUP($A57,REFERENTIEL!$A:$Y,10,FALSE)</f>
        <v>#N/A</v>
      </c>
      <c r="R57" s="73" t="e">
        <f>VLOOKUP($A57,REFERENTIEL!$A:$Y,11,FALSE)</f>
        <v>#N/A</v>
      </c>
      <c r="S57" s="73" t="e">
        <f>VLOOKUP($A57,REFERENTIEL!$A:$Y,13,FALSE)</f>
        <v>#N/A</v>
      </c>
    </row>
    <row r="58" spans="1:19" x14ac:dyDescent="0.25">
      <c r="A58" s="52"/>
      <c r="B58" s="13" t="e">
        <f>VLOOKUP($A58,REFERENTIEL!$A:$Y,2,FALSE)</f>
        <v>#N/A</v>
      </c>
      <c r="C58" t="e">
        <f>VLOOKUP($A58,REFERENTIEL!$A:$Y,4,FALSE)</f>
        <v>#N/A</v>
      </c>
      <c r="D58" t="e">
        <f>VLOOKUP($A58,REFERENTIEL!$A:$Y,5,FALSE)</f>
        <v>#N/A</v>
      </c>
      <c r="E58" s="72" t="e">
        <f>VLOOKUP($A58,REFERENTIEL!$A:$Y,6,FALSE)</f>
        <v>#N/A</v>
      </c>
      <c r="F58" s="72" t="e">
        <f>VLOOKUP($A58,REFERENTIEL!$A:$Y,7,FALSE)</f>
        <v>#N/A</v>
      </c>
      <c r="G58" s="72" t="e">
        <f>VLOOKUP($A58,REFERENTIEL!$A:$Y,8,FALSE)</f>
        <v>#N/A</v>
      </c>
      <c r="H58" s="73" t="e">
        <f>VLOOKUP($A58,REFERENTIEL!$A:$Y,12,FALSE)</f>
        <v>#N/A</v>
      </c>
      <c r="I58" s="73" t="e">
        <f>VLOOKUP($A58,REFERENTIEL!$A:$Y,22,FALSE)</f>
        <v>#N/A</v>
      </c>
      <c r="J58" s="73" t="e">
        <f>VLOOKUP($A58,REFERENTIEL!$A:$Y,14,FALSE)</f>
        <v>#N/A</v>
      </c>
      <c r="K58" s="73" t="e">
        <f>VLOOKUP($A58,REFERENTIEL!$A:$Y,15,FALSE)</f>
        <v>#N/A</v>
      </c>
      <c r="L58" s="73" t="e">
        <f>VLOOKUP($A58,REFERENTIEL!$A:$Y,16,FALSE)</f>
        <v>#N/A</v>
      </c>
      <c r="M58" t="e">
        <f>VLOOKUP($A58,REFERENTIEL!$A:$Y,17,FALSE)</f>
        <v>#N/A</v>
      </c>
      <c r="N58" s="101" t="e">
        <f>VLOOKUP($A58,REFERENTIEL!$A:$Y,19,FALSE)</f>
        <v>#N/A</v>
      </c>
      <c r="O58" s="45" t="e">
        <f>VLOOKUP($A58,REFERENTIEL!$A:$Y,20,FALSE)</f>
        <v>#N/A</v>
      </c>
      <c r="P58" s="72" t="e">
        <f>VLOOKUP($A58,REFERENTIEL!$A:$Y,9,FALSE)</f>
        <v>#N/A</v>
      </c>
      <c r="Q58" s="73" t="e">
        <f>VLOOKUP($A58,REFERENTIEL!$A:$Y,10,FALSE)</f>
        <v>#N/A</v>
      </c>
      <c r="R58" s="73" t="e">
        <f>VLOOKUP($A58,REFERENTIEL!$A:$Y,11,FALSE)</f>
        <v>#N/A</v>
      </c>
      <c r="S58" s="73" t="e">
        <f>VLOOKUP($A58,REFERENTIEL!$A:$Y,13,FALSE)</f>
        <v>#N/A</v>
      </c>
    </row>
    <row r="59" spans="1:19" x14ac:dyDescent="0.25">
      <c r="A59" s="52"/>
      <c r="B59" s="13" t="e">
        <f>VLOOKUP($A59,REFERENTIEL!$A:$Y,2,FALSE)</f>
        <v>#N/A</v>
      </c>
      <c r="C59" t="e">
        <f>VLOOKUP($A59,REFERENTIEL!$A:$Y,4,FALSE)</f>
        <v>#N/A</v>
      </c>
      <c r="D59" t="e">
        <f>VLOOKUP($A59,REFERENTIEL!$A:$Y,5,FALSE)</f>
        <v>#N/A</v>
      </c>
      <c r="E59" s="72" t="e">
        <f>VLOOKUP($A59,REFERENTIEL!$A:$Y,6,FALSE)</f>
        <v>#N/A</v>
      </c>
      <c r="F59" s="72" t="e">
        <f>VLOOKUP($A59,REFERENTIEL!$A:$Y,7,FALSE)</f>
        <v>#N/A</v>
      </c>
      <c r="G59" s="72" t="e">
        <f>VLOOKUP($A59,REFERENTIEL!$A:$Y,8,FALSE)</f>
        <v>#N/A</v>
      </c>
      <c r="H59" s="73" t="e">
        <f>VLOOKUP($A59,REFERENTIEL!$A:$Y,12,FALSE)</f>
        <v>#N/A</v>
      </c>
      <c r="I59" s="73" t="e">
        <f>VLOOKUP($A59,REFERENTIEL!$A:$Y,22,FALSE)</f>
        <v>#N/A</v>
      </c>
      <c r="J59" s="73" t="e">
        <f>VLOOKUP($A59,REFERENTIEL!$A:$Y,14,FALSE)</f>
        <v>#N/A</v>
      </c>
      <c r="K59" s="73" t="e">
        <f>VLOOKUP($A59,REFERENTIEL!$A:$Y,15,FALSE)</f>
        <v>#N/A</v>
      </c>
      <c r="L59" s="73" t="e">
        <f>VLOOKUP($A59,REFERENTIEL!$A:$Y,16,FALSE)</f>
        <v>#N/A</v>
      </c>
      <c r="M59" t="e">
        <f>VLOOKUP($A59,REFERENTIEL!$A:$Y,17,FALSE)</f>
        <v>#N/A</v>
      </c>
      <c r="N59" s="101" t="e">
        <f>VLOOKUP($A59,REFERENTIEL!$A:$Y,19,FALSE)</f>
        <v>#N/A</v>
      </c>
      <c r="O59" s="45" t="e">
        <f>VLOOKUP($A59,REFERENTIEL!$A:$Y,20,FALSE)</f>
        <v>#N/A</v>
      </c>
      <c r="P59" s="72" t="e">
        <f>VLOOKUP($A59,REFERENTIEL!$A:$Y,9,FALSE)</f>
        <v>#N/A</v>
      </c>
      <c r="Q59" s="73" t="e">
        <f>VLOOKUP($A59,REFERENTIEL!$A:$Y,10,FALSE)</f>
        <v>#N/A</v>
      </c>
      <c r="R59" s="73" t="e">
        <f>VLOOKUP($A59,REFERENTIEL!$A:$Y,11,FALSE)</f>
        <v>#N/A</v>
      </c>
      <c r="S59" s="73" t="e">
        <f>VLOOKUP($A59,REFERENTIEL!$A:$Y,13,FALSE)</f>
        <v>#N/A</v>
      </c>
    </row>
    <row r="60" spans="1:19" x14ac:dyDescent="0.25">
      <c r="A60" s="52"/>
      <c r="B60" s="13" t="e">
        <f>VLOOKUP($A60,REFERENTIEL!$A:$Y,2,FALSE)</f>
        <v>#N/A</v>
      </c>
      <c r="C60" t="e">
        <f>VLOOKUP($A60,REFERENTIEL!$A:$Y,4,FALSE)</f>
        <v>#N/A</v>
      </c>
      <c r="D60" t="e">
        <f>VLOOKUP($A60,REFERENTIEL!$A:$Y,5,FALSE)</f>
        <v>#N/A</v>
      </c>
      <c r="E60" s="72" t="e">
        <f>VLOOKUP($A60,REFERENTIEL!$A:$Y,6,FALSE)</f>
        <v>#N/A</v>
      </c>
      <c r="F60" s="72" t="e">
        <f>VLOOKUP($A60,REFERENTIEL!$A:$Y,7,FALSE)</f>
        <v>#N/A</v>
      </c>
      <c r="G60" s="72" t="e">
        <f>VLOOKUP($A60,REFERENTIEL!$A:$Y,8,FALSE)</f>
        <v>#N/A</v>
      </c>
      <c r="H60" s="73" t="e">
        <f>VLOOKUP($A60,REFERENTIEL!$A:$Y,12,FALSE)</f>
        <v>#N/A</v>
      </c>
      <c r="I60" s="73" t="e">
        <f>VLOOKUP($A60,REFERENTIEL!$A:$Y,22,FALSE)</f>
        <v>#N/A</v>
      </c>
      <c r="J60" s="73" t="e">
        <f>VLOOKUP($A60,REFERENTIEL!$A:$Y,14,FALSE)</f>
        <v>#N/A</v>
      </c>
      <c r="K60" s="73" t="e">
        <f>VLOOKUP($A60,REFERENTIEL!$A:$Y,15,FALSE)</f>
        <v>#N/A</v>
      </c>
      <c r="L60" s="73" t="e">
        <f>VLOOKUP($A60,REFERENTIEL!$A:$Y,16,FALSE)</f>
        <v>#N/A</v>
      </c>
      <c r="M60" t="e">
        <f>VLOOKUP($A60,REFERENTIEL!$A:$Y,17,FALSE)</f>
        <v>#N/A</v>
      </c>
      <c r="N60" s="101" t="e">
        <f>VLOOKUP($A60,REFERENTIEL!$A:$Y,19,FALSE)</f>
        <v>#N/A</v>
      </c>
      <c r="O60" s="45" t="e">
        <f>VLOOKUP($A60,REFERENTIEL!$A:$Y,20,FALSE)</f>
        <v>#N/A</v>
      </c>
      <c r="P60" s="72" t="e">
        <f>VLOOKUP($A60,REFERENTIEL!$A:$Y,9,FALSE)</f>
        <v>#N/A</v>
      </c>
      <c r="Q60" s="73" t="e">
        <f>VLOOKUP($A60,REFERENTIEL!$A:$Y,10,FALSE)</f>
        <v>#N/A</v>
      </c>
      <c r="R60" s="73" t="e">
        <f>VLOOKUP($A60,REFERENTIEL!$A:$Y,11,FALSE)</f>
        <v>#N/A</v>
      </c>
      <c r="S60" s="73" t="e">
        <f>VLOOKUP($A60,REFERENTIEL!$A:$Y,13,FALSE)</f>
        <v>#N/A</v>
      </c>
    </row>
    <row r="61" spans="1:19" x14ac:dyDescent="0.25">
      <c r="A61" s="52"/>
      <c r="B61" s="13" t="e">
        <f>VLOOKUP($A61,REFERENTIEL!$A:$Y,2,FALSE)</f>
        <v>#N/A</v>
      </c>
      <c r="C61" t="e">
        <f>VLOOKUP($A61,REFERENTIEL!$A:$Y,4,FALSE)</f>
        <v>#N/A</v>
      </c>
      <c r="D61" t="e">
        <f>VLOOKUP($A61,REFERENTIEL!$A:$Y,5,FALSE)</f>
        <v>#N/A</v>
      </c>
      <c r="E61" s="72" t="e">
        <f>VLOOKUP($A61,REFERENTIEL!$A:$Y,6,FALSE)</f>
        <v>#N/A</v>
      </c>
      <c r="F61" s="72" t="e">
        <f>VLOOKUP($A61,REFERENTIEL!$A:$Y,7,FALSE)</f>
        <v>#N/A</v>
      </c>
      <c r="G61" s="72" t="e">
        <f>VLOOKUP($A61,REFERENTIEL!$A:$Y,8,FALSE)</f>
        <v>#N/A</v>
      </c>
      <c r="H61" s="73" t="e">
        <f>VLOOKUP($A61,REFERENTIEL!$A:$Y,12,FALSE)</f>
        <v>#N/A</v>
      </c>
      <c r="I61" s="73" t="e">
        <f>VLOOKUP($A61,REFERENTIEL!$A:$Y,22,FALSE)</f>
        <v>#N/A</v>
      </c>
      <c r="J61" s="73" t="e">
        <f>VLOOKUP($A61,REFERENTIEL!$A:$Y,14,FALSE)</f>
        <v>#N/A</v>
      </c>
      <c r="K61" s="73" t="e">
        <f>VLOOKUP($A61,REFERENTIEL!$A:$Y,15,FALSE)</f>
        <v>#N/A</v>
      </c>
      <c r="L61" s="73" t="e">
        <f>VLOOKUP($A61,REFERENTIEL!$A:$Y,16,FALSE)</f>
        <v>#N/A</v>
      </c>
      <c r="M61" t="e">
        <f>VLOOKUP($A61,REFERENTIEL!$A:$Y,17,FALSE)</f>
        <v>#N/A</v>
      </c>
      <c r="N61" s="101" t="e">
        <f>VLOOKUP($A61,REFERENTIEL!$A:$Y,19,FALSE)</f>
        <v>#N/A</v>
      </c>
      <c r="O61" s="45" t="e">
        <f>VLOOKUP($A61,REFERENTIEL!$A:$Y,20,FALSE)</f>
        <v>#N/A</v>
      </c>
      <c r="P61" s="72" t="e">
        <f>VLOOKUP($A61,REFERENTIEL!$A:$Y,9,FALSE)</f>
        <v>#N/A</v>
      </c>
      <c r="Q61" s="73" t="e">
        <f>VLOOKUP($A61,REFERENTIEL!$A:$Y,10,FALSE)</f>
        <v>#N/A</v>
      </c>
      <c r="R61" s="73" t="e">
        <f>VLOOKUP($A61,REFERENTIEL!$A:$Y,11,FALSE)</f>
        <v>#N/A</v>
      </c>
      <c r="S61" s="73" t="e">
        <f>VLOOKUP($A61,REFERENTIEL!$A:$Y,13,FALSE)</f>
        <v>#N/A</v>
      </c>
    </row>
    <row r="62" spans="1:19" x14ac:dyDescent="0.25">
      <c r="A62" s="52"/>
      <c r="B62" s="13" t="e">
        <f>VLOOKUP($A62,REFERENTIEL!$A:$Y,2,FALSE)</f>
        <v>#N/A</v>
      </c>
      <c r="C62" t="e">
        <f>VLOOKUP($A62,REFERENTIEL!$A:$Y,4,FALSE)</f>
        <v>#N/A</v>
      </c>
      <c r="D62" t="e">
        <f>VLOOKUP($A62,REFERENTIEL!$A:$Y,5,FALSE)</f>
        <v>#N/A</v>
      </c>
      <c r="E62" s="72" t="e">
        <f>VLOOKUP($A62,REFERENTIEL!$A:$Y,6,FALSE)</f>
        <v>#N/A</v>
      </c>
      <c r="F62" s="72" t="e">
        <f>VLOOKUP($A62,REFERENTIEL!$A:$Y,7,FALSE)</f>
        <v>#N/A</v>
      </c>
      <c r="G62" s="72" t="e">
        <f>VLOOKUP($A62,REFERENTIEL!$A:$Y,8,FALSE)</f>
        <v>#N/A</v>
      </c>
      <c r="H62" s="73" t="e">
        <f>VLOOKUP($A62,REFERENTIEL!$A:$Y,12,FALSE)</f>
        <v>#N/A</v>
      </c>
      <c r="I62" s="73" t="e">
        <f>VLOOKUP($A62,REFERENTIEL!$A:$Y,22,FALSE)</f>
        <v>#N/A</v>
      </c>
      <c r="J62" s="73" t="e">
        <f>VLOOKUP($A62,REFERENTIEL!$A:$Y,14,FALSE)</f>
        <v>#N/A</v>
      </c>
      <c r="K62" s="73" t="e">
        <f>VLOOKUP($A62,REFERENTIEL!$A:$Y,15,FALSE)</f>
        <v>#N/A</v>
      </c>
      <c r="L62" s="73" t="e">
        <f>VLOOKUP($A62,REFERENTIEL!$A:$Y,16,FALSE)</f>
        <v>#N/A</v>
      </c>
      <c r="M62" s="37" t="e">
        <f>VLOOKUP($A62,REFERENTIEL!$A:$Y,17,FALSE)</f>
        <v>#N/A</v>
      </c>
      <c r="N62" s="101" t="e">
        <f>VLOOKUP($A62,REFERENTIEL!$A:$Y,19,FALSE)</f>
        <v>#N/A</v>
      </c>
      <c r="O62" s="45" t="e">
        <f>VLOOKUP($A62,REFERENTIEL!$A:$Y,20,FALSE)</f>
        <v>#N/A</v>
      </c>
      <c r="P62" s="72" t="e">
        <f>VLOOKUP($A62,REFERENTIEL!$A:$Y,9,FALSE)</f>
        <v>#N/A</v>
      </c>
      <c r="Q62" s="73" t="e">
        <f>VLOOKUP($A62,REFERENTIEL!$A:$Y,10,FALSE)</f>
        <v>#N/A</v>
      </c>
      <c r="R62" s="73" t="e">
        <f>VLOOKUP($A62,REFERENTIEL!$A:$Y,11,FALSE)</f>
        <v>#N/A</v>
      </c>
      <c r="S62" s="73" t="e">
        <f>VLOOKUP($A62,REFERENTIEL!$A:$Y,13,FALSE)</f>
        <v>#N/A</v>
      </c>
    </row>
    <row r="63" spans="1:19" x14ac:dyDescent="0.25">
      <c r="A63" s="52"/>
      <c r="B63" s="13" t="e">
        <f>VLOOKUP($A63,REFERENTIEL!$A:$Y,2,FALSE)</f>
        <v>#N/A</v>
      </c>
      <c r="C63" t="e">
        <f>VLOOKUP($A63,REFERENTIEL!$A:$Y,4,FALSE)</f>
        <v>#N/A</v>
      </c>
      <c r="D63" t="e">
        <f>VLOOKUP($A63,REFERENTIEL!$A:$Y,5,FALSE)</f>
        <v>#N/A</v>
      </c>
      <c r="E63" s="72" t="e">
        <f>VLOOKUP($A63,REFERENTIEL!$A:$Y,6,FALSE)</f>
        <v>#N/A</v>
      </c>
      <c r="F63" s="72" t="e">
        <f>VLOOKUP($A63,REFERENTIEL!$A:$Y,7,FALSE)</f>
        <v>#N/A</v>
      </c>
      <c r="G63" s="72" t="e">
        <f>VLOOKUP($A63,REFERENTIEL!$A:$Y,8,FALSE)</f>
        <v>#N/A</v>
      </c>
      <c r="H63" s="73" t="e">
        <f>VLOOKUP($A63,REFERENTIEL!$A:$Y,12,FALSE)</f>
        <v>#N/A</v>
      </c>
      <c r="I63" s="73" t="e">
        <f>VLOOKUP($A63,REFERENTIEL!$A:$Y,22,FALSE)</f>
        <v>#N/A</v>
      </c>
      <c r="J63" s="73" t="e">
        <f>VLOOKUP($A63,REFERENTIEL!$A:$Y,14,FALSE)</f>
        <v>#N/A</v>
      </c>
      <c r="K63" s="73" t="e">
        <f>VLOOKUP($A63,REFERENTIEL!$A:$Y,15,FALSE)</f>
        <v>#N/A</v>
      </c>
      <c r="L63" s="73" t="e">
        <f>VLOOKUP($A63,REFERENTIEL!$A:$Y,16,FALSE)</f>
        <v>#N/A</v>
      </c>
      <c r="M63" s="37" t="e">
        <f>VLOOKUP($A63,REFERENTIEL!$A:$Y,17,FALSE)</f>
        <v>#N/A</v>
      </c>
      <c r="N63" s="101" t="e">
        <f>VLOOKUP($A63,REFERENTIEL!$A:$Y,19,FALSE)</f>
        <v>#N/A</v>
      </c>
      <c r="O63" s="45" t="e">
        <f>VLOOKUP($A63,REFERENTIEL!$A:$Y,20,FALSE)</f>
        <v>#N/A</v>
      </c>
      <c r="P63" s="72" t="e">
        <f>VLOOKUP($A63,REFERENTIEL!$A:$Y,9,FALSE)</f>
        <v>#N/A</v>
      </c>
      <c r="Q63" s="73" t="e">
        <f>VLOOKUP($A63,REFERENTIEL!$A:$Y,10,FALSE)</f>
        <v>#N/A</v>
      </c>
      <c r="R63" s="73" t="e">
        <f>VLOOKUP($A63,REFERENTIEL!$A:$Y,11,FALSE)</f>
        <v>#N/A</v>
      </c>
      <c r="S63" s="73" t="e">
        <f>VLOOKUP($A63,REFERENTIEL!$A:$Y,13,FALSE)</f>
        <v>#N/A</v>
      </c>
    </row>
    <row r="64" spans="1:19" x14ac:dyDescent="0.25">
      <c r="A64" s="52"/>
      <c r="B64" s="13" t="e">
        <f>VLOOKUP($A64,REFERENTIEL!$A:$Y,2,FALSE)</f>
        <v>#N/A</v>
      </c>
      <c r="C64" t="e">
        <f>VLOOKUP($A64,REFERENTIEL!$A:$Y,4,FALSE)</f>
        <v>#N/A</v>
      </c>
      <c r="D64" t="e">
        <f>VLOOKUP($A64,REFERENTIEL!$A:$Y,5,FALSE)</f>
        <v>#N/A</v>
      </c>
      <c r="E64" s="72" t="e">
        <f>VLOOKUP($A64,REFERENTIEL!$A:$Y,6,FALSE)</f>
        <v>#N/A</v>
      </c>
      <c r="F64" s="72" t="e">
        <f>VLOOKUP($A64,REFERENTIEL!$A:$Y,7,FALSE)</f>
        <v>#N/A</v>
      </c>
      <c r="G64" s="72" t="e">
        <f>VLOOKUP($A64,REFERENTIEL!$A:$Y,8,FALSE)</f>
        <v>#N/A</v>
      </c>
      <c r="H64" s="73" t="e">
        <f>VLOOKUP($A64,REFERENTIEL!$A:$Y,12,FALSE)</f>
        <v>#N/A</v>
      </c>
      <c r="I64" s="73" t="e">
        <f>VLOOKUP($A64,REFERENTIEL!$A:$Y,22,FALSE)</f>
        <v>#N/A</v>
      </c>
      <c r="J64" s="73" t="e">
        <f>VLOOKUP($A64,REFERENTIEL!$A:$Y,14,FALSE)</f>
        <v>#N/A</v>
      </c>
      <c r="K64" s="73" t="e">
        <f>VLOOKUP($A64,REFERENTIEL!$A:$Y,15,FALSE)</f>
        <v>#N/A</v>
      </c>
      <c r="L64" s="73" t="e">
        <f>VLOOKUP($A64,REFERENTIEL!$A:$Y,16,FALSE)</f>
        <v>#N/A</v>
      </c>
      <c r="M64" s="37" t="e">
        <f>VLOOKUP($A64,REFERENTIEL!$A:$Y,17,FALSE)</f>
        <v>#N/A</v>
      </c>
      <c r="N64" s="101" t="e">
        <f>VLOOKUP($A64,REFERENTIEL!$A:$Y,19,FALSE)</f>
        <v>#N/A</v>
      </c>
      <c r="O64" s="45" t="e">
        <f>VLOOKUP($A64,REFERENTIEL!$A:$Y,20,FALSE)</f>
        <v>#N/A</v>
      </c>
      <c r="P64" s="72" t="e">
        <f>VLOOKUP($A64,REFERENTIEL!$A:$Y,9,FALSE)</f>
        <v>#N/A</v>
      </c>
      <c r="Q64" s="73" t="e">
        <f>VLOOKUP($A64,REFERENTIEL!$A:$Y,10,FALSE)</f>
        <v>#N/A</v>
      </c>
      <c r="R64" s="73" t="e">
        <f>VLOOKUP($A64,REFERENTIEL!$A:$Y,11,FALSE)</f>
        <v>#N/A</v>
      </c>
      <c r="S64" s="73" t="e">
        <f>VLOOKUP($A64,REFERENTIEL!$A:$Y,13,FALSE)</f>
        <v>#N/A</v>
      </c>
    </row>
    <row r="65" spans="1:19" x14ac:dyDescent="0.25">
      <c r="A65" s="52"/>
      <c r="B65" s="13" t="e">
        <f>VLOOKUP($A65,REFERENTIEL!$A:$Y,2,FALSE)</f>
        <v>#N/A</v>
      </c>
      <c r="C65" t="e">
        <f>VLOOKUP($A65,REFERENTIEL!$A:$Y,4,FALSE)</f>
        <v>#N/A</v>
      </c>
      <c r="D65" t="e">
        <f>VLOOKUP($A65,REFERENTIEL!$A:$Y,5,FALSE)</f>
        <v>#N/A</v>
      </c>
      <c r="E65" s="72" t="e">
        <f>VLOOKUP($A65,REFERENTIEL!$A:$Y,6,FALSE)</f>
        <v>#N/A</v>
      </c>
      <c r="F65" s="72" t="e">
        <f>VLOOKUP($A65,REFERENTIEL!$A:$Y,7,FALSE)</f>
        <v>#N/A</v>
      </c>
      <c r="G65" s="72" t="e">
        <f>VLOOKUP($A65,REFERENTIEL!$A:$Y,8,FALSE)</f>
        <v>#N/A</v>
      </c>
      <c r="H65" s="73" t="e">
        <f>VLOOKUP($A65,REFERENTIEL!$A:$Y,12,FALSE)</f>
        <v>#N/A</v>
      </c>
      <c r="I65" s="73" t="e">
        <f>VLOOKUP($A65,REFERENTIEL!$A:$Y,22,FALSE)</f>
        <v>#N/A</v>
      </c>
      <c r="J65" s="73" t="e">
        <f>VLOOKUP($A65,REFERENTIEL!$A:$Y,14,FALSE)</f>
        <v>#N/A</v>
      </c>
      <c r="K65" s="73" t="e">
        <f>VLOOKUP($A65,REFERENTIEL!$A:$Y,15,FALSE)</f>
        <v>#N/A</v>
      </c>
      <c r="L65" s="73" t="e">
        <f>VLOOKUP($A65,REFERENTIEL!$A:$Y,16,FALSE)</f>
        <v>#N/A</v>
      </c>
      <c r="M65" s="37" t="e">
        <f>VLOOKUP($A65,REFERENTIEL!$A:$Y,17,FALSE)</f>
        <v>#N/A</v>
      </c>
      <c r="N65" s="101" t="e">
        <f>VLOOKUP($A65,REFERENTIEL!$A:$Y,19,FALSE)</f>
        <v>#N/A</v>
      </c>
      <c r="O65" s="45" t="e">
        <f>VLOOKUP($A65,REFERENTIEL!$A:$Y,20,FALSE)</f>
        <v>#N/A</v>
      </c>
      <c r="P65" s="72" t="e">
        <f>VLOOKUP($A65,REFERENTIEL!$A:$Y,9,FALSE)</f>
        <v>#N/A</v>
      </c>
      <c r="Q65" s="73" t="e">
        <f>VLOOKUP($A65,REFERENTIEL!$A:$Y,10,FALSE)</f>
        <v>#N/A</v>
      </c>
      <c r="R65" s="73" t="e">
        <f>VLOOKUP($A65,REFERENTIEL!$A:$Y,11,FALSE)</f>
        <v>#N/A</v>
      </c>
      <c r="S65" s="73" t="e">
        <f>VLOOKUP($A65,REFERENTIEL!$A:$Y,13,FALSE)</f>
        <v>#N/A</v>
      </c>
    </row>
    <row r="66" spans="1:19" x14ac:dyDescent="0.25">
      <c r="A66" s="52"/>
      <c r="B66" s="13" t="e">
        <f>VLOOKUP($A66,REFERENTIEL!$A:$Y,2,FALSE)</f>
        <v>#N/A</v>
      </c>
      <c r="C66" t="e">
        <f>VLOOKUP($A66,REFERENTIEL!$A:$Y,4,FALSE)</f>
        <v>#N/A</v>
      </c>
      <c r="D66" t="e">
        <f>VLOOKUP($A66,REFERENTIEL!$A:$Y,5,FALSE)</f>
        <v>#N/A</v>
      </c>
      <c r="E66" s="72" t="e">
        <f>VLOOKUP($A66,REFERENTIEL!$A:$Y,6,FALSE)</f>
        <v>#N/A</v>
      </c>
      <c r="F66" s="72" t="e">
        <f>VLOOKUP($A66,REFERENTIEL!$A:$Y,7,FALSE)</f>
        <v>#N/A</v>
      </c>
      <c r="G66" s="72" t="e">
        <f>VLOOKUP($A66,REFERENTIEL!$A:$Y,8,FALSE)</f>
        <v>#N/A</v>
      </c>
      <c r="H66" s="73" t="e">
        <f>VLOOKUP($A66,REFERENTIEL!$A:$Y,12,FALSE)</f>
        <v>#N/A</v>
      </c>
      <c r="I66" s="73" t="e">
        <f>VLOOKUP($A66,REFERENTIEL!$A:$Y,22,FALSE)</f>
        <v>#N/A</v>
      </c>
      <c r="J66" s="73" t="e">
        <f>VLOOKUP($A66,REFERENTIEL!$A:$Y,14,FALSE)</f>
        <v>#N/A</v>
      </c>
      <c r="K66" s="73" t="e">
        <f>VLOOKUP($A66,REFERENTIEL!$A:$Y,15,FALSE)</f>
        <v>#N/A</v>
      </c>
      <c r="L66" s="73" t="e">
        <f>VLOOKUP($A66,REFERENTIEL!$A:$Y,16,FALSE)</f>
        <v>#N/A</v>
      </c>
      <c r="M66" t="e">
        <f>VLOOKUP($A66,REFERENTIEL!$A:$Y,17,FALSE)</f>
        <v>#N/A</v>
      </c>
      <c r="N66" s="101" t="e">
        <f>VLOOKUP($A66,REFERENTIEL!$A:$Y,19,FALSE)</f>
        <v>#N/A</v>
      </c>
      <c r="O66" s="45" t="e">
        <f>VLOOKUP($A66,REFERENTIEL!$A:$Y,20,FALSE)</f>
        <v>#N/A</v>
      </c>
      <c r="P66" s="72" t="e">
        <f>VLOOKUP($A66,REFERENTIEL!$A:$Y,9,FALSE)</f>
        <v>#N/A</v>
      </c>
      <c r="Q66" s="73" t="e">
        <f>VLOOKUP($A66,REFERENTIEL!$A:$Y,10,FALSE)</f>
        <v>#N/A</v>
      </c>
      <c r="R66" s="73" t="e">
        <f>VLOOKUP($A66,REFERENTIEL!$A:$Y,11,FALSE)</f>
        <v>#N/A</v>
      </c>
      <c r="S66" s="73" t="e">
        <f>VLOOKUP($A66,REFERENTIEL!$A:$Y,13,FALSE)</f>
        <v>#N/A</v>
      </c>
    </row>
    <row r="67" spans="1:19" x14ac:dyDescent="0.25">
      <c r="A67" s="52"/>
      <c r="B67" s="13" t="e">
        <f>VLOOKUP($A67,REFERENTIEL!$A:$Y,2,FALSE)</f>
        <v>#N/A</v>
      </c>
      <c r="C67" t="e">
        <f>VLOOKUP($A67,REFERENTIEL!$A:$Y,4,FALSE)</f>
        <v>#N/A</v>
      </c>
      <c r="D67" t="e">
        <f>VLOOKUP($A67,REFERENTIEL!$A:$Y,5,FALSE)</f>
        <v>#N/A</v>
      </c>
      <c r="E67" s="72" t="e">
        <f>VLOOKUP($A67,REFERENTIEL!$A:$Y,6,FALSE)</f>
        <v>#N/A</v>
      </c>
      <c r="F67" s="72" t="e">
        <f>VLOOKUP($A67,REFERENTIEL!$A:$Y,7,FALSE)</f>
        <v>#N/A</v>
      </c>
      <c r="G67" s="72" t="e">
        <f>VLOOKUP($A67,REFERENTIEL!$A:$Y,8,FALSE)</f>
        <v>#N/A</v>
      </c>
      <c r="H67" s="73" t="e">
        <f>VLOOKUP($A67,REFERENTIEL!$A:$Y,12,FALSE)</f>
        <v>#N/A</v>
      </c>
      <c r="I67" s="73" t="e">
        <f>VLOOKUP($A67,REFERENTIEL!$A:$Y,22,FALSE)</f>
        <v>#N/A</v>
      </c>
      <c r="J67" s="73" t="e">
        <f>VLOOKUP($A67,REFERENTIEL!$A:$Y,14,FALSE)</f>
        <v>#N/A</v>
      </c>
      <c r="K67" s="73" t="e">
        <f>VLOOKUP($A67,REFERENTIEL!$A:$Y,15,FALSE)</f>
        <v>#N/A</v>
      </c>
      <c r="L67" s="73" t="e">
        <f>VLOOKUP($A67,REFERENTIEL!$A:$Y,16,FALSE)</f>
        <v>#N/A</v>
      </c>
      <c r="M67" t="e">
        <f>VLOOKUP($A67,REFERENTIEL!$A:$Y,17,FALSE)</f>
        <v>#N/A</v>
      </c>
      <c r="N67" s="101" t="e">
        <f>VLOOKUP($A67,REFERENTIEL!$A:$Y,19,FALSE)</f>
        <v>#N/A</v>
      </c>
      <c r="O67" s="45" t="e">
        <f>VLOOKUP($A67,REFERENTIEL!$A:$Y,20,FALSE)</f>
        <v>#N/A</v>
      </c>
      <c r="P67" s="72" t="e">
        <f>VLOOKUP($A67,REFERENTIEL!$A:$Y,9,FALSE)</f>
        <v>#N/A</v>
      </c>
      <c r="Q67" s="73" t="e">
        <f>VLOOKUP($A67,REFERENTIEL!$A:$Y,10,FALSE)</f>
        <v>#N/A</v>
      </c>
      <c r="R67" s="73" t="e">
        <f>VLOOKUP($A67,REFERENTIEL!$A:$Y,11,FALSE)</f>
        <v>#N/A</v>
      </c>
      <c r="S67" s="73" t="e">
        <f>VLOOKUP($A67,REFERENTIEL!$A:$Y,13,FALSE)</f>
        <v>#N/A</v>
      </c>
    </row>
    <row r="68" spans="1:19" x14ac:dyDescent="0.25">
      <c r="A68" s="52"/>
      <c r="B68" s="13" t="e">
        <f>VLOOKUP($A68,REFERENTIEL!$A:$Y,2,FALSE)</f>
        <v>#N/A</v>
      </c>
      <c r="C68" t="e">
        <f>VLOOKUP($A68,REFERENTIEL!$A:$Y,4,FALSE)</f>
        <v>#N/A</v>
      </c>
      <c r="D68" t="e">
        <f>VLOOKUP($A68,REFERENTIEL!$A:$Y,5,FALSE)</f>
        <v>#N/A</v>
      </c>
      <c r="E68" s="72" t="e">
        <f>VLOOKUP($A68,REFERENTIEL!$A:$Y,6,FALSE)</f>
        <v>#N/A</v>
      </c>
      <c r="F68" s="72" t="e">
        <f>VLOOKUP($A68,REFERENTIEL!$A:$Y,7,FALSE)</f>
        <v>#N/A</v>
      </c>
      <c r="G68" s="72" t="e">
        <f>VLOOKUP($A68,REFERENTIEL!$A:$Y,8,FALSE)</f>
        <v>#N/A</v>
      </c>
      <c r="H68" s="73" t="e">
        <f>VLOOKUP($A68,REFERENTIEL!$A:$Y,12,FALSE)</f>
        <v>#N/A</v>
      </c>
      <c r="I68" s="73" t="e">
        <f>VLOOKUP($A68,REFERENTIEL!$A:$Y,22,FALSE)</f>
        <v>#N/A</v>
      </c>
      <c r="J68" s="73" t="e">
        <f>VLOOKUP($A68,REFERENTIEL!$A:$Y,14,FALSE)</f>
        <v>#N/A</v>
      </c>
      <c r="K68" s="73" t="e">
        <f>VLOOKUP($A68,REFERENTIEL!$A:$Y,15,FALSE)</f>
        <v>#N/A</v>
      </c>
      <c r="L68" s="73" t="e">
        <f>VLOOKUP($A68,REFERENTIEL!$A:$Y,16,FALSE)</f>
        <v>#N/A</v>
      </c>
      <c r="M68" t="e">
        <f>VLOOKUP($A68,REFERENTIEL!$A:$Y,17,FALSE)</f>
        <v>#N/A</v>
      </c>
      <c r="N68" s="101" t="e">
        <f>VLOOKUP($A68,REFERENTIEL!$A:$Y,19,FALSE)</f>
        <v>#N/A</v>
      </c>
      <c r="O68" s="45" t="e">
        <f>VLOOKUP($A68,REFERENTIEL!$A:$Y,20,FALSE)</f>
        <v>#N/A</v>
      </c>
      <c r="P68" s="72" t="e">
        <f>VLOOKUP($A68,REFERENTIEL!$A:$Y,9,FALSE)</f>
        <v>#N/A</v>
      </c>
      <c r="Q68" s="73" t="e">
        <f>VLOOKUP($A68,REFERENTIEL!$A:$Y,10,FALSE)</f>
        <v>#N/A</v>
      </c>
      <c r="R68" s="73" t="e">
        <f>VLOOKUP($A68,REFERENTIEL!$A:$Y,11,FALSE)</f>
        <v>#N/A</v>
      </c>
      <c r="S68" s="73" t="e">
        <f>VLOOKUP($A68,REFERENTIEL!$A:$Y,13,FALSE)</f>
        <v>#N/A</v>
      </c>
    </row>
    <row r="69" spans="1:19" x14ac:dyDescent="0.25">
      <c r="A69" s="52"/>
      <c r="B69" s="13" t="e">
        <f>VLOOKUP($A69,REFERENTIEL!$A:$Y,2,FALSE)</f>
        <v>#N/A</v>
      </c>
      <c r="C69" t="e">
        <f>VLOOKUP($A69,REFERENTIEL!$A:$Y,4,FALSE)</f>
        <v>#N/A</v>
      </c>
      <c r="D69" t="e">
        <f>VLOOKUP($A69,REFERENTIEL!$A:$Y,5,FALSE)</f>
        <v>#N/A</v>
      </c>
      <c r="E69" s="72" t="e">
        <f>VLOOKUP($A69,REFERENTIEL!$A:$Y,6,FALSE)</f>
        <v>#N/A</v>
      </c>
      <c r="F69" s="72" t="e">
        <f>VLOOKUP($A69,REFERENTIEL!$A:$Y,7,FALSE)</f>
        <v>#N/A</v>
      </c>
      <c r="G69" s="72" t="e">
        <f>VLOOKUP($A69,REFERENTIEL!$A:$Y,8,FALSE)</f>
        <v>#N/A</v>
      </c>
      <c r="H69" s="73" t="e">
        <f>VLOOKUP($A69,REFERENTIEL!$A:$Y,12,FALSE)</f>
        <v>#N/A</v>
      </c>
      <c r="I69" s="73" t="e">
        <f>VLOOKUP($A69,REFERENTIEL!$A:$Y,22,FALSE)</f>
        <v>#N/A</v>
      </c>
      <c r="J69" s="73" t="e">
        <f>VLOOKUP($A69,REFERENTIEL!$A:$Y,14,FALSE)</f>
        <v>#N/A</v>
      </c>
      <c r="K69" s="73" t="e">
        <f>VLOOKUP($A69,REFERENTIEL!$A:$Y,15,FALSE)</f>
        <v>#N/A</v>
      </c>
      <c r="L69" s="73" t="e">
        <f>VLOOKUP($A69,REFERENTIEL!$A:$Y,16,FALSE)</f>
        <v>#N/A</v>
      </c>
      <c r="M69" t="e">
        <f>VLOOKUP($A69,REFERENTIEL!$A:$Y,17,FALSE)</f>
        <v>#N/A</v>
      </c>
      <c r="N69" s="101" t="e">
        <f>VLOOKUP($A69,REFERENTIEL!$A:$Y,19,FALSE)</f>
        <v>#N/A</v>
      </c>
      <c r="O69" s="45" t="e">
        <f>VLOOKUP($A69,REFERENTIEL!$A:$Y,20,FALSE)</f>
        <v>#N/A</v>
      </c>
      <c r="P69" s="72" t="e">
        <f>VLOOKUP($A69,REFERENTIEL!$A:$Y,9,FALSE)</f>
        <v>#N/A</v>
      </c>
      <c r="Q69" s="73" t="e">
        <f>VLOOKUP($A69,REFERENTIEL!$A:$Y,10,FALSE)</f>
        <v>#N/A</v>
      </c>
      <c r="R69" s="73" t="e">
        <f>VLOOKUP($A69,REFERENTIEL!$A:$Y,11,FALSE)</f>
        <v>#N/A</v>
      </c>
      <c r="S69" s="73" t="e">
        <f>VLOOKUP($A69,REFERENTIEL!$A:$Y,13,FALSE)</f>
        <v>#N/A</v>
      </c>
    </row>
    <row r="70" spans="1:19" x14ac:dyDescent="0.25">
      <c r="A70" s="52"/>
      <c r="B70" s="13" t="e">
        <f>VLOOKUP($A70,REFERENTIEL!$A:$Y,2,FALSE)</f>
        <v>#N/A</v>
      </c>
      <c r="C70" t="e">
        <f>VLOOKUP($A70,REFERENTIEL!$A:$Y,4,FALSE)</f>
        <v>#N/A</v>
      </c>
      <c r="D70" t="e">
        <f>VLOOKUP($A70,REFERENTIEL!$A:$Y,5,FALSE)</f>
        <v>#N/A</v>
      </c>
      <c r="E70" s="72" t="e">
        <f>VLOOKUP($A70,REFERENTIEL!$A:$Y,6,FALSE)</f>
        <v>#N/A</v>
      </c>
      <c r="F70" s="72" t="e">
        <f>VLOOKUP($A70,REFERENTIEL!$A:$Y,7,FALSE)</f>
        <v>#N/A</v>
      </c>
      <c r="G70" s="72" t="e">
        <f>VLOOKUP($A70,REFERENTIEL!$A:$Y,8,FALSE)</f>
        <v>#N/A</v>
      </c>
      <c r="H70" s="73" t="e">
        <f>VLOOKUP($A70,REFERENTIEL!$A:$Y,12,FALSE)</f>
        <v>#N/A</v>
      </c>
      <c r="I70" s="73" t="e">
        <f>VLOOKUP($A70,REFERENTIEL!$A:$Y,22,FALSE)</f>
        <v>#N/A</v>
      </c>
      <c r="J70" s="73" t="e">
        <f>VLOOKUP($A70,REFERENTIEL!$A:$Y,14,FALSE)</f>
        <v>#N/A</v>
      </c>
      <c r="K70" s="73" t="e">
        <f>VLOOKUP($A70,REFERENTIEL!$A:$Y,15,FALSE)</f>
        <v>#N/A</v>
      </c>
      <c r="L70" s="73" t="e">
        <f>VLOOKUP($A70,REFERENTIEL!$A:$Y,16,FALSE)</f>
        <v>#N/A</v>
      </c>
      <c r="M70" t="e">
        <f>VLOOKUP($A70,REFERENTIEL!$A:$Y,17,FALSE)</f>
        <v>#N/A</v>
      </c>
      <c r="N70" s="101" t="e">
        <f>VLOOKUP($A70,REFERENTIEL!$A:$Y,19,FALSE)</f>
        <v>#N/A</v>
      </c>
      <c r="O70" s="45" t="e">
        <f>VLOOKUP($A70,REFERENTIEL!$A:$Y,20,FALSE)</f>
        <v>#N/A</v>
      </c>
      <c r="P70" s="72" t="e">
        <f>VLOOKUP($A70,REFERENTIEL!$A:$Y,9,FALSE)</f>
        <v>#N/A</v>
      </c>
      <c r="Q70" s="73" t="e">
        <f>VLOOKUP($A70,REFERENTIEL!$A:$Y,10,FALSE)</f>
        <v>#N/A</v>
      </c>
      <c r="R70" s="73" t="e">
        <f>VLOOKUP($A70,REFERENTIEL!$A:$Y,11,FALSE)</f>
        <v>#N/A</v>
      </c>
      <c r="S70" s="73" t="e">
        <f>VLOOKUP($A70,REFERENTIEL!$A:$Y,13,FALSE)</f>
        <v>#N/A</v>
      </c>
    </row>
    <row r="71" spans="1:19" x14ac:dyDescent="0.25">
      <c r="A71" s="52"/>
      <c r="B71" s="13" t="e">
        <f>VLOOKUP($A71,REFERENTIEL!$A:$Y,2,FALSE)</f>
        <v>#N/A</v>
      </c>
      <c r="C71" t="e">
        <f>VLOOKUP($A71,REFERENTIEL!$A:$Y,4,FALSE)</f>
        <v>#N/A</v>
      </c>
      <c r="D71" t="e">
        <f>VLOOKUP($A71,REFERENTIEL!$A:$Y,5,FALSE)</f>
        <v>#N/A</v>
      </c>
      <c r="E71" s="72" t="e">
        <f>VLOOKUP($A71,REFERENTIEL!$A:$Y,6,FALSE)</f>
        <v>#N/A</v>
      </c>
      <c r="F71" s="72" t="e">
        <f>VLOOKUP($A71,REFERENTIEL!$A:$Y,7,FALSE)</f>
        <v>#N/A</v>
      </c>
      <c r="G71" s="72" t="e">
        <f>VLOOKUP($A71,REFERENTIEL!$A:$Y,8,FALSE)</f>
        <v>#N/A</v>
      </c>
      <c r="H71" s="73" t="e">
        <f>VLOOKUP($A71,REFERENTIEL!$A:$Y,12,FALSE)</f>
        <v>#N/A</v>
      </c>
      <c r="I71" s="73" t="e">
        <f>VLOOKUP($A71,REFERENTIEL!$A:$Y,22,FALSE)</f>
        <v>#N/A</v>
      </c>
      <c r="J71" s="73" t="e">
        <f>VLOOKUP($A71,REFERENTIEL!$A:$Y,14,FALSE)</f>
        <v>#N/A</v>
      </c>
      <c r="K71" s="73" t="e">
        <f>VLOOKUP($A71,REFERENTIEL!$A:$Y,15,FALSE)</f>
        <v>#N/A</v>
      </c>
      <c r="L71" s="73" t="e">
        <f>VLOOKUP($A71,REFERENTIEL!$A:$Y,16,FALSE)</f>
        <v>#N/A</v>
      </c>
      <c r="M71" t="e">
        <f>VLOOKUP($A71,REFERENTIEL!$A:$Y,17,FALSE)</f>
        <v>#N/A</v>
      </c>
      <c r="N71" s="101" t="e">
        <f>VLOOKUP($A71,REFERENTIEL!$A:$Y,19,FALSE)</f>
        <v>#N/A</v>
      </c>
      <c r="O71" s="45" t="e">
        <f>VLOOKUP($A71,REFERENTIEL!$A:$Y,20,FALSE)</f>
        <v>#N/A</v>
      </c>
      <c r="P71" s="72" t="e">
        <f>VLOOKUP($A71,REFERENTIEL!$A:$Y,9,FALSE)</f>
        <v>#N/A</v>
      </c>
      <c r="Q71" s="73" t="e">
        <f>VLOOKUP($A71,REFERENTIEL!$A:$Y,10,FALSE)</f>
        <v>#N/A</v>
      </c>
      <c r="R71" s="73" t="e">
        <f>VLOOKUP($A71,REFERENTIEL!$A:$Y,11,FALSE)</f>
        <v>#N/A</v>
      </c>
      <c r="S71" s="73" t="e">
        <f>VLOOKUP($A71,REFERENTIEL!$A:$Y,13,FALSE)</f>
        <v>#N/A</v>
      </c>
    </row>
    <row r="72" spans="1:19" x14ac:dyDescent="0.25">
      <c r="A72" s="52"/>
      <c r="B72" s="13" t="e">
        <f>VLOOKUP($A72,REFERENTIEL!$A:$Y,2,FALSE)</f>
        <v>#N/A</v>
      </c>
      <c r="C72" t="e">
        <f>VLOOKUP($A72,REFERENTIEL!$A:$Y,4,FALSE)</f>
        <v>#N/A</v>
      </c>
      <c r="D72" t="e">
        <f>VLOOKUP($A72,REFERENTIEL!$A:$Y,5,FALSE)</f>
        <v>#N/A</v>
      </c>
      <c r="E72" s="72" t="e">
        <f>VLOOKUP($A72,REFERENTIEL!$A:$Y,6,FALSE)</f>
        <v>#N/A</v>
      </c>
      <c r="F72" s="72" t="e">
        <f>VLOOKUP($A72,REFERENTIEL!$A:$Y,7,FALSE)</f>
        <v>#N/A</v>
      </c>
      <c r="G72" s="72" t="e">
        <f>VLOOKUP($A72,REFERENTIEL!$A:$Y,8,FALSE)</f>
        <v>#N/A</v>
      </c>
      <c r="H72" s="73" t="e">
        <f>VLOOKUP($A72,REFERENTIEL!$A:$Y,12,FALSE)</f>
        <v>#N/A</v>
      </c>
      <c r="I72" s="73" t="e">
        <f>VLOOKUP($A72,REFERENTIEL!$A:$Y,22,FALSE)</f>
        <v>#N/A</v>
      </c>
      <c r="J72" s="73" t="e">
        <f>VLOOKUP($A72,REFERENTIEL!$A:$Y,14,FALSE)</f>
        <v>#N/A</v>
      </c>
      <c r="K72" s="73" t="e">
        <f>VLOOKUP($A72,REFERENTIEL!$A:$Y,15,FALSE)</f>
        <v>#N/A</v>
      </c>
      <c r="L72" s="73" t="e">
        <f>VLOOKUP($A72,REFERENTIEL!$A:$Y,16,FALSE)</f>
        <v>#N/A</v>
      </c>
      <c r="M72" t="e">
        <f>VLOOKUP($A72,REFERENTIEL!$A:$Y,17,FALSE)</f>
        <v>#N/A</v>
      </c>
      <c r="N72" s="101" t="e">
        <f>VLOOKUP($A72,REFERENTIEL!$A:$Y,19,FALSE)</f>
        <v>#N/A</v>
      </c>
      <c r="O72" s="45" t="e">
        <f>VLOOKUP($A72,REFERENTIEL!$A:$Y,20,FALSE)</f>
        <v>#N/A</v>
      </c>
      <c r="P72" s="72" t="e">
        <f>VLOOKUP($A72,REFERENTIEL!$A:$Y,9,FALSE)</f>
        <v>#N/A</v>
      </c>
      <c r="Q72" s="73" t="e">
        <f>VLOOKUP($A72,REFERENTIEL!$A:$Y,10,FALSE)</f>
        <v>#N/A</v>
      </c>
      <c r="R72" s="73" t="e">
        <f>VLOOKUP($A72,REFERENTIEL!$A:$Y,11,FALSE)</f>
        <v>#N/A</v>
      </c>
      <c r="S72" s="73" t="e">
        <f>VLOOKUP($A72,REFERENTIEL!$A:$Y,13,FALSE)</f>
        <v>#N/A</v>
      </c>
    </row>
    <row r="73" spans="1:19" x14ac:dyDescent="0.25">
      <c r="A73" s="52"/>
      <c r="B73" s="13" t="e">
        <f>VLOOKUP($A73,REFERENTIEL!$A:$Y,2,FALSE)</f>
        <v>#N/A</v>
      </c>
      <c r="C73" t="e">
        <f>VLOOKUP($A73,REFERENTIEL!$A:$Y,4,FALSE)</f>
        <v>#N/A</v>
      </c>
      <c r="D73" t="e">
        <f>VLOOKUP($A73,REFERENTIEL!$A:$Y,5,FALSE)</f>
        <v>#N/A</v>
      </c>
      <c r="E73" s="72" t="e">
        <f>VLOOKUP($A73,REFERENTIEL!$A:$Y,6,FALSE)</f>
        <v>#N/A</v>
      </c>
      <c r="F73" s="72" t="e">
        <f>VLOOKUP($A73,REFERENTIEL!$A:$Y,7,FALSE)</f>
        <v>#N/A</v>
      </c>
      <c r="G73" s="72" t="e">
        <f>VLOOKUP($A73,REFERENTIEL!$A:$Y,8,FALSE)</f>
        <v>#N/A</v>
      </c>
      <c r="H73" s="73" t="e">
        <f>VLOOKUP($A73,REFERENTIEL!$A:$Y,12,FALSE)</f>
        <v>#N/A</v>
      </c>
      <c r="I73" s="73" t="e">
        <f>VLOOKUP($A73,REFERENTIEL!$A:$Y,22,FALSE)</f>
        <v>#N/A</v>
      </c>
      <c r="J73" s="73" t="e">
        <f>VLOOKUP($A73,REFERENTIEL!$A:$Y,14,FALSE)</f>
        <v>#N/A</v>
      </c>
      <c r="K73" s="73" t="e">
        <f>VLOOKUP($A73,REFERENTIEL!$A:$Y,15,FALSE)</f>
        <v>#N/A</v>
      </c>
      <c r="L73" s="73" t="e">
        <f>VLOOKUP($A73,REFERENTIEL!$A:$Y,16,FALSE)</f>
        <v>#N/A</v>
      </c>
      <c r="M73" t="e">
        <f>VLOOKUP($A73,REFERENTIEL!$A:$Y,17,FALSE)</f>
        <v>#N/A</v>
      </c>
      <c r="N73" s="101" t="e">
        <f>VLOOKUP($A73,REFERENTIEL!$A:$Y,19,FALSE)</f>
        <v>#N/A</v>
      </c>
      <c r="O73" s="45" t="e">
        <f>VLOOKUP($A73,REFERENTIEL!$A:$Y,20,FALSE)</f>
        <v>#N/A</v>
      </c>
      <c r="P73" s="72" t="e">
        <f>VLOOKUP($A73,REFERENTIEL!$A:$Y,9,FALSE)</f>
        <v>#N/A</v>
      </c>
      <c r="Q73" s="73" t="e">
        <f>VLOOKUP($A73,REFERENTIEL!$A:$Y,10,FALSE)</f>
        <v>#N/A</v>
      </c>
      <c r="R73" s="73" t="e">
        <f>VLOOKUP($A73,REFERENTIEL!$A:$Y,11,FALSE)</f>
        <v>#N/A</v>
      </c>
      <c r="S73" s="73" t="e">
        <f>VLOOKUP($A73,REFERENTIEL!$A:$Y,13,FALSE)</f>
        <v>#N/A</v>
      </c>
    </row>
    <row r="74" spans="1:19" x14ac:dyDescent="0.25">
      <c r="A74" s="52"/>
      <c r="B74" s="13" t="e">
        <f>VLOOKUP($A74,REFERENTIEL!$A:$Y,2,FALSE)</f>
        <v>#N/A</v>
      </c>
      <c r="C74" t="e">
        <f>VLOOKUP($A74,REFERENTIEL!$A:$Y,4,FALSE)</f>
        <v>#N/A</v>
      </c>
      <c r="D74" t="e">
        <f>VLOOKUP($A74,REFERENTIEL!$A:$Y,5,FALSE)</f>
        <v>#N/A</v>
      </c>
      <c r="E74" s="72" t="e">
        <f>VLOOKUP($A74,REFERENTIEL!$A:$Y,6,FALSE)</f>
        <v>#N/A</v>
      </c>
      <c r="F74" s="72" t="e">
        <f>VLOOKUP($A74,REFERENTIEL!$A:$Y,7,FALSE)</f>
        <v>#N/A</v>
      </c>
      <c r="G74" s="72" t="e">
        <f>VLOOKUP($A74,REFERENTIEL!$A:$Y,8,FALSE)</f>
        <v>#N/A</v>
      </c>
      <c r="H74" s="73" t="e">
        <f>VLOOKUP($A74,REFERENTIEL!$A:$Y,12,FALSE)</f>
        <v>#N/A</v>
      </c>
      <c r="I74" s="73" t="e">
        <f>VLOOKUP($A74,REFERENTIEL!$A:$Y,22,FALSE)</f>
        <v>#N/A</v>
      </c>
      <c r="J74" s="73" t="e">
        <f>VLOOKUP($A74,REFERENTIEL!$A:$Y,14,FALSE)</f>
        <v>#N/A</v>
      </c>
      <c r="K74" s="73" t="e">
        <f>VLOOKUP($A74,REFERENTIEL!$A:$Y,15,FALSE)</f>
        <v>#N/A</v>
      </c>
      <c r="L74" s="73" t="e">
        <f>VLOOKUP($A74,REFERENTIEL!$A:$Y,16,FALSE)</f>
        <v>#N/A</v>
      </c>
      <c r="M74" s="37" t="e">
        <f>VLOOKUP($A74,REFERENTIEL!$A:$Y,17,FALSE)</f>
        <v>#N/A</v>
      </c>
      <c r="N74" s="101" t="e">
        <f>VLOOKUP($A74,REFERENTIEL!$A:$Y,19,FALSE)</f>
        <v>#N/A</v>
      </c>
      <c r="O74" s="45" t="e">
        <f>VLOOKUP($A74,REFERENTIEL!$A:$Y,20,FALSE)</f>
        <v>#N/A</v>
      </c>
      <c r="P74" s="72" t="e">
        <f>VLOOKUP($A74,REFERENTIEL!$A:$Y,9,FALSE)</f>
        <v>#N/A</v>
      </c>
      <c r="Q74" s="73" t="e">
        <f>VLOOKUP($A74,REFERENTIEL!$A:$Y,10,FALSE)</f>
        <v>#N/A</v>
      </c>
      <c r="R74" s="73" t="e">
        <f>VLOOKUP($A74,REFERENTIEL!$A:$Y,11,FALSE)</f>
        <v>#N/A</v>
      </c>
      <c r="S74" s="73" t="e">
        <f>VLOOKUP($A74,REFERENTIEL!$A:$Y,13,FALSE)</f>
        <v>#N/A</v>
      </c>
    </row>
    <row r="75" spans="1:19" x14ac:dyDescent="0.25">
      <c r="A75" s="52"/>
      <c r="B75" s="13" t="e">
        <f>VLOOKUP($A75,REFERENTIEL!$A:$Y,2,FALSE)</f>
        <v>#N/A</v>
      </c>
      <c r="C75" t="e">
        <f>VLOOKUP($A75,REFERENTIEL!$A:$Y,4,FALSE)</f>
        <v>#N/A</v>
      </c>
      <c r="D75" t="e">
        <f>VLOOKUP($A75,REFERENTIEL!$A:$Y,5,FALSE)</f>
        <v>#N/A</v>
      </c>
      <c r="E75" s="72" t="e">
        <f>VLOOKUP($A75,REFERENTIEL!$A:$Y,6,FALSE)</f>
        <v>#N/A</v>
      </c>
      <c r="F75" s="72" t="e">
        <f>VLOOKUP($A75,REFERENTIEL!$A:$Y,7,FALSE)</f>
        <v>#N/A</v>
      </c>
      <c r="G75" s="72" t="e">
        <f>VLOOKUP($A75,REFERENTIEL!$A:$Y,8,FALSE)</f>
        <v>#N/A</v>
      </c>
      <c r="H75" s="73" t="e">
        <f>VLOOKUP($A75,REFERENTIEL!$A:$Y,12,FALSE)</f>
        <v>#N/A</v>
      </c>
      <c r="I75" s="73" t="e">
        <f>VLOOKUP($A75,REFERENTIEL!$A:$Y,22,FALSE)</f>
        <v>#N/A</v>
      </c>
      <c r="J75" s="73" t="e">
        <f>VLOOKUP($A75,REFERENTIEL!$A:$Y,14,FALSE)</f>
        <v>#N/A</v>
      </c>
      <c r="K75" s="73" t="e">
        <f>VLOOKUP($A75,REFERENTIEL!$A:$Y,15,FALSE)</f>
        <v>#N/A</v>
      </c>
      <c r="L75" s="73" t="e">
        <f>VLOOKUP($A75,REFERENTIEL!$A:$Y,16,FALSE)</f>
        <v>#N/A</v>
      </c>
      <c r="M75" s="37" t="e">
        <f>VLOOKUP($A75,REFERENTIEL!$A:$Y,17,FALSE)</f>
        <v>#N/A</v>
      </c>
      <c r="N75" s="101" t="e">
        <f>VLOOKUP($A75,REFERENTIEL!$A:$Y,19,FALSE)</f>
        <v>#N/A</v>
      </c>
      <c r="O75" s="45" t="e">
        <f>VLOOKUP($A75,REFERENTIEL!$A:$Y,20,FALSE)</f>
        <v>#N/A</v>
      </c>
      <c r="P75" s="72" t="e">
        <f>VLOOKUP($A75,REFERENTIEL!$A:$Y,9,FALSE)</f>
        <v>#N/A</v>
      </c>
      <c r="Q75" s="73" t="e">
        <f>VLOOKUP($A75,REFERENTIEL!$A:$Y,10,FALSE)</f>
        <v>#N/A</v>
      </c>
      <c r="R75" s="73" t="e">
        <f>VLOOKUP($A75,REFERENTIEL!$A:$Y,11,FALSE)</f>
        <v>#N/A</v>
      </c>
      <c r="S75" s="73" t="e">
        <f>VLOOKUP($A75,REFERENTIEL!$A:$Y,13,FALSE)</f>
        <v>#N/A</v>
      </c>
    </row>
    <row r="76" spans="1:19" x14ac:dyDescent="0.25">
      <c r="A76" s="52"/>
      <c r="B76" s="13" t="e">
        <f>VLOOKUP($A76,REFERENTIEL!$A:$Y,2,FALSE)</f>
        <v>#N/A</v>
      </c>
      <c r="C76" t="e">
        <f>VLOOKUP($A76,REFERENTIEL!$A:$Y,4,FALSE)</f>
        <v>#N/A</v>
      </c>
      <c r="D76" t="e">
        <f>VLOOKUP($A76,REFERENTIEL!$A:$Y,5,FALSE)</f>
        <v>#N/A</v>
      </c>
      <c r="E76" s="72" t="e">
        <f>VLOOKUP($A76,REFERENTIEL!$A:$Y,6,FALSE)</f>
        <v>#N/A</v>
      </c>
      <c r="F76" s="72" t="e">
        <f>VLOOKUP($A76,REFERENTIEL!$A:$Y,7,FALSE)</f>
        <v>#N/A</v>
      </c>
      <c r="G76" s="72" t="e">
        <f>VLOOKUP($A76,REFERENTIEL!$A:$Y,8,FALSE)</f>
        <v>#N/A</v>
      </c>
      <c r="H76" s="73" t="e">
        <f>VLOOKUP($A76,REFERENTIEL!$A:$Y,12,FALSE)</f>
        <v>#N/A</v>
      </c>
      <c r="I76" s="73" t="e">
        <f>VLOOKUP($A76,REFERENTIEL!$A:$Y,22,FALSE)</f>
        <v>#N/A</v>
      </c>
      <c r="J76" s="73" t="e">
        <f>VLOOKUP($A76,REFERENTIEL!$A:$Y,14,FALSE)</f>
        <v>#N/A</v>
      </c>
      <c r="K76" s="73" t="e">
        <f>VLOOKUP($A76,REFERENTIEL!$A:$Y,15,FALSE)</f>
        <v>#N/A</v>
      </c>
      <c r="L76" s="73" t="e">
        <f>VLOOKUP($A76,REFERENTIEL!$A:$Y,16,FALSE)</f>
        <v>#N/A</v>
      </c>
      <c r="M76" s="37" t="e">
        <f>VLOOKUP($A76,REFERENTIEL!$A:$Y,17,FALSE)</f>
        <v>#N/A</v>
      </c>
      <c r="N76" s="101" t="e">
        <f>VLOOKUP($A76,REFERENTIEL!$A:$Y,19,FALSE)</f>
        <v>#N/A</v>
      </c>
      <c r="O76" s="45" t="e">
        <f>VLOOKUP($A76,REFERENTIEL!$A:$Y,20,FALSE)</f>
        <v>#N/A</v>
      </c>
      <c r="P76" s="72" t="e">
        <f>VLOOKUP($A76,REFERENTIEL!$A:$Y,9,FALSE)</f>
        <v>#N/A</v>
      </c>
      <c r="Q76" s="73" t="e">
        <f>VLOOKUP($A76,REFERENTIEL!$A:$Y,10,FALSE)</f>
        <v>#N/A</v>
      </c>
      <c r="R76" s="73" t="e">
        <f>VLOOKUP($A76,REFERENTIEL!$A:$Y,11,FALSE)</f>
        <v>#N/A</v>
      </c>
      <c r="S76" s="73" t="e">
        <f>VLOOKUP($A76,REFERENTIEL!$A:$Y,13,FALSE)</f>
        <v>#N/A</v>
      </c>
    </row>
    <row r="77" spans="1:19" x14ac:dyDescent="0.25">
      <c r="A77" s="52"/>
      <c r="B77" s="13" t="e">
        <f>VLOOKUP($A77,REFERENTIEL!$A:$Y,2,FALSE)</f>
        <v>#N/A</v>
      </c>
      <c r="C77" t="e">
        <f>VLOOKUP($A77,REFERENTIEL!$A:$Y,4,FALSE)</f>
        <v>#N/A</v>
      </c>
      <c r="D77" t="e">
        <f>VLOOKUP($A77,REFERENTIEL!$A:$Y,5,FALSE)</f>
        <v>#N/A</v>
      </c>
      <c r="E77" s="72" t="e">
        <f>VLOOKUP($A77,REFERENTIEL!$A:$Y,6,FALSE)</f>
        <v>#N/A</v>
      </c>
      <c r="F77" s="72" t="e">
        <f>VLOOKUP($A77,REFERENTIEL!$A:$Y,7,FALSE)</f>
        <v>#N/A</v>
      </c>
      <c r="G77" s="72" t="e">
        <f>VLOOKUP($A77,REFERENTIEL!$A:$Y,8,FALSE)</f>
        <v>#N/A</v>
      </c>
      <c r="H77" s="73" t="e">
        <f>VLOOKUP($A77,REFERENTIEL!$A:$Y,12,FALSE)</f>
        <v>#N/A</v>
      </c>
      <c r="I77" s="73" t="e">
        <f>VLOOKUP($A77,REFERENTIEL!$A:$Y,22,FALSE)</f>
        <v>#N/A</v>
      </c>
      <c r="J77" s="73" t="e">
        <f>VLOOKUP($A77,REFERENTIEL!$A:$Y,14,FALSE)</f>
        <v>#N/A</v>
      </c>
      <c r="K77" s="73" t="e">
        <f>VLOOKUP($A77,REFERENTIEL!$A:$Y,15,FALSE)</f>
        <v>#N/A</v>
      </c>
      <c r="L77" s="73" t="e">
        <f>VLOOKUP($A77,REFERENTIEL!$A:$Y,16,FALSE)</f>
        <v>#N/A</v>
      </c>
      <c r="M77" s="37" t="e">
        <f>VLOOKUP($A77,REFERENTIEL!$A:$Y,17,FALSE)</f>
        <v>#N/A</v>
      </c>
      <c r="N77" s="101" t="e">
        <f>VLOOKUP($A77,REFERENTIEL!$A:$Y,19,FALSE)</f>
        <v>#N/A</v>
      </c>
      <c r="O77" s="45" t="e">
        <f>VLOOKUP($A77,REFERENTIEL!$A:$Y,20,FALSE)</f>
        <v>#N/A</v>
      </c>
      <c r="P77" s="72" t="e">
        <f>VLOOKUP($A77,REFERENTIEL!$A:$Y,9,FALSE)</f>
        <v>#N/A</v>
      </c>
      <c r="Q77" s="73" t="e">
        <f>VLOOKUP($A77,REFERENTIEL!$A:$Y,10,FALSE)</f>
        <v>#N/A</v>
      </c>
      <c r="R77" s="73" t="e">
        <f>VLOOKUP($A77,REFERENTIEL!$A:$Y,11,FALSE)</f>
        <v>#N/A</v>
      </c>
      <c r="S77" s="73" t="e">
        <f>VLOOKUP($A77,REFERENTIEL!$A:$Y,13,FALSE)</f>
        <v>#N/A</v>
      </c>
    </row>
    <row r="78" spans="1:19" x14ac:dyDescent="0.25">
      <c r="A78" s="52"/>
      <c r="B78" s="13" t="e">
        <f>VLOOKUP($A78,REFERENTIEL!$A:$Y,2,FALSE)</f>
        <v>#N/A</v>
      </c>
      <c r="C78" t="e">
        <f>VLOOKUP($A78,REFERENTIEL!$A:$Y,4,FALSE)</f>
        <v>#N/A</v>
      </c>
      <c r="D78" t="e">
        <f>VLOOKUP($A78,REFERENTIEL!$A:$Y,5,FALSE)</f>
        <v>#N/A</v>
      </c>
      <c r="E78" s="72" t="e">
        <f>VLOOKUP($A78,REFERENTIEL!$A:$Y,6,FALSE)</f>
        <v>#N/A</v>
      </c>
      <c r="F78" s="72" t="e">
        <f>VLOOKUP($A78,REFERENTIEL!$A:$Y,7,FALSE)</f>
        <v>#N/A</v>
      </c>
      <c r="G78" s="72" t="e">
        <f>VLOOKUP($A78,REFERENTIEL!$A:$Y,8,FALSE)</f>
        <v>#N/A</v>
      </c>
      <c r="H78" s="73" t="e">
        <f>VLOOKUP($A78,REFERENTIEL!$A:$Y,12,FALSE)</f>
        <v>#N/A</v>
      </c>
      <c r="I78" s="73" t="e">
        <f>VLOOKUP($A78,REFERENTIEL!$A:$Y,22,FALSE)</f>
        <v>#N/A</v>
      </c>
      <c r="J78" s="73" t="e">
        <f>VLOOKUP($A78,REFERENTIEL!$A:$Y,14,FALSE)</f>
        <v>#N/A</v>
      </c>
      <c r="K78" s="73" t="e">
        <f>VLOOKUP($A78,REFERENTIEL!$A:$Y,15,FALSE)</f>
        <v>#N/A</v>
      </c>
      <c r="L78" s="73" t="e">
        <f>VLOOKUP($A78,REFERENTIEL!$A:$Y,16,FALSE)</f>
        <v>#N/A</v>
      </c>
      <c r="M78" s="37" t="e">
        <f>VLOOKUP($A78,REFERENTIEL!$A:$Y,17,FALSE)</f>
        <v>#N/A</v>
      </c>
      <c r="N78" s="101" t="e">
        <f>VLOOKUP($A78,REFERENTIEL!$A:$Y,19,FALSE)</f>
        <v>#N/A</v>
      </c>
      <c r="O78" s="45" t="e">
        <f>VLOOKUP($A78,REFERENTIEL!$A:$Y,20,FALSE)</f>
        <v>#N/A</v>
      </c>
      <c r="P78" s="72" t="e">
        <f>VLOOKUP($A78,REFERENTIEL!$A:$Y,9,FALSE)</f>
        <v>#N/A</v>
      </c>
      <c r="Q78" s="73" t="e">
        <f>VLOOKUP($A78,REFERENTIEL!$A:$Y,10,FALSE)</f>
        <v>#N/A</v>
      </c>
      <c r="R78" s="73" t="e">
        <f>VLOOKUP($A78,REFERENTIEL!$A:$Y,11,FALSE)</f>
        <v>#N/A</v>
      </c>
      <c r="S78" s="73" t="e">
        <f>VLOOKUP($A78,REFERENTIEL!$A:$Y,13,FALSE)</f>
        <v>#N/A</v>
      </c>
    </row>
    <row r="79" spans="1:19" x14ac:dyDescent="0.25">
      <c r="A79" s="52"/>
      <c r="B79" s="13" t="e">
        <f>VLOOKUP($A79,REFERENTIEL!$A:$Y,2,FALSE)</f>
        <v>#N/A</v>
      </c>
      <c r="C79" t="e">
        <f>VLOOKUP($A79,REFERENTIEL!$A:$Y,4,FALSE)</f>
        <v>#N/A</v>
      </c>
      <c r="D79" t="e">
        <f>VLOOKUP($A79,REFERENTIEL!$A:$Y,5,FALSE)</f>
        <v>#N/A</v>
      </c>
      <c r="E79" s="72" t="e">
        <f>VLOOKUP($A79,REFERENTIEL!$A:$Y,6,FALSE)</f>
        <v>#N/A</v>
      </c>
      <c r="F79" s="72" t="e">
        <f>VLOOKUP($A79,REFERENTIEL!$A:$Y,7,FALSE)</f>
        <v>#N/A</v>
      </c>
      <c r="G79" s="72" t="e">
        <f>VLOOKUP($A79,REFERENTIEL!$A:$Y,8,FALSE)</f>
        <v>#N/A</v>
      </c>
      <c r="H79" s="73" t="e">
        <f>VLOOKUP($A79,REFERENTIEL!$A:$Y,12,FALSE)</f>
        <v>#N/A</v>
      </c>
      <c r="I79" s="73" t="e">
        <f>VLOOKUP($A79,REFERENTIEL!$A:$Y,22,FALSE)</f>
        <v>#N/A</v>
      </c>
      <c r="J79" s="73" t="e">
        <f>VLOOKUP($A79,REFERENTIEL!$A:$Y,14,FALSE)</f>
        <v>#N/A</v>
      </c>
      <c r="K79" s="73" t="e">
        <f>VLOOKUP($A79,REFERENTIEL!$A:$Y,15,FALSE)</f>
        <v>#N/A</v>
      </c>
      <c r="L79" s="73" t="e">
        <f>VLOOKUP($A79,REFERENTIEL!$A:$Y,16,FALSE)</f>
        <v>#N/A</v>
      </c>
      <c r="M79" s="37" t="e">
        <f>VLOOKUP($A79,REFERENTIEL!$A:$Y,17,FALSE)</f>
        <v>#N/A</v>
      </c>
      <c r="N79" s="101" t="e">
        <f>VLOOKUP($A79,REFERENTIEL!$A:$Y,19,FALSE)</f>
        <v>#N/A</v>
      </c>
      <c r="O79" s="45" t="e">
        <f>VLOOKUP($A79,REFERENTIEL!$A:$Y,20,FALSE)</f>
        <v>#N/A</v>
      </c>
      <c r="P79" s="72" t="e">
        <f>VLOOKUP($A79,REFERENTIEL!$A:$Y,9,FALSE)</f>
        <v>#N/A</v>
      </c>
      <c r="Q79" s="73" t="e">
        <f>VLOOKUP($A79,REFERENTIEL!$A:$Y,10,FALSE)</f>
        <v>#N/A</v>
      </c>
      <c r="R79" s="73" t="e">
        <f>VLOOKUP($A79,REFERENTIEL!$A:$Y,11,FALSE)</f>
        <v>#N/A</v>
      </c>
      <c r="S79" s="73" t="e">
        <f>VLOOKUP($A79,REFERENTIEL!$A:$Y,13,FALSE)</f>
        <v>#N/A</v>
      </c>
    </row>
    <row r="80" spans="1:19" x14ac:dyDescent="0.25">
      <c r="A80" s="52"/>
      <c r="B80" s="13" t="e">
        <f>VLOOKUP($A80,REFERENTIEL!$A:$Y,2,FALSE)</f>
        <v>#N/A</v>
      </c>
      <c r="C80" t="e">
        <f>VLOOKUP($A80,REFERENTIEL!$A:$Y,4,FALSE)</f>
        <v>#N/A</v>
      </c>
      <c r="D80" t="e">
        <f>VLOOKUP($A80,REFERENTIEL!$A:$Y,5,FALSE)</f>
        <v>#N/A</v>
      </c>
      <c r="E80" s="72" t="e">
        <f>VLOOKUP($A80,REFERENTIEL!$A:$Y,6,FALSE)</f>
        <v>#N/A</v>
      </c>
      <c r="F80" s="72" t="e">
        <f>VLOOKUP($A80,REFERENTIEL!$A:$Y,7,FALSE)</f>
        <v>#N/A</v>
      </c>
      <c r="G80" s="72" t="e">
        <f>VLOOKUP($A80,REFERENTIEL!$A:$Y,8,FALSE)</f>
        <v>#N/A</v>
      </c>
      <c r="H80" s="73" t="e">
        <f>VLOOKUP($A80,REFERENTIEL!$A:$Y,12,FALSE)</f>
        <v>#N/A</v>
      </c>
      <c r="I80" s="73" t="e">
        <f>VLOOKUP($A80,REFERENTIEL!$A:$Y,22,FALSE)</f>
        <v>#N/A</v>
      </c>
      <c r="J80" s="73" t="e">
        <f>VLOOKUP($A80,REFERENTIEL!$A:$Y,14,FALSE)</f>
        <v>#N/A</v>
      </c>
      <c r="K80" s="73" t="e">
        <f>VLOOKUP($A80,REFERENTIEL!$A:$Y,15,FALSE)</f>
        <v>#N/A</v>
      </c>
      <c r="L80" s="73" t="e">
        <f>VLOOKUP($A80,REFERENTIEL!$A:$Y,16,FALSE)</f>
        <v>#N/A</v>
      </c>
      <c r="M80" s="37" t="e">
        <f>VLOOKUP($A80,REFERENTIEL!$A:$Y,17,FALSE)</f>
        <v>#N/A</v>
      </c>
      <c r="N80" s="101" t="e">
        <f>VLOOKUP($A80,REFERENTIEL!$A:$Y,19,FALSE)</f>
        <v>#N/A</v>
      </c>
      <c r="O80" s="45" t="e">
        <f>VLOOKUP($A80,REFERENTIEL!$A:$Y,20,FALSE)</f>
        <v>#N/A</v>
      </c>
      <c r="P80" s="72" t="e">
        <f>VLOOKUP($A80,REFERENTIEL!$A:$Y,9,FALSE)</f>
        <v>#N/A</v>
      </c>
      <c r="Q80" s="73" t="e">
        <f>VLOOKUP($A80,REFERENTIEL!$A:$Y,10,FALSE)</f>
        <v>#N/A</v>
      </c>
      <c r="R80" s="73" t="e">
        <f>VLOOKUP($A80,REFERENTIEL!$A:$Y,11,FALSE)</f>
        <v>#N/A</v>
      </c>
      <c r="S80" s="73" t="e">
        <f>VLOOKUP($A80,REFERENTIEL!$A:$Y,13,FALSE)</f>
        <v>#N/A</v>
      </c>
    </row>
    <row r="81" spans="1:19" x14ac:dyDescent="0.25">
      <c r="A81" s="52"/>
      <c r="B81" s="13" t="e">
        <f>VLOOKUP($A81,REFERENTIEL!$A:$Y,2,FALSE)</f>
        <v>#N/A</v>
      </c>
      <c r="C81" t="e">
        <f>VLOOKUP($A81,REFERENTIEL!$A:$Y,4,FALSE)</f>
        <v>#N/A</v>
      </c>
      <c r="D81" t="e">
        <f>VLOOKUP($A81,REFERENTIEL!$A:$Y,5,FALSE)</f>
        <v>#N/A</v>
      </c>
      <c r="E81" s="72" t="e">
        <f>VLOOKUP($A81,REFERENTIEL!$A:$Y,6,FALSE)</f>
        <v>#N/A</v>
      </c>
      <c r="F81" s="72" t="e">
        <f>VLOOKUP($A81,REFERENTIEL!$A:$Y,7,FALSE)</f>
        <v>#N/A</v>
      </c>
      <c r="G81" s="72" t="e">
        <f>VLOOKUP($A81,REFERENTIEL!$A:$Y,8,FALSE)</f>
        <v>#N/A</v>
      </c>
      <c r="H81" s="73" t="e">
        <f>VLOOKUP($A81,REFERENTIEL!$A:$Y,12,FALSE)</f>
        <v>#N/A</v>
      </c>
      <c r="I81" s="73" t="e">
        <f>VLOOKUP($A81,REFERENTIEL!$A:$Y,22,FALSE)</f>
        <v>#N/A</v>
      </c>
      <c r="J81" s="73" t="e">
        <f>VLOOKUP($A81,REFERENTIEL!$A:$Y,14,FALSE)</f>
        <v>#N/A</v>
      </c>
      <c r="K81" s="73" t="e">
        <f>VLOOKUP($A81,REFERENTIEL!$A:$Y,15,FALSE)</f>
        <v>#N/A</v>
      </c>
      <c r="L81" s="73" t="e">
        <f>VLOOKUP($A81,REFERENTIEL!$A:$Y,16,FALSE)</f>
        <v>#N/A</v>
      </c>
      <c r="M81" s="37" t="e">
        <f>VLOOKUP($A81,REFERENTIEL!$A:$Y,17,FALSE)</f>
        <v>#N/A</v>
      </c>
      <c r="N81" s="101" t="e">
        <f>VLOOKUP($A81,REFERENTIEL!$A:$Y,19,FALSE)</f>
        <v>#N/A</v>
      </c>
      <c r="O81" s="45" t="e">
        <f>VLOOKUP($A81,REFERENTIEL!$A:$Y,20,FALSE)</f>
        <v>#N/A</v>
      </c>
      <c r="P81" s="72" t="e">
        <f>VLOOKUP($A81,REFERENTIEL!$A:$Y,9,FALSE)</f>
        <v>#N/A</v>
      </c>
      <c r="Q81" s="73" t="e">
        <f>VLOOKUP($A81,REFERENTIEL!$A:$Y,10,FALSE)</f>
        <v>#N/A</v>
      </c>
      <c r="R81" s="73" t="e">
        <f>VLOOKUP($A81,REFERENTIEL!$A:$Y,11,FALSE)</f>
        <v>#N/A</v>
      </c>
      <c r="S81" s="73" t="e">
        <f>VLOOKUP($A81,REFERENTIEL!$A:$Y,13,FALSE)</f>
        <v>#N/A</v>
      </c>
    </row>
    <row r="82" spans="1:19" x14ac:dyDescent="0.25">
      <c r="A82" s="52"/>
      <c r="B82" s="13" t="e">
        <f>VLOOKUP($A82,REFERENTIEL!$A:$Y,2,FALSE)</f>
        <v>#N/A</v>
      </c>
      <c r="C82" t="e">
        <f>VLOOKUP($A82,REFERENTIEL!$A:$Y,4,FALSE)</f>
        <v>#N/A</v>
      </c>
      <c r="D82" t="e">
        <f>VLOOKUP($A82,REFERENTIEL!$A:$Y,5,FALSE)</f>
        <v>#N/A</v>
      </c>
      <c r="E82" s="72" t="e">
        <f>VLOOKUP($A82,REFERENTIEL!$A:$Y,6,FALSE)</f>
        <v>#N/A</v>
      </c>
      <c r="F82" s="72" t="e">
        <f>VLOOKUP($A82,REFERENTIEL!$A:$Y,7,FALSE)</f>
        <v>#N/A</v>
      </c>
      <c r="G82" s="72" t="e">
        <f>VLOOKUP($A82,REFERENTIEL!$A:$Y,8,FALSE)</f>
        <v>#N/A</v>
      </c>
      <c r="H82" s="73" t="e">
        <f>VLOOKUP($A82,REFERENTIEL!$A:$Y,12,FALSE)</f>
        <v>#N/A</v>
      </c>
      <c r="I82" s="73" t="e">
        <f>VLOOKUP($A82,REFERENTIEL!$A:$Y,22,FALSE)</f>
        <v>#N/A</v>
      </c>
      <c r="J82" s="73" t="e">
        <f>VLOOKUP($A82,REFERENTIEL!$A:$Y,14,FALSE)</f>
        <v>#N/A</v>
      </c>
      <c r="K82" s="73" t="e">
        <f>VLOOKUP($A82,REFERENTIEL!$A:$Y,15,FALSE)</f>
        <v>#N/A</v>
      </c>
      <c r="L82" s="73" t="e">
        <f>VLOOKUP($A82,REFERENTIEL!$A:$Y,16,FALSE)</f>
        <v>#N/A</v>
      </c>
      <c r="M82" s="37" t="e">
        <f>VLOOKUP($A82,REFERENTIEL!$A:$Y,17,FALSE)</f>
        <v>#N/A</v>
      </c>
      <c r="N82" s="101" t="e">
        <f>VLOOKUP($A82,REFERENTIEL!$A:$Y,19,FALSE)</f>
        <v>#N/A</v>
      </c>
      <c r="O82" s="45" t="e">
        <f>VLOOKUP($A82,REFERENTIEL!$A:$Y,20,FALSE)</f>
        <v>#N/A</v>
      </c>
      <c r="P82" s="72" t="e">
        <f>VLOOKUP($A82,REFERENTIEL!$A:$Y,9,FALSE)</f>
        <v>#N/A</v>
      </c>
      <c r="Q82" s="73" t="e">
        <f>VLOOKUP($A82,REFERENTIEL!$A:$Y,10,FALSE)</f>
        <v>#N/A</v>
      </c>
      <c r="R82" s="73" t="e">
        <f>VLOOKUP($A82,REFERENTIEL!$A:$Y,11,FALSE)</f>
        <v>#N/A</v>
      </c>
      <c r="S82" s="73" t="e">
        <f>VLOOKUP($A82,REFERENTIEL!$A:$Y,13,FALSE)</f>
        <v>#N/A</v>
      </c>
    </row>
    <row r="83" spans="1:19" x14ac:dyDescent="0.25">
      <c r="A83" s="52"/>
      <c r="B83" s="13" t="e">
        <f>VLOOKUP($A83,REFERENTIEL!$A:$Y,2,FALSE)</f>
        <v>#N/A</v>
      </c>
      <c r="C83" t="e">
        <f>VLOOKUP($A83,REFERENTIEL!$A:$Y,4,FALSE)</f>
        <v>#N/A</v>
      </c>
      <c r="D83" t="e">
        <f>VLOOKUP($A83,REFERENTIEL!$A:$Y,5,FALSE)</f>
        <v>#N/A</v>
      </c>
      <c r="E83" s="72" t="e">
        <f>VLOOKUP($A83,REFERENTIEL!$A:$Y,6,FALSE)</f>
        <v>#N/A</v>
      </c>
      <c r="F83" s="72" t="e">
        <f>VLOOKUP($A83,REFERENTIEL!$A:$Y,7,FALSE)</f>
        <v>#N/A</v>
      </c>
      <c r="G83" s="72" t="e">
        <f>VLOOKUP($A83,REFERENTIEL!$A:$Y,8,FALSE)</f>
        <v>#N/A</v>
      </c>
      <c r="H83" s="73" t="e">
        <f>VLOOKUP($A83,REFERENTIEL!$A:$Y,12,FALSE)</f>
        <v>#N/A</v>
      </c>
      <c r="I83" s="73" t="e">
        <f>VLOOKUP($A83,REFERENTIEL!$A:$Y,22,FALSE)</f>
        <v>#N/A</v>
      </c>
      <c r="J83" s="73" t="e">
        <f>VLOOKUP($A83,REFERENTIEL!$A:$Y,14,FALSE)</f>
        <v>#N/A</v>
      </c>
      <c r="K83" s="73" t="e">
        <f>VLOOKUP($A83,REFERENTIEL!$A:$Y,15,FALSE)</f>
        <v>#N/A</v>
      </c>
      <c r="L83" s="73" t="e">
        <f>VLOOKUP($A83,REFERENTIEL!$A:$Y,16,FALSE)</f>
        <v>#N/A</v>
      </c>
      <c r="M83" s="37" t="e">
        <f>VLOOKUP($A83,REFERENTIEL!$A:$Y,17,FALSE)</f>
        <v>#N/A</v>
      </c>
      <c r="N83" s="101" t="e">
        <f>VLOOKUP($A83,REFERENTIEL!$A:$Y,19,FALSE)</f>
        <v>#N/A</v>
      </c>
      <c r="O83" s="45" t="e">
        <f>VLOOKUP($A83,REFERENTIEL!$A:$Y,20,FALSE)</f>
        <v>#N/A</v>
      </c>
      <c r="P83" s="72" t="e">
        <f>VLOOKUP($A83,REFERENTIEL!$A:$Y,9,FALSE)</f>
        <v>#N/A</v>
      </c>
      <c r="Q83" s="73" t="e">
        <f>VLOOKUP($A83,REFERENTIEL!$A:$Y,10,FALSE)</f>
        <v>#N/A</v>
      </c>
      <c r="R83" s="73" t="e">
        <f>VLOOKUP($A83,REFERENTIEL!$A:$Y,11,FALSE)</f>
        <v>#N/A</v>
      </c>
      <c r="S83" s="73" t="e">
        <f>VLOOKUP($A83,REFERENTIEL!$A:$Y,13,FALSE)</f>
        <v>#N/A</v>
      </c>
    </row>
    <row r="84" spans="1:19" x14ac:dyDescent="0.25">
      <c r="A84" s="52"/>
      <c r="B84" s="13" t="e">
        <f>VLOOKUP($A84,REFERENTIEL!$A:$Y,2,FALSE)</f>
        <v>#N/A</v>
      </c>
      <c r="C84" t="e">
        <f>VLOOKUP($A84,REFERENTIEL!$A:$Y,4,FALSE)</f>
        <v>#N/A</v>
      </c>
      <c r="D84" t="e">
        <f>VLOOKUP($A84,REFERENTIEL!$A:$Y,5,FALSE)</f>
        <v>#N/A</v>
      </c>
      <c r="E84" s="72" t="e">
        <f>VLOOKUP($A84,REFERENTIEL!$A:$Y,6,FALSE)</f>
        <v>#N/A</v>
      </c>
      <c r="F84" s="72" t="e">
        <f>VLOOKUP($A84,REFERENTIEL!$A:$Y,7,FALSE)</f>
        <v>#N/A</v>
      </c>
      <c r="G84" s="72" t="e">
        <f>VLOOKUP($A84,REFERENTIEL!$A:$Y,8,FALSE)</f>
        <v>#N/A</v>
      </c>
      <c r="H84" s="73" t="e">
        <f>VLOOKUP($A84,REFERENTIEL!$A:$Y,12,FALSE)</f>
        <v>#N/A</v>
      </c>
      <c r="I84" s="73" t="e">
        <f>VLOOKUP($A84,REFERENTIEL!$A:$Y,22,FALSE)</f>
        <v>#N/A</v>
      </c>
      <c r="J84" s="73" t="e">
        <f>VLOOKUP($A84,REFERENTIEL!$A:$Y,14,FALSE)</f>
        <v>#N/A</v>
      </c>
      <c r="K84" s="73" t="e">
        <f>VLOOKUP($A84,REFERENTIEL!$A:$Y,15,FALSE)</f>
        <v>#N/A</v>
      </c>
      <c r="L84" s="73" t="e">
        <f>VLOOKUP($A84,REFERENTIEL!$A:$Y,16,FALSE)</f>
        <v>#N/A</v>
      </c>
      <c r="M84" t="e">
        <f>VLOOKUP($A84,REFERENTIEL!$A:$Y,17,FALSE)</f>
        <v>#N/A</v>
      </c>
      <c r="N84" s="101" t="e">
        <f>VLOOKUP($A84,REFERENTIEL!$A:$Y,19,FALSE)</f>
        <v>#N/A</v>
      </c>
      <c r="O84" s="45" t="e">
        <f>VLOOKUP($A84,REFERENTIEL!$A:$Y,20,FALSE)</f>
        <v>#N/A</v>
      </c>
      <c r="P84" s="72" t="e">
        <f>VLOOKUP($A84,REFERENTIEL!$A:$Y,9,FALSE)</f>
        <v>#N/A</v>
      </c>
      <c r="Q84" s="73" t="e">
        <f>VLOOKUP($A84,REFERENTIEL!$A:$Y,10,FALSE)</f>
        <v>#N/A</v>
      </c>
      <c r="R84" s="73" t="e">
        <f>VLOOKUP($A84,REFERENTIEL!$A:$Y,11,FALSE)</f>
        <v>#N/A</v>
      </c>
      <c r="S84" s="73" t="e">
        <f>VLOOKUP($A84,REFERENTIEL!$A:$Y,13,FALSE)</f>
        <v>#N/A</v>
      </c>
    </row>
    <row r="85" spans="1:19" x14ac:dyDescent="0.25">
      <c r="A85" s="52"/>
      <c r="B85" s="13" t="e">
        <f>VLOOKUP($A85,REFERENTIEL!$A:$Y,2,FALSE)</f>
        <v>#N/A</v>
      </c>
      <c r="C85" t="e">
        <f>VLOOKUP($A85,REFERENTIEL!$A:$Y,4,FALSE)</f>
        <v>#N/A</v>
      </c>
      <c r="D85" t="e">
        <f>VLOOKUP($A85,REFERENTIEL!$A:$Y,5,FALSE)</f>
        <v>#N/A</v>
      </c>
      <c r="E85" s="72" t="e">
        <f>VLOOKUP($A85,REFERENTIEL!$A:$Y,6,FALSE)</f>
        <v>#N/A</v>
      </c>
      <c r="F85" s="72" t="e">
        <f>VLOOKUP($A85,REFERENTIEL!$A:$Y,7,FALSE)</f>
        <v>#N/A</v>
      </c>
      <c r="G85" s="72" t="e">
        <f>VLOOKUP($A85,REFERENTIEL!$A:$Y,8,FALSE)</f>
        <v>#N/A</v>
      </c>
      <c r="H85" s="73" t="e">
        <f>VLOOKUP($A85,REFERENTIEL!$A:$Y,12,FALSE)</f>
        <v>#N/A</v>
      </c>
      <c r="I85" s="73" t="e">
        <f>VLOOKUP($A85,REFERENTIEL!$A:$Y,22,FALSE)</f>
        <v>#N/A</v>
      </c>
      <c r="J85" s="73" t="e">
        <f>VLOOKUP($A85,REFERENTIEL!$A:$Y,14,FALSE)</f>
        <v>#N/A</v>
      </c>
      <c r="K85" s="73" t="e">
        <f>VLOOKUP($A85,REFERENTIEL!$A:$Y,15,FALSE)</f>
        <v>#N/A</v>
      </c>
      <c r="L85" s="73" t="e">
        <f>VLOOKUP($A85,REFERENTIEL!$A:$Y,16,FALSE)</f>
        <v>#N/A</v>
      </c>
      <c r="M85" t="e">
        <f>VLOOKUP($A85,REFERENTIEL!$A:$Y,17,FALSE)</f>
        <v>#N/A</v>
      </c>
      <c r="N85" s="101" t="e">
        <f>VLOOKUP($A85,REFERENTIEL!$A:$Y,19,FALSE)</f>
        <v>#N/A</v>
      </c>
      <c r="O85" s="45" t="e">
        <f>VLOOKUP($A85,REFERENTIEL!$A:$Y,20,FALSE)</f>
        <v>#N/A</v>
      </c>
      <c r="P85" s="72" t="e">
        <f>VLOOKUP($A85,REFERENTIEL!$A:$Y,9,FALSE)</f>
        <v>#N/A</v>
      </c>
      <c r="Q85" s="73" t="e">
        <f>VLOOKUP($A85,REFERENTIEL!$A:$Y,10,FALSE)</f>
        <v>#N/A</v>
      </c>
      <c r="R85" s="73" t="e">
        <f>VLOOKUP($A85,REFERENTIEL!$A:$Y,11,FALSE)</f>
        <v>#N/A</v>
      </c>
      <c r="S85" s="73" t="e">
        <f>VLOOKUP($A85,REFERENTIEL!$A:$Y,13,FALSE)</f>
        <v>#N/A</v>
      </c>
    </row>
    <row r="86" spans="1:19" x14ac:dyDescent="0.25">
      <c r="A86" s="52"/>
      <c r="B86" s="13" t="e">
        <f>VLOOKUP($A86,REFERENTIEL!$A:$Y,2,FALSE)</f>
        <v>#N/A</v>
      </c>
      <c r="C86" t="e">
        <f>VLOOKUP($A86,REFERENTIEL!$A:$Y,4,FALSE)</f>
        <v>#N/A</v>
      </c>
      <c r="D86" t="e">
        <f>VLOOKUP($A86,REFERENTIEL!$A:$Y,5,FALSE)</f>
        <v>#N/A</v>
      </c>
      <c r="E86" s="72" t="e">
        <f>VLOOKUP($A86,REFERENTIEL!$A:$Y,6,FALSE)</f>
        <v>#N/A</v>
      </c>
      <c r="F86" s="72" t="e">
        <f>VLOOKUP($A86,REFERENTIEL!$A:$Y,7,FALSE)</f>
        <v>#N/A</v>
      </c>
      <c r="G86" s="72" t="e">
        <f>VLOOKUP($A86,REFERENTIEL!$A:$Y,8,FALSE)</f>
        <v>#N/A</v>
      </c>
      <c r="H86" s="73" t="e">
        <f>VLOOKUP($A86,REFERENTIEL!$A:$Y,12,FALSE)</f>
        <v>#N/A</v>
      </c>
      <c r="I86" s="73" t="e">
        <f>VLOOKUP($A86,REFERENTIEL!$A:$Y,22,FALSE)</f>
        <v>#N/A</v>
      </c>
      <c r="J86" s="73" t="e">
        <f>VLOOKUP($A86,REFERENTIEL!$A:$Y,14,FALSE)</f>
        <v>#N/A</v>
      </c>
      <c r="K86" s="73" t="e">
        <f>VLOOKUP($A86,REFERENTIEL!$A:$Y,15,FALSE)</f>
        <v>#N/A</v>
      </c>
      <c r="L86" s="73" t="e">
        <f>VLOOKUP($A86,REFERENTIEL!$A:$Y,16,FALSE)</f>
        <v>#N/A</v>
      </c>
      <c r="M86" t="e">
        <f>VLOOKUP($A86,REFERENTIEL!$A:$Y,17,FALSE)</f>
        <v>#N/A</v>
      </c>
      <c r="N86" s="101" t="e">
        <f>VLOOKUP($A86,REFERENTIEL!$A:$Y,19,FALSE)</f>
        <v>#N/A</v>
      </c>
      <c r="O86" s="45" t="e">
        <f>VLOOKUP($A86,REFERENTIEL!$A:$Y,20,FALSE)</f>
        <v>#N/A</v>
      </c>
      <c r="P86" s="72" t="e">
        <f>VLOOKUP($A86,REFERENTIEL!$A:$Y,9,FALSE)</f>
        <v>#N/A</v>
      </c>
      <c r="Q86" s="73" t="e">
        <f>VLOOKUP($A86,REFERENTIEL!$A:$Y,10,FALSE)</f>
        <v>#N/A</v>
      </c>
      <c r="R86" s="73" t="e">
        <f>VLOOKUP($A86,REFERENTIEL!$A:$Y,11,FALSE)</f>
        <v>#N/A</v>
      </c>
      <c r="S86" s="73" t="e">
        <f>VLOOKUP($A86,REFERENTIEL!$A:$Y,13,FALSE)</f>
        <v>#N/A</v>
      </c>
    </row>
    <row r="87" spans="1:19" x14ac:dyDescent="0.25">
      <c r="A87" s="52"/>
      <c r="B87" s="13" t="e">
        <f>VLOOKUP($A87,REFERENTIEL!$A:$Y,2,FALSE)</f>
        <v>#N/A</v>
      </c>
      <c r="C87" t="e">
        <f>VLOOKUP($A87,REFERENTIEL!$A:$Y,4,FALSE)</f>
        <v>#N/A</v>
      </c>
      <c r="D87" t="e">
        <f>VLOOKUP($A87,REFERENTIEL!$A:$Y,5,FALSE)</f>
        <v>#N/A</v>
      </c>
      <c r="E87" s="72" t="e">
        <f>VLOOKUP($A87,REFERENTIEL!$A:$Y,6,FALSE)</f>
        <v>#N/A</v>
      </c>
      <c r="F87" s="72" t="e">
        <f>VLOOKUP($A87,REFERENTIEL!$A:$Y,7,FALSE)</f>
        <v>#N/A</v>
      </c>
      <c r="G87" s="72" t="e">
        <f>VLOOKUP($A87,REFERENTIEL!$A:$Y,8,FALSE)</f>
        <v>#N/A</v>
      </c>
      <c r="H87" s="73" t="e">
        <f>VLOOKUP($A87,REFERENTIEL!$A:$Y,12,FALSE)</f>
        <v>#N/A</v>
      </c>
      <c r="I87" s="73" t="e">
        <f>VLOOKUP($A87,REFERENTIEL!$A:$Y,22,FALSE)</f>
        <v>#N/A</v>
      </c>
      <c r="J87" s="73" t="e">
        <f>VLOOKUP($A87,REFERENTIEL!$A:$Y,14,FALSE)</f>
        <v>#N/A</v>
      </c>
      <c r="K87" s="73" t="e">
        <f>VLOOKUP($A87,REFERENTIEL!$A:$Y,15,FALSE)</f>
        <v>#N/A</v>
      </c>
      <c r="L87" s="73" t="e">
        <f>VLOOKUP($A87,REFERENTIEL!$A:$Y,16,FALSE)</f>
        <v>#N/A</v>
      </c>
      <c r="M87" t="e">
        <f>VLOOKUP($A87,REFERENTIEL!$A:$Y,17,FALSE)</f>
        <v>#N/A</v>
      </c>
      <c r="N87" s="101" t="e">
        <f>VLOOKUP($A87,REFERENTIEL!$A:$Y,19,FALSE)</f>
        <v>#N/A</v>
      </c>
      <c r="O87" s="45" t="e">
        <f>VLOOKUP($A87,REFERENTIEL!$A:$Y,20,FALSE)</f>
        <v>#N/A</v>
      </c>
      <c r="P87" s="72" t="e">
        <f>VLOOKUP($A87,REFERENTIEL!$A:$Y,9,FALSE)</f>
        <v>#N/A</v>
      </c>
      <c r="Q87" s="73" t="e">
        <f>VLOOKUP($A87,REFERENTIEL!$A:$Y,10,FALSE)</f>
        <v>#N/A</v>
      </c>
      <c r="R87" s="73" t="e">
        <f>VLOOKUP($A87,REFERENTIEL!$A:$Y,11,FALSE)</f>
        <v>#N/A</v>
      </c>
      <c r="S87" s="73" t="e">
        <f>VLOOKUP($A87,REFERENTIEL!$A:$Y,13,FALSE)</f>
        <v>#N/A</v>
      </c>
    </row>
    <row r="88" spans="1:19" x14ac:dyDescent="0.25">
      <c r="A88" s="52"/>
      <c r="B88" s="13" t="e">
        <f>VLOOKUP($A88,REFERENTIEL!$A:$Y,2,FALSE)</f>
        <v>#N/A</v>
      </c>
      <c r="C88" t="e">
        <f>VLOOKUP($A88,REFERENTIEL!$A:$Y,4,FALSE)</f>
        <v>#N/A</v>
      </c>
      <c r="D88" t="e">
        <f>VLOOKUP($A88,REFERENTIEL!$A:$Y,5,FALSE)</f>
        <v>#N/A</v>
      </c>
      <c r="E88" s="72" t="e">
        <f>VLOOKUP($A88,REFERENTIEL!$A:$Y,6,FALSE)</f>
        <v>#N/A</v>
      </c>
      <c r="F88" s="72" t="e">
        <f>VLOOKUP($A88,REFERENTIEL!$A:$Y,7,FALSE)</f>
        <v>#N/A</v>
      </c>
      <c r="G88" s="72" t="e">
        <f>VLOOKUP($A88,REFERENTIEL!$A:$Y,8,FALSE)</f>
        <v>#N/A</v>
      </c>
      <c r="H88" s="73" t="e">
        <f>VLOOKUP($A88,REFERENTIEL!$A:$Y,12,FALSE)</f>
        <v>#N/A</v>
      </c>
      <c r="I88" s="73" t="e">
        <f>VLOOKUP($A88,REFERENTIEL!$A:$Y,22,FALSE)</f>
        <v>#N/A</v>
      </c>
      <c r="J88" s="73" t="e">
        <f>VLOOKUP($A88,REFERENTIEL!$A:$Y,14,FALSE)</f>
        <v>#N/A</v>
      </c>
      <c r="K88" s="73" t="e">
        <f>VLOOKUP($A88,REFERENTIEL!$A:$Y,15,FALSE)</f>
        <v>#N/A</v>
      </c>
      <c r="L88" s="73" t="e">
        <f>VLOOKUP($A88,REFERENTIEL!$A:$Y,16,FALSE)</f>
        <v>#N/A</v>
      </c>
      <c r="M88" s="37" t="e">
        <f>VLOOKUP($A88,REFERENTIEL!$A:$Y,17,FALSE)</f>
        <v>#N/A</v>
      </c>
      <c r="N88" s="101" t="e">
        <f>VLOOKUP($A88,REFERENTIEL!$A:$Y,19,FALSE)</f>
        <v>#N/A</v>
      </c>
      <c r="O88" s="45" t="e">
        <f>VLOOKUP($A88,REFERENTIEL!$A:$Y,20,FALSE)</f>
        <v>#N/A</v>
      </c>
      <c r="P88" s="72" t="e">
        <f>VLOOKUP($A88,REFERENTIEL!$A:$Y,9,FALSE)</f>
        <v>#N/A</v>
      </c>
      <c r="Q88" s="73" t="e">
        <f>VLOOKUP($A88,REFERENTIEL!$A:$Y,10,FALSE)</f>
        <v>#N/A</v>
      </c>
      <c r="R88" s="73" t="e">
        <f>VLOOKUP($A88,REFERENTIEL!$A:$Y,11,FALSE)</f>
        <v>#N/A</v>
      </c>
      <c r="S88" s="73" t="e">
        <f>VLOOKUP($A88,REFERENTIEL!$A:$Y,13,FALSE)</f>
        <v>#N/A</v>
      </c>
    </row>
    <row r="89" spans="1:19" x14ac:dyDescent="0.25">
      <c r="A89" s="52"/>
      <c r="B89" s="13" t="e">
        <f>VLOOKUP($A89,REFERENTIEL!$A:$Y,2,FALSE)</f>
        <v>#N/A</v>
      </c>
      <c r="C89" t="e">
        <f>VLOOKUP($A89,REFERENTIEL!$A:$Y,4,FALSE)</f>
        <v>#N/A</v>
      </c>
      <c r="D89" t="e">
        <f>VLOOKUP($A89,REFERENTIEL!$A:$Y,5,FALSE)</f>
        <v>#N/A</v>
      </c>
      <c r="E89" s="72" t="e">
        <f>VLOOKUP($A89,REFERENTIEL!$A:$Y,6,FALSE)</f>
        <v>#N/A</v>
      </c>
      <c r="F89" s="72" t="e">
        <f>VLOOKUP($A89,REFERENTIEL!$A:$Y,7,FALSE)</f>
        <v>#N/A</v>
      </c>
      <c r="G89" s="72" t="e">
        <f>VLOOKUP($A89,REFERENTIEL!$A:$Y,8,FALSE)</f>
        <v>#N/A</v>
      </c>
      <c r="H89" s="73" t="e">
        <f>VLOOKUP($A89,REFERENTIEL!$A:$Y,12,FALSE)</f>
        <v>#N/A</v>
      </c>
      <c r="I89" s="73" t="e">
        <f>VLOOKUP($A89,REFERENTIEL!$A:$Y,22,FALSE)</f>
        <v>#N/A</v>
      </c>
      <c r="J89" s="73" t="e">
        <f>VLOOKUP($A89,REFERENTIEL!$A:$Y,14,FALSE)</f>
        <v>#N/A</v>
      </c>
      <c r="K89" s="73" t="e">
        <f>VLOOKUP($A89,REFERENTIEL!$A:$Y,15,FALSE)</f>
        <v>#N/A</v>
      </c>
      <c r="L89" s="73" t="e">
        <f>VLOOKUP($A89,REFERENTIEL!$A:$Y,16,FALSE)</f>
        <v>#N/A</v>
      </c>
      <c r="M89" s="37" t="e">
        <f>VLOOKUP($A89,REFERENTIEL!$A:$Y,17,FALSE)</f>
        <v>#N/A</v>
      </c>
      <c r="N89" s="101" t="e">
        <f>VLOOKUP($A89,REFERENTIEL!$A:$Y,19,FALSE)</f>
        <v>#N/A</v>
      </c>
      <c r="O89" s="45" t="e">
        <f>VLOOKUP($A89,REFERENTIEL!$A:$Y,20,FALSE)</f>
        <v>#N/A</v>
      </c>
      <c r="P89" s="72" t="e">
        <f>VLOOKUP($A89,REFERENTIEL!$A:$Y,9,FALSE)</f>
        <v>#N/A</v>
      </c>
      <c r="Q89" s="73" t="e">
        <f>VLOOKUP($A89,REFERENTIEL!$A:$Y,10,FALSE)</f>
        <v>#N/A</v>
      </c>
      <c r="R89" s="73" t="e">
        <f>VLOOKUP($A89,REFERENTIEL!$A:$Y,11,FALSE)</f>
        <v>#N/A</v>
      </c>
      <c r="S89" s="73" t="e">
        <f>VLOOKUP($A89,REFERENTIEL!$A:$Y,13,FALSE)</f>
        <v>#N/A</v>
      </c>
    </row>
    <row r="90" spans="1:19" x14ac:dyDescent="0.25">
      <c r="A90" s="52"/>
      <c r="B90" s="13" t="e">
        <f>VLOOKUP($A90,REFERENTIEL!$A:$Y,2,FALSE)</f>
        <v>#N/A</v>
      </c>
      <c r="C90" t="e">
        <f>VLOOKUP($A90,REFERENTIEL!$A:$Y,4,FALSE)</f>
        <v>#N/A</v>
      </c>
      <c r="D90" t="e">
        <f>VLOOKUP($A90,REFERENTIEL!$A:$Y,5,FALSE)</f>
        <v>#N/A</v>
      </c>
      <c r="E90" s="72" t="e">
        <f>VLOOKUP($A90,REFERENTIEL!$A:$Y,6,FALSE)</f>
        <v>#N/A</v>
      </c>
      <c r="F90" s="72" t="e">
        <f>VLOOKUP($A90,REFERENTIEL!$A:$Y,7,FALSE)</f>
        <v>#N/A</v>
      </c>
      <c r="G90" s="72" t="e">
        <f>VLOOKUP($A90,REFERENTIEL!$A:$Y,8,FALSE)</f>
        <v>#N/A</v>
      </c>
      <c r="H90" s="73" t="e">
        <f>VLOOKUP($A90,REFERENTIEL!$A:$Y,12,FALSE)</f>
        <v>#N/A</v>
      </c>
      <c r="I90" s="73" t="e">
        <f>VLOOKUP($A90,REFERENTIEL!$A:$Y,22,FALSE)</f>
        <v>#N/A</v>
      </c>
      <c r="J90" s="73" t="e">
        <f>VLOOKUP($A90,REFERENTIEL!$A:$Y,14,FALSE)</f>
        <v>#N/A</v>
      </c>
      <c r="K90" s="73" t="e">
        <f>VLOOKUP($A90,REFERENTIEL!$A:$Y,15,FALSE)</f>
        <v>#N/A</v>
      </c>
      <c r="L90" s="73" t="e">
        <f>VLOOKUP($A90,REFERENTIEL!$A:$Y,16,FALSE)</f>
        <v>#N/A</v>
      </c>
      <c r="M90" s="37" t="e">
        <f>VLOOKUP($A90,REFERENTIEL!$A:$Y,17,FALSE)</f>
        <v>#N/A</v>
      </c>
      <c r="N90" s="101" t="e">
        <f>VLOOKUP($A90,REFERENTIEL!$A:$Y,19,FALSE)</f>
        <v>#N/A</v>
      </c>
      <c r="O90" s="45" t="e">
        <f>VLOOKUP($A90,REFERENTIEL!$A:$Y,20,FALSE)</f>
        <v>#N/A</v>
      </c>
      <c r="P90" s="72" t="e">
        <f>VLOOKUP($A90,REFERENTIEL!$A:$Y,9,FALSE)</f>
        <v>#N/A</v>
      </c>
      <c r="Q90" s="73" t="e">
        <f>VLOOKUP($A90,REFERENTIEL!$A:$Y,10,FALSE)</f>
        <v>#N/A</v>
      </c>
      <c r="R90" s="73" t="e">
        <f>VLOOKUP($A90,REFERENTIEL!$A:$Y,11,FALSE)</f>
        <v>#N/A</v>
      </c>
      <c r="S90" s="73" t="e">
        <f>VLOOKUP($A90,REFERENTIEL!$A:$Y,13,FALSE)</f>
        <v>#N/A</v>
      </c>
    </row>
    <row r="91" spans="1:19" x14ac:dyDescent="0.25">
      <c r="A91" s="52"/>
      <c r="B91" s="13" t="e">
        <f>VLOOKUP($A91,REFERENTIEL!$A:$Y,2,FALSE)</f>
        <v>#N/A</v>
      </c>
      <c r="C91" t="e">
        <f>VLOOKUP($A91,REFERENTIEL!$A:$Y,4,FALSE)</f>
        <v>#N/A</v>
      </c>
      <c r="D91" t="e">
        <f>VLOOKUP($A91,REFERENTIEL!$A:$Y,5,FALSE)</f>
        <v>#N/A</v>
      </c>
      <c r="E91" s="72" t="e">
        <f>VLOOKUP($A91,REFERENTIEL!$A:$Y,6,FALSE)</f>
        <v>#N/A</v>
      </c>
      <c r="F91" s="72" t="e">
        <f>VLOOKUP($A91,REFERENTIEL!$A:$Y,7,FALSE)</f>
        <v>#N/A</v>
      </c>
      <c r="G91" s="72" t="e">
        <f>VLOOKUP($A91,REFERENTIEL!$A:$Y,8,FALSE)</f>
        <v>#N/A</v>
      </c>
      <c r="H91" s="73" t="e">
        <f>VLOOKUP($A91,REFERENTIEL!$A:$Y,12,FALSE)</f>
        <v>#N/A</v>
      </c>
      <c r="I91" s="73" t="e">
        <f>VLOOKUP($A91,REFERENTIEL!$A:$Y,22,FALSE)</f>
        <v>#N/A</v>
      </c>
      <c r="J91" s="73" t="e">
        <f>VLOOKUP($A91,REFERENTIEL!$A:$Y,14,FALSE)</f>
        <v>#N/A</v>
      </c>
      <c r="K91" s="73" t="e">
        <f>VLOOKUP($A91,REFERENTIEL!$A:$Y,15,FALSE)</f>
        <v>#N/A</v>
      </c>
      <c r="L91" s="73" t="e">
        <f>VLOOKUP($A91,REFERENTIEL!$A:$Y,16,FALSE)</f>
        <v>#N/A</v>
      </c>
      <c r="M91" s="37" t="e">
        <f>VLOOKUP($A91,REFERENTIEL!$A:$Y,17,FALSE)</f>
        <v>#N/A</v>
      </c>
      <c r="N91" s="101" t="e">
        <f>VLOOKUP($A91,REFERENTIEL!$A:$Y,19,FALSE)</f>
        <v>#N/A</v>
      </c>
      <c r="O91" s="45" t="e">
        <f>VLOOKUP($A91,REFERENTIEL!$A:$Y,20,FALSE)</f>
        <v>#N/A</v>
      </c>
      <c r="P91" s="72" t="e">
        <f>VLOOKUP($A91,REFERENTIEL!$A:$Y,9,FALSE)</f>
        <v>#N/A</v>
      </c>
      <c r="Q91" s="73" t="e">
        <f>VLOOKUP($A91,REFERENTIEL!$A:$Y,10,FALSE)</f>
        <v>#N/A</v>
      </c>
      <c r="R91" s="73" t="e">
        <f>VLOOKUP($A91,REFERENTIEL!$A:$Y,11,FALSE)</f>
        <v>#N/A</v>
      </c>
      <c r="S91" s="73" t="e">
        <f>VLOOKUP($A91,REFERENTIEL!$A:$Y,13,FALSE)</f>
        <v>#N/A</v>
      </c>
    </row>
    <row r="92" spans="1:19" x14ac:dyDescent="0.25">
      <c r="A92" s="52"/>
      <c r="B92" s="13" t="e">
        <f>VLOOKUP($A92,REFERENTIEL!$A:$Y,2,FALSE)</f>
        <v>#N/A</v>
      </c>
      <c r="C92" t="e">
        <f>VLOOKUP($A92,REFERENTIEL!$A:$Y,4,FALSE)</f>
        <v>#N/A</v>
      </c>
      <c r="D92" t="e">
        <f>VLOOKUP($A92,REFERENTIEL!$A:$Y,5,FALSE)</f>
        <v>#N/A</v>
      </c>
      <c r="E92" s="72" t="e">
        <f>VLOOKUP($A92,REFERENTIEL!$A:$Y,6,FALSE)</f>
        <v>#N/A</v>
      </c>
      <c r="F92" s="72" t="e">
        <f>VLOOKUP($A92,REFERENTIEL!$A:$Y,7,FALSE)</f>
        <v>#N/A</v>
      </c>
      <c r="G92" s="72" t="e">
        <f>VLOOKUP($A92,REFERENTIEL!$A:$Y,8,FALSE)</f>
        <v>#N/A</v>
      </c>
      <c r="H92" s="73" t="e">
        <f>VLOOKUP($A92,REFERENTIEL!$A:$Y,12,FALSE)</f>
        <v>#N/A</v>
      </c>
      <c r="I92" s="73" t="e">
        <f>VLOOKUP($A92,REFERENTIEL!$A:$Y,22,FALSE)</f>
        <v>#N/A</v>
      </c>
      <c r="J92" s="73" t="e">
        <f>VLOOKUP($A92,REFERENTIEL!$A:$Y,14,FALSE)</f>
        <v>#N/A</v>
      </c>
      <c r="K92" s="73" t="e">
        <f>VLOOKUP($A92,REFERENTIEL!$A:$Y,15,FALSE)</f>
        <v>#N/A</v>
      </c>
      <c r="L92" s="73" t="e">
        <f>VLOOKUP($A92,REFERENTIEL!$A:$Y,16,FALSE)</f>
        <v>#N/A</v>
      </c>
      <c r="M92" s="37" t="e">
        <f>VLOOKUP($A92,REFERENTIEL!$A:$Y,17,FALSE)</f>
        <v>#N/A</v>
      </c>
      <c r="N92" s="101" t="e">
        <f>VLOOKUP($A92,REFERENTIEL!$A:$Y,19,FALSE)</f>
        <v>#N/A</v>
      </c>
      <c r="O92" s="45" t="e">
        <f>VLOOKUP($A92,REFERENTIEL!$A:$Y,20,FALSE)</f>
        <v>#N/A</v>
      </c>
      <c r="P92" s="72" t="e">
        <f>VLOOKUP($A92,REFERENTIEL!$A:$Y,9,FALSE)</f>
        <v>#N/A</v>
      </c>
      <c r="Q92" s="73" t="e">
        <f>VLOOKUP($A92,REFERENTIEL!$A:$Y,10,FALSE)</f>
        <v>#N/A</v>
      </c>
      <c r="R92" s="73" t="e">
        <f>VLOOKUP($A92,REFERENTIEL!$A:$Y,11,FALSE)</f>
        <v>#N/A</v>
      </c>
      <c r="S92" s="73" t="e">
        <f>VLOOKUP($A92,REFERENTIEL!$A:$Y,13,FALSE)</f>
        <v>#N/A</v>
      </c>
    </row>
    <row r="93" spans="1:19" x14ac:dyDescent="0.25">
      <c r="A93" s="52"/>
      <c r="B93" s="13" t="e">
        <f>VLOOKUP($A93,REFERENTIEL!$A:$Y,2,FALSE)</f>
        <v>#N/A</v>
      </c>
      <c r="C93" t="e">
        <f>VLOOKUP($A93,REFERENTIEL!$A:$Y,4,FALSE)</f>
        <v>#N/A</v>
      </c>
      <c r="D93" t="e">
        <f>VLOOKUP($A93,REFERENTIEL!$A:$Y,5,FALSE)</f>
        <v>#N/A</v>
      </c>
      <c r="E93" s="72" t="e">
        <f>VLOOKUP($A93,REFERENTIEL!$A:$Y,6,FALSE)</f>
        <v>#N/A</v>
      </c>
      <c r="F93" s="72" t="e">
        <f>VLOOKUP($A93,REFERENTIEL!$A:$Y,7,FALSE)</f>
        <v>#N/A</v>
      </c>
      <c r="G93" s="72" t="e">
        <f>VLOOKUP($A93,REFERENTIEL!$A:$Y,8,FALSE)</f>
        <v>#N/A</v>
      </c>
      <c r="H93" s="73" t="e">
        <f>VLOOKUP($A93,REFERENTIEL!$A:$Y,12,FALSE)</f>
        <v>#N/A</v>
      </c>
      <c r="I93" s="73" t="e">
        <f>VLOOKUP($A93,REFERENTIEL!$A:$Y,22,FALSE)</f>
        <v>#N/A</v>
      </c>
      <c r="J93" s="73" t="e">
        <f>VLOOKUP($A93,REFERENTIEL!$A:$Y,14,FALSE)</f>
        <v>#N/A</v>
      </c>
      <c r="K93" s="73" t="e">
        <f>VLOOKUP($A93,REFERENTIEL!$A:$Y,15,FALSE)</f>
        <v>#N/A</v>
      </c>
      <c r="L93" s="73" t="e">
        <f>VLOOKUP($A93,REFERENTIEL!$A:$Y,16,FALSE)</f>
        <v>#N/A</v>
      </c>
      <c r="M93" s="37" t="e">
        <f>VLOOKUP($A93,REFERENTIEL!$A:$Y,17,FALSE)</f>
        <v>#N/A</v>
      </c>
      <c r="N93" s="101" t="e">
        <f>VLOOKUP($A93,REFERENTIEL!$A:$Y,19,FALSE)</f>
        <v>#N/A</v>
      </c>
      <c r="O93" s="45" t="e">
        <f>VLOOKUP($A93,REFERENTIEL!$A:$Y,20,FALSE)</f>
        <v>#N/A</v>
      </c>
      <c r="P93" s="72" t="e">
        <f>VLOOKUP($A93,REFERENTIEL!$A:$Y,9,FALSE)</f>
        <v>#N/A</v>
      </c>
      <c r="Q93" s="73" t="e">
        <f>VLOOKUP($A93,REFERENTIEL!$A:$Y,10,FALSE)</f>
        <v>#N/A</v>
      </c>
      <c r="R93" s="73" t="e">
        <f>VLOOKUP($A93,REFERENTIEL!$A:$Y,11,FALSE)</f>
        <v>#N/A</v>
      </c>
      <c r="S93" s="73" t="e">
        <f>VLOOKUP($A93,REFERENTIEL!$A:$Y,13,FALSE)</f>
        <v>#N/A</v>
      </c>
    </row>
    <row r="94" spans="1:19" x14ac:dyDescent="0.25">
      <c r="A94" s="52"/>
      <c r="B94" s="13" t="e">
        <f>VLOOKUP($A94,REFERENTIEL!$A:$Y,2,FALSE)</f>
        <v>#N/A</v>
      </c>
      <c r="C94" t="e">
        <f>VLOOKUP($A94,REFERENTIEL!$A:$Y,4,FALSE)</f>
        <v>#N/A</v>
      </c>
      <c r="D94" t="e">
        <f>VLOOKUP($A94,REFERENTIEL!$A:$Y,5,FALSE)</f>
        <v>#N/A</v>
      </c>
      <c r="E94" s="72" t="e">
        <f>VLOOKUP($A94,REFERENTIEL!$A:$Y,6,FALSE)</f>
        <v>#N/A</v>
      </c>
      <c r="F94" s="72" t="e">
        <f>VLOOKUP($A94,REFERENTIEL!$A:$Y,7,FALSE)</f>
        <v>#N/A</v>
      </c>
      <c r="G94" s="72" t="e">
        <f>VLOOKUP($A94,REFERENTIEL!$A:$Y,8,FALSE)</f>
        <v>#N/A</v>
      </c>
      <c r="H94" s="73" t="e">
        <f>VLOOKUP($A94,REFERENTIEL!$A:$Y,12,FALSE)</f>
        <v>#N/A</v>
      </c>
      <c r="I94" s="73" t="e">
        <f>VLOOKUP($A94,REFERENTIEL!$A:$Y,22,FALSE)</f>
        <v>#N/A</v>
      </c>
      <c r="J94" s="73" t="e">
        <f>VLOOKUP($A94,REFERENTIEL!$A:$Y,14,FALSE)</f>
        <v>#N/A</v>
      </c>
      <c r="K94" s="73" t="e">
        <f>VLOOKUP($A94,REFERENTIEL!$A:$Y,15,FALSE)</f>
        <v>#N/A</v>
      </c>
      <c r="L94" s="73" t="e">
        <f>VLOOKUP($A94,REFERENTIEL!$A:$Y,16,FALSE)</f>
        <v>#N/A</v>
      </c>
      <c r="M94" s="37" t="e">
        <f>VLOOKUP($A94,REFERENTIEL!$A:$Y,17,FALSE)</f>
        <v>#N/A</v>
      </c>
      <c r="N94" s="101" t="e">
        <f>VLOOKUP($A94,REFERENTIEL!$A:$Y,19,FALSE)</f>
        <v>#N/A</v>
      </c>
      <c r="O94" s="45" t="e">
        <f>VLOOKUP($A94,REFERENTIEL!$A:$Y,20,FALSE)</f>
        <v>#N/A</v>
      </c>
      <c r="P94" s="72" t="e">
        <f>VLOOKUP($A94,REFERENTIEL!$A:$Y,9,FALSE)</f>
        <v>#N/A</v>
      </c>
      <c r="Q94" s="73" t="e">
        <f>VLOOKUP($A94,REFERENTIEL!$A:$Y,10,FALSE)</f>
        <v>#N/A</v>
      </c>
      <c r="R94" s="73" t="e">
        <f>VLOOKUP($A94,REFERENTIEL!$A:$Y,11,FALSE)</f>
        <v>#N/A</v>
      </c>
      <c r="S94" s="73" t="e">
        <f>VLOOKUP($A94,REFERENTIEL!$A:$Y,13,FALSE)</f>
        <v>#N/A</v>
      </c>
    </row>
    <row r="95" spans="1:19" x14ac:dyDescent="0.25">
      <c r="A95" s="52"/>
      <c r="B95" s="13" t="e">
        <f>VLOOKUP($A95,REFERENTIEL!$A:$Y,2,FALSE)</f>
        <v>#N/A</v>
      </c>
      <c r="C95" t="e">
        <f>VLOOKUP($A95,REFERENTIEL!$A:$Y,4,FALSE)</f>
        <v>#N/A</v>
      </c>
      <c r="D95" t="e">
        <f>VLOOKUP($A95,REFERENTIEL!$A:$Y,5,FALSE)</f>
        <v>#N/A</v>
      </c>
      <c r="E95" s="72" t="e">
        <f>VLOOKUP($A95,REFERENTIEL!$A:$Y,6,FALSE)</f>
        <v>#N/A</v>
      </c>
      <c r="F95" s="72" t="e">
        <f>VLOOKUP($A95,REFERENTIEL!$A:$Y,7,FALSE)</f>
        <v>#N/A</v>
      </c>
      <c r="G95" s="72" t="e">
        <f>VLOOKUP($A95,REFERENTIEL!$A:$Y,8,FALSE)</f>
        <v>#N/A</v>
      </c>
      <c r="H95" s="73" t="e">
        <f>VLOOKUP($A95,REFERENTIEL!$A:$Y,12,FALSE)</f>
        <v>#N/A</v>
      </c>
      <c r="I95" s="73" t="e">
        <f>VLOOKUP($A95,REFERENTIEL!$A:$Y,22,FALSE)</f>
        <v>#N/A</v>
      </c>
      <c r="J95" s="73" t="e">
        <f>VLOOKUP($A95,REFERENTIEL!$A:$Y,14,FALSE)</f>
        <v>#N/A</v>
      </c>
      <c r="K95" s="73" t="e">
        <f>VLOOKUP($A95,REFERENTIEL!$A:$Y,15,FALSE)</f>
        <v>#N/A</v>
      </c>
      <c r="L95" s="73" t="e">
        <f>VLOOKUP($A95,REFERENTIEL!$A:$Y,16,FALSE)</f>
        <v>#N/A</v>
      </c>
      <c r="M95" s="37" t="e">
        <f>VLOOKUP($A95,REFERENTIEL!$A:$Y,17,FALSE)</f>
        <v>#N/A</v>
      </c>
      <c r="N95" s="101" t="e">
        <f>VLOOKUP($A95,REFERENTIEL!$A:$Y,19,FALSE)</f>
        <v>#N/A</v>
      </c>
      <c r="O95" s="45" t="e">
        <f>VLOOKUP($A95,REFERENTIEL!$A:$Y,20,FALSE)</f>
        <v>#N/A</v>
      </c>
      <c r="P95" s="72" t="e">
        <f>VLOOKUP($A95,REFERENTIEL!$A:$Y,9,FALSE)</f>
        <v>#N/A</v>
      </c>
      <c r="Q95" s="73" t="e">
        <f>VLOOKUP($A95,REFERENTIEL!$A:$Y,10,FALSE)</f>
        <v>#N/A</v>
      </c>
      <c r="R95" s="73" t="e">
        <f>VLOOKUP($A95,REFERENTIEL!$A:$Y,11,FALSE)</f>
        <v>#N/A</v>
      </c>
      <c r="S95" s="73" t="e">
        <f>VLOOKUP($A95,REFERENTIEL!$A:$Y,13,FALSE)</f>
        <v>#N/A</v>
      </c>
    </row>
    <row r="96" spans="1:19" x14ac:dyDescent="0.25">
      <c r="A96" s="52"/>
      <c r="B96" s="13" t="e">
        <f>VLOOKUP($A96,REFERENTIEL!$A:$Y,2,FALSE)</f>
        <v>#N/A</v>
      </c>
      <c r="C96" t="e">
        <f>VLOOKUP($A96,REFERENTIEL!$A:$Y,4,FALSE)</f>
        <v>#N/A</v>
      </c>
      <c r="D96" t="e">
        <f>VLOOKUP($A96,REFERENTIEL!$A:$Y,5,FALSE)</f>
        <v>#N/A</v>
      </c>
      <c r="E96" s="72" t="e">
        <f>VLOOKUP($A96,REFERENTIEL!$A:$Y,6,FALSE)</f>
        <v>#N/A</v>
      </c>
      <c r="F96" s="72" t="e">
        <f>VLOOKUP($A96,REFERENTIEL!$A:$Y,7,FALSE)</f>
        <v>#N/A</v>
      </c>
      <c r="G96" s="72" t="e">
        <f>VLOOKUP($A96,REFERENTIEL!$A:$Y,8,FALSE)</f>
        <v>#N/A</v>
      </c>
      <c r="H96" s="73" t="e">
        <f>VLOOKUP($A96,REFERENTIEL!$A:$Y,12,FALSE)</f>
        <v>#N/A</v>
      </c>
      <c r="I96" s="73" t="e">
        <f>VLOOKUP($A96,REFERENTIEL!$A:$Y,22,FALSE)</f>
        <v>#N/A</v>
      </c>
      <c r="J96" s="73" t="e">
        <f>VLOOKUP($A96,REFERENTIEL!$A:$Y,14,FALSE)</f>
        <v>#N/A</v>
      </c>
      <c r="K96" s="73" t="e">
        <f>VLOOKUP($A96,REFERENTIEL!$A:$Y,15,FALSE)</f>
        <v>#N/A</v>
      </c>
      <c r="L96" s="73" t="e">
        <f>VLOOKUP($A96,REFERENTIEL!$A:$Y,16,FALSE)</f>
        <v>#N/A</v>
      </c>
      <c r="M96" t="e">
        <f>VLOOKUP($A96,REFERENTIEL!$A:$Y,17,FALSE)</f>
        <v>#N/A</v>
      </c>
      <c r="N96" s="101" t="e">
        <f>VLOOKUP($A96,REFERENTIEL!$A:$Y,19,FALSE)</f>
        <v>#N/A</v>
      </c>
      <c r="O96" s="45" t="e">
        <f>VLOOKUP($A96,REFERENTIEL!$A:$Y,20,FALSE)</f>
        <v>#N/A</v>
      </c>
      <c r="P96" s="72" t="e">
        <f>VLOOKUP($A96,REFERENTIEL!$A:$Y,9,FALSE)</f>
        <v>#N/A</v>
      </c>
      <c r="Q96" s="73" t="e">
        <f>VLOOKUP($A96,REFERENTIEL!$A:$Y,10,FALSE)</f>
        <v>#N/A</v>
      </c>
      <c r="R96" s="73" t="e">
        <f>VLOOKUP($A96,REFERENTIEL!$A:$Y,11,FALSE)</f>
        <v>#N/A</v>
      </c>
      <c r="S96" s="73" t="e">
        <f>VLOOKUP($A96,REFERENTIEL!$A:$Y,13,FALSE)</f>
        <v>#N/A</v>
      </c>
    </row>
    <row r="97" spans="1:19" x14ac:dyDescent="0.25">
      <c r="A97" s="52"/>
      <c r="B97" s="13" t="e">
        <f>VLOOKUP($A97,REFERENTIEL!$A:$Y,2,FALSE)</f>
        <v>#N/A</v>
      </c>
      <c r="C97" t="e">
        <f>VLOOKUP($A97,REFERENTIEL!$A:$Y,4,FALSE)</f>
        <v>#N/A</v>
      </c>
      <c r="D97" t="e">
        <f>VLOOKUP($A97,REFERENTIEL!$A:$Y,5,FALSE)</f>
        <v>#N/A</v>
      </c>
      <c r="E97" s="72" t="e">
        <f>VLOOKUP($A97,REFERENTIEL!$A:$Y,6,FALSE)</f>
        <v>#N/A</v>
      </c>
      <c r="F97" s="72" t="e">
        <f>VLOOKUP($A97,REFERENTIEL!$A:$Y,7,FALSE)</f>
        <v>#N/A</v>
      </c>
      <c r="G97" s="72" t="e">
        <f>VLOOKUP($A97,REFERENTIEL!$A:$Y,8,FALSE)</f>
        <v>#N/A</v>
      </c>
      <c r="H97" s="73" t="e">
        <f>VLOOKUP($A97,REFERENTIEL!$A:$Y,12,FALSE)</f>
        <v>#N/A</v>
      </c>
      <c r="I97" s="73" t="e">
        <f>VLOOKUP($A97,REFERENTIEL!$A:$Y,22,FALSE)</f>
        <v>#N/A</v>
      </c>
      <c r="J97" s="73" t="e">
        <f>VLOOKUP($A97,REFERENTIEL!$A:$Y,14,FALSE)</f>
        <v>#N/A</v>
      </c>
      <c r="K97" s="73" t="e">
        <f>VLOOKUP($A97,REFERENTIEL!$A:$Y,15,FALSE)</f>
        <v>#N/A</v>
      </c>
      <c r="L97" s="73" t="e">
        <f>VLOOKUP($A97,REFERENTIEL!$A:$Y,16,FALSE)</f>
        <v>#N/A</v>
      </c>
      <c r="M97" t="e">
        <f>VLOOKUP($A97,REFERENTIEL!$A:$Y,17,FALSE)</f>
        <v>#N/A</v>
      </c>
      <c r="N97" s="101" t="e">
        <f>VLOOKUP($A97,REFERENTIEL!$A:$Y,19,FALSE)</f>
        <v>#N/A</v>
      </c>
      <c r="O97" s="45" t="e">
        <f>VLOOKUP($A97,REFERENTIEL!$A:$Y,20,FALSE)</f>
        <v>#N/A</v>
      </c>
      <c r="P97" s="72" t="e">
        <f>VLOOKUP($A97,REFERENTIEL!$A:$Y,9,FALSE)</f>
        <v>#N/A</v>
      </c>
      <c r="Q97" s="73" t="e">
        <f>VLOOKUP($A97,REFERENTIEL!$A:$Y,10,FALSE)</f>
        <v>#N/A</v>
      </c>
      <c r="R97" s="73" t="e">
        <f>VLOOKUP($A97,REFERENTIEL!$A:$Y,11,FALSE)</f>
        <v>#N/A</v>
      </c>
      <c r="S97" s="73" t="e">
        <f>VLOOKUP($A97,REFERENTIEL!$A:$Y,13,FALSE)</f>
        <v>#N/A</v>
      </c>
    </row>
    <row r="98" spans="1:19" x14ac:dyDescent="0.25">
      <c r="A98" s="52"/>
      <c r="B98" s="13" t="e">
        <f>VLOOKUP($A98,REFERENTIEL!$A:$Y,2,FALSE)</f>
        <v>#N/A</v>
      </c>
      <c r="C98" t="e">
        <f>VLOOKUP($A98,REFERENTIEL!$A:$Y,4,FALSE)</f>
        <v>#N/A</v>
      </c>
      <c r="D98" t="e">
        <f>VLOOKUP($A98,REFERENTIEL!$A:$Y,5,FALSE)</f>
        <v>#N/A</v>
      </c>
      <c r="E98" s="72" t="e">
        <f>VLOOKUP($A98,REFERENTIEL!$A:$Y,6,FALSE)</f>
        <v>#N/A</v>
      </c>
      <c r="F98" s="72" t="e">
        <f>VLOOKUP($A98,REFERENTIEL!$A:$Y,7,FALSE)</f>
        <v>#N/A</v>
      </c>
      <c r="G98" s="72" t="e">
        <f>VLOOKUP($A98,REFERENTIEL!$A:$Y,8,FALSE)</f>
        <v>#N/A</v>
      </c>
      <c r="H98" s="73" t="e">
        <f>VLOOKUP($A98,REFERENTIEL!$A:$Y,12,FALSE)</f>
        <v>#N/A</v>
      </c>
      <c r="I98" s="73" t="e">
        <f>VLOOKUP($A98,REFERENTIEL!$A:$Y,22,FALSE)</f>
        <v>#N/A</v>
      </c>
      <c r="J98" s="73" t="e">
        <f>VLOOKUP($A98,REFERENTIEL!$A:$Y,14,FALSE)</f>
        <v>#N/A</v>
      </c>
      <c r="K98" s="73" t="e">
        <f>VLOOKUP($A98,REFERENTIEL!$A:$Y,15,FALSE)</f>
        <v>#N/A</v>
      </c>
      <c r="L98" s="73" t="e">
        <f>VLOOKUP($A98,REFERENTIEL!$A:$Y,16,FALSE)</f>
        <v>#N/A</v>
      </c>
      <c r="M98" s="37" t="e">
        <f>VLOOKUP($A98,REFERENTIEL!$A:$Y,17,FALSE)</f>
        <v>#N/A</v>
      </c>
      <c r="N98" s="101" t="e">
        <f>VLOOKUP($A98,REFERENTIEL!$A:$Y,19,FALSE)</f>
        <v>#N/A</v>
      </c>
      <c r="O98" s="45" t="e">
        <f>VLOOKUP($A98,REFERENTIEL!$A:$Y,20,FALSE)</f>
        <v>#N/A</v>
      </c>
      <c r="P98" s="72" t="e">
        <f>VLOOKUP($A98,REFERENTIEL!$A:$Y,9,FALSE)</f>
        <v>#N/A</v>
      </c>
      <c r="Q98" s="73" t="e">
        <f>VLOOKUP($A98,REFERENTIEL!$A:$Y,10,FALSE)</f>
        <v>#N/A</v>
      </c>
      <c r="R98" s="73" t="e">
        <f>VLOOKUP($A98,REFERENTIEL!$A:$Y,11,FALSE)</f>
        <v>#N/A</v>
      </c>
      <c r="S98" s="73" t="e">
        <f>VLOOKUP($A98,REFERENTIEL!$A:$Y,13,FALSE)</f>
        <v>#N/A</v>
      </c>
    </row>
    <row r="99" spans="1:19" x14ac:dyDescent="0.25">
      <c r="A99" s="52"/>
      <c r="B99" s="13" t="e">
        <f>VLOOKUP($A99,REFERENTIEL!$A:$Y,2,FALSE)</f>
        <v>#N/A</v>
      </c>
      <c r="C99" t="e">
        <f>VLOOKUP($A99,REFERENTIEL!$A:$Y,4,FALSE)</f>
        <v>#N/A</v>
      </c>
      <c r="D99" t="e">
        <f>VLOOKUP($A99,REFERENTIEL!$A:$Y,5,FALSE)</f>
        <v>#N/A</v>
      </c>
      <c r="E99" s="72" t="e">
        <f>VLOOKUP($A99,REFERENTIEL!$A:$Y,6,FALSE)</f>
        <v>#N/A</v>
      </c>
      <c r="F99" s="72" t="e">
        <f>VLOOKUP($A99,REFERENTIEL!$A:$Y,7,FALSE)</f>
        <v>#N/A</v>
      </c>
      <c r="G99" s="72" t="e">
        <f>VLOOKUP($A99,REFERENTIEL!$A:$Y,8,FALSE)</f>
        <v>#N/A</v>
      </c>
      <c r="H99" s="73" t="e">
        <f>VLOOKUP($A99,REFERENTIEL!$A:$Y,12,FALSE)</f>
        <v>#N/A</v>
      </c>
      <c r="I99" s="73" t="e">
        <f>VLOOKUP($A99,REFERENTIEL!$A:$Y,22,FALSE)</f>
        <v>#N/A</v>
      </c>
      <c r="J99" s="73" t="e">
        <f>VLOOKUP($A99,REFERENTIEL!$A:$Y,14,FALSE)</f>
        <v>#N/A</v>
      </c>
      <c r="K99" s="73" t="e">
        <f>VLOOKUP($A99,REFERENTIEL!$A:$Y,15,FALSE)</f>
        <v>#N/A</v>
      </c>
      <c r="L99" s="73" t="e">
        <f>VLOOKUP($A99,REFERENTIEL!$A:$Y,16,FALSE)</f>
        <v>#N/A</v>
      </c>
      <c r="M99" s="37" t="e">
        <f>VLOOKUP($A99,REFERENTIEL!$A:$Y,17,FALSE)</f>
        <v>#N/A</v>
      </c>
      <c r="N99" s="101" t="e">
        <f>VLOOKUP($A99,REFERENTIEL!$A:$Y,19,FALSE)</f>
        <v>#N/A</v>
      </c>
      <c r="O99" s="45" t="e">
        <f>VLOOKUP($A99,REFERENTIEL!$A:$Y,20,FALSE)</f>
        <v>#N/A</v>
      </c>
      <c r="P99" s="72" t="e">
        <f>VLOOKUP($A99,REFERENTIEL!$A:$Y,9,FALSE)</f>
        <v>#N/A</v>
      </c>
      <c r="Q99" s="73" t="e">
        <f>VLOOKUP($A99,REFERENTIEL!$A:$Y,10,FALSE)</f>
        <v>#N/A</v>
      </c>
      <c r="R99" s="73" t="e">
        <f>VLOOKUP($A99,REFERENTIEL!$A:$Y,11,FALSE)</f>
        <v>#N/A</v>
      </c>
      <c r="S99" s="73" t="e">
        <f>VLOOKUP($A99,REFERENTIEL!$A:$Y,13,FALSE)</f>
        <v>#N/A</v>
      </c>
    </row>
    <row r="100" spans="1:19" x14ac:dyDescent="0.25">
      <c r="A100" s="52"/>
      <c r="B100" s="13" t="e">
        <f>VLOOKUP($A100,REFERENTIEL!$A:$Y,2,FALSE)</f>
        <v>#N/A</v>
      </c>
      <c r="C100" t="e">
        <f>VLOOKUP($A100,REFERENTIEL!$A:$Y,4,FALSE)</f>
        <v>#N/A</v>
      </c>
      <c r="D100" t="e">
        <f>VLOOKUP($A100,REFERENTIEL!$A:$Y,5,FALSE)</f>
        <v>#N/A</v>
      </c>
      <c r="E100" s="72" t="e">
        <f>VLOOKUP($A100,REFERENTIEL!$A:$Y,6,FALSE)</f>
        <v>#N/A</v>
      </c>
      <c r="F100" s="72" t="e">
        <f>VLOOKUP($A100,REFERENTIEL!$A:$Y,7,FALSE)</f>
        <v>#N/A</v>
      </c>
      <c r="G100" s="72" t="e">
        <f>VLOOKUP($A100,REFERENTIEL!$A:$Y,8,FALSE)</f>
        <v>#N/A</v>
      </c>
      <c r="H100" s="73" t="e">
        <f>VLOOKUP($A100,REFERENTIEL!$A:$Y,12,FALSE)</f>
        <v>#N/A</v>
      </c>
      <c r="I100" s="73" t="e">
        <f>VLOOKUP($A100,REFERENTIEL!$A:$Y,22,FALSE)</f>
        <v>#N/A</v>
      </c>
      <c r="J100" s="73" t="e">
        <f>VLOOKUP($A100,REFERENTIEL!$A:$Y,14,FALSE)</f>
        <v>#N/A</v>
      </c>
      <c r="K100" s="73" t="e">
        <f>VLOOKUP($A100,REFERENTIEL!$A:$Y,15,FALSE)</f>
        <v>#N/A</v>
      </c>
      <c r="L100" s="73" t="e">
        <f>VLOOKUP($A100,REFERENTIEL!$A:$Y,16,FALSE)</f>
        <v>#N/A</v>
      </c>
      <c r="M100" t="e">
        <f>VLOOKUP($A100,REFERENTIEL!$A:$Y,17,FALSE)</f>
        <v>#N/A</v>
      </c>
      <c r="N100" s="101" t="e">
        <f>VLOOKUP($A100,REFERENTIEL!$A:$Y,19,FALSE)</f>
        <v>#N/A</v>
      </c>
      <c r="O100" s="45" t="e">
        <f>VLOOKUP($A100,REFERENTIEL!$A:$Y,20,FALSE)</f>
        <v>#N/A</v>
      </c>
      <c r="P100" s="72" t="e">
        <f>VLOOKUP($A100,REFERENTIEL!$A:$Y,9,FALSE)</f>
        <v>#N/A</v>
      </c>
      <c r="Q100" s="73" t="e">
        <f>VLOOKUP($A100,REFERENTIEL!$A:$Y,10,FALSE)</f>
        <v>#N/A</v>
      </c>
      <c r="R100" s="73" t="e">
        <f>VLOOKUP($A100,REFERENTIEL!$A:$Y,11,FALSE)</f>
        <v>#N/A</v>
      </c>
      <c r="S100" s="73" t="e">
        <f>VLOOKUP($A100,REFERENTIEL!$A:$Y,13,FALSE)</f>
        <v>#N/A</v>
      </c>
    </row>
    <row r="101" spans="1:19" x14ac:dyDescent="0.25">
      <c r="A101"/>
    </row>
    <row r="102" spans="1:19" x14ac:dyDescent="0.25">
      <c r="A102"/>
    </row>
    <row r="103" spans="1:19" x14ac:dyDescent="0.25">
      <c r="A103"/>
    </row>
    <row r="104" spans="1:19" x14ac:dyDescent="0.25">
      <c r="A104"/>
    </row>
    <row r="105" spans="1:19" x14ac:dyDescent="0.25">
      <c r="A105"/>
    </row>
    <row r="106" spans="1:19" x14ac:dyDescent="0.25">
      <c r="A106"/>
    </row>
    <row r="107" spans="1:19" x14ac:dyDescent="0.25">
      <c r="A107"/>
    </row>
    <row r="108" spans="1:19" x14ac:dyDescent="0.25">
      <c r="A108"/>
    </row>
    <row r="109" spans="1:19" x14ac:dyDescent="0.25">
      <c r="A109"/>
    </row>
    <row r="110" spans="1:19" x14ac:dyDescent="0.25">
      <c r="A110"/>
    </row>
    <row r="111" spans="1:19" x14ac:dyDescent="0.25">
      <c r="A111"/>
    </row>
    <row r="112" spans="1:19" x14ac:dyDescent="0.25">
      <c r="A112"/>
      <c r="M112" s="37"/>
    </row>
    <row r="113" spans="1:13" x14ac:dyDescent="0.25">
      <c r="A113"/>
      <c r="M113" s="37"/>
    </row>
    <row r="114" spans="1:13" x14ac:dyDescent="0.25">
      <c r="A114"/>
      <c r="M114" s="37"/>
    </row>
    <row r="115" spans="1:13" x14ac:dyDescent="0.25">
      <c r="A115"/>
      <c r="M115" s="37"/>
    </row>
    <row r="116" spans="1:13" x14ac:dyDescent="0.25">
      <c r="A116"/>
      <c r="M116" s="37"/>
    </row>
    <row r="117" spans="1:13" x14ac:dyDescent="0.25">
      <c r="A117"/>
      <c r="M117" s="37"/>
    </row>
    <row r="118" spans="1:13" x14ac:dyDescent="0.25">
      <c r="A118"/>
    </row>
    <row r="119" spans="1:13" x14ac:dyDescent="0.25">
      <c r="A119"/>
    </row>
    <row r="120" spans="1:13" x14ac:dyDescent="0.25">
      <c r="A120"/>
    </row>
    <row r="121" spans="1:13" x14ac:dyDescent="0.25">
      <c r="A121"/>
    </row>
    <row r="122" spans="1:13" x14ac:dyDescent="0.25">
      <c r="A122"/>
    </row>
    <row r="123" spans="1:13" x14ac:dyDescent="0.25">
      <c r="A123"/>
    </row>
    <row r="124" spans="1:13" x14ac:dyDescent="0.25">
      <c r="A124"/>
    </row>
    <row r="125" spans="1:13" x14ac:dyDescent="0.25">
      <c r="A125"/>
    </row>
    <row r="126" spans="1:13" x14ac:dyDescent="0.25">
      <c r="A126"/>
    </row>
    <row r="127" spans="1:13" x14ac:dyDescent="0.25">
      <c r="A127"/>
    </row>
    <row r="128" spans="1:13" x14ac:dyDescent="0.25">
      <c r="A128"/>
    </row>
    <row r="129" spans="1:13" x14ac:dyDescent="0.25">
      <c r="A129"/>
    </row>
    <row r="130" spans="1:13" x14ac:dyDescent="0.25">
      <c r="A130"/>
      <c r="M130" s="37"/>
    </row>
    <row r="131" spans="1:13" x14ac:dyDescent="0.25">
      <c r="A131"/>
      <c r="M131" s="37"/>
    </row>
    <row r="132" spans="1:13" x14ac:dyDescent="0.25">
      <c r="A132"/>
    </row>
    <row r="133" spans="1:13" x14ac:dyDescent="0.25">
      <c r="A133"/>
    </row>
    <row r="134" spans="1:13" x14ac:dyDescent="0.25">
      <c r="A134"/>
    </row>
    <row r="135" spans="1:13" x14ac:dyDescent="0.25">
      <c r="A135"/>
    </row>
    <row r="136" spans="1:13" x14ac:dyDescent="0.25">
      <c r="A136"/>
      <c r="M136" s="37"/>
    </row>
    <row r="137" spans="1:13" x14ac:dyDescent="0.25">
      <c r="A137"/>
      <c r="M137" s="37"/>
    </row>
    <row r="138" spans="1:13" x14ac:dyDescent="0.25">
      <c r="A138"/>
    </row>
    <row r="139" spans="1:13" x14ac:dyDescent="0.25">
      <c r="A139"/>
    </row>
    <row r="140" spans="1:13" x14ac:dyDescent="0.25">
      <c r="A140"/>
    </row>
    <row r="141" spans="1:13" x14ac:dyDescent="0.25">
      <c r="A141"/>
    </row>
    <row r="142" spans="1:13" x14ac:dyDescent="0.25">
      <c r="A142"/>
      <c r="M142" s="37"/>
    </row>
    <row r="143" spans="1:13" x14ac:dyDescent="0.25">
      <c r="A143"/>
      <c r="M143" s="37"/>
    </row>
    <row r="144" spans="1:13" x14ac:dyDescent="0.25">
      <c r="A144"/>
      <c r="M144" s="37"/>
    </row>
    <row r="145" spans="1:13" x14ac:dyDescent="0.25">
      <c r="A145"/>
      <c r="M145" s="37"/>
    </row>
    <row r="146" spans="1:13" x14ac:dyDescent="0.25">
      <c r="A146"/>
      <c r="M146" s="37"/>
    </row>
    <row r="147" spans="1:13" x14ac:dyDescent="0.25">
      <c r="A147"/>
      <c r="M147" s="37"/>
    </row>
    <row r="148" spans="1:13" x14ac:dyDescent="0.25">
      <c r="A148"/>
    </row>
    <row r="149" spans="1:13" x14ac:dyDescent="0.25">
      <c r="A149"/>
    </row>
    <row r="150" spans="1:13" x14ac:dyDescent="0.25">
      <c r="A150"/>
      <c r="M150" s="37"/>
    </row>
    <row r="151" spans="1:13" x14ac:dyDescent="0.25">
      <c r="A151"/>
      <c r="M151" s="37"/>
    </row>
    <row r="152" spans="1:13" x14ac:dyDescent="0.25">
      <c r="A152"/>
      <c r="M152" s="37"/>
    </row>
    <row r="153" spans="1:13" x14ac:dyDescent="0.25">
      <c r="A153"/>
      <c r="M153" s="37"/>
    </row>
    <row r="154" spans="1:13" x14ac:dyDescent="0.25">
      <c r="A154"/>
      <c r="M154" s="37"/>
    </row>
    <row r="155" spans="1:13" x14ac:dyDescent="0.25">
      <c r="A155"/>
      <c r="M155" s="37"/>
    </row>
    <row r="156" spans="1:13" x14ac:dyDescent="0.25">
      <c r="A156"/>
      <c r="M156" s="37"/>
    </row>
    <row r="157" spans="1:13" x14ac:dyDescent="0.25">
      <c r="A157"/>
      <c r="M157" s="37"/>
    </row>
    <row r="158" spans="1:13" x14ac:dyDescent="0.25">
      <c r="A158"/>
    </row>
    <row r="159" spans="1:13" x14ac:dyDescent="0.25">
      <c r="A159"/>
    </row>
    <row r="160" spans="1:13" x14ac:dyDescent="0.25">
      <c r="A160"/>
      <c r="M160" s="37"/>
    </row>
    <row r="161" spans="1:13" x14ac:dyDescent="0.25">
      <c r="A161"/>
      <c r="M161" s="37"/>
    </row>
    <row r="162" spans="1:13" x14ac:dyDescent="0.25">
      <c r="A162"/>
      <c r="M162" s="37"/>
    </row>
    <row r="163" spans="1:13" x14ac:dyDescent="0.25">
      <c r="A163"/>
      <c r="M163" s="37"/>
    </row>
    <row r="164" spans="1:13" x14ac:dyDescent="0.25">
      <c r="A164"/>
      <c r="M164" s="37"/>
    </row>
    <row r="165" spans="1:13" x14ac:dyDescent="0.25">
      <c r="A165"/>
      <c r="M165" s="37"/>
    </row>
    <row r="166" spans="1:13" x14ac:dyDescent="0.25">
      <c r="A166"/>
      <c r="M166" s="37"/>
    </row>
    <row r="167" spans="1:13" x14ac:dyDescent="0.25">
      <c r="A167"/>
      <c r="M167" s="37"/>
    </row>
    <row r="168" spans="1:13" x14ac:dyDescent="0.25">
      <c r="A168"/>
    </row>
    <row r="169" spans="1:13" x14ac:dyDescent="0.25">
      <c r="A169"/>
    </row>
    <row r="170" spans="1:13" x14ac:dyDescent="0.25">
      <c r="A170"/>
      <c r="M170" s="37"/>
    </row>
    <row r="171" spans="1:13" x14ac:dyDescent="0.25">
      <c r="A171"/>
      <c r="M171" s="37"/>
    </row>
    <row r="172" spans="1:13" x14ac:dyDescent="0.25">
      <c r="A172"/>
      <c r="M172" s="37"/>
    </row>
    <row r="173" spans="1:13" x14ac:dyDescent="0.25">
      <c r="A173"/>
      <c r="M173" s="37"/>
    </row>
    <row r="174" spans="1:13" x14ac:dyDescent="0.25">
      <c r="A174"/>
      <c r="M174" s="37"/>
    </row>
    <row r="175" spans="1:13" x14ac:dyDescent="0.25">
      <c r="A175"/>
      <c r="M175" s="37"/>
    </row>
    <row r="176" spans="1:13" x14ac:dyDescent="0.25">
      <c r="A176"/>
      <c r="M176" s="37"/>
    </row>
    <row r="177" spans="1:13" x14ac:dyDescent="0.25">
      <c r="A177"/>
      <c r="M177" s="37"/>
    </row>
    <row r="178" spans="1:13" x14ac:dyDescent="0.25">
      <c r="A178"/>
      <c r="M178" s="37"/>
    </row>
    <row r="179" spans="1:13" x14ac:dyDescent="0.25">
      <c r="A179"/>
      <c r="M179" s="37"/>
    </row>
    <row r="180" spans="1:13" x14ac:dyDescent="0.25">
      <c r="A180"/>
    </row>
    <row r="181" spans="1:13" x14ac:dyDescent="0.25">
      <c r="A181"/>
      <c r="M181" s="37"/>
    </row>
    <row r="182" spans="1:13" x14ac:dyDescent="0.25">
      <c r="A182"/>
    </row>
    <row r="183" spans="1:13" x14ac:dyDescent="0.25">
      <c r="A183"/>
    </row>
    <row r="184" spans="1:13" x14ac:dyDescent="0.25">
      <c r="A184"/>
    </row>
    <row r="185" spans="1:13" x14ac:dyDescent="0.25">
      <c r="A185"/>
    </row>
    <row r="186" spans="1:13" x14ac:dyDescent="0.25">
      <c r="A186"/>
    </row>
    <row r="187" spans="1:13" x14ac:dyDescent="0.25">
      <c r="A187"/>
    </row>
    <row r="188" spans="1:13" x14ac:dyDescent="0.25">
      <c r="A188"/>
    </row>
    <row r="189" spans="1:13" x14ac:dyDescent="0.25">
      <c r="A189"/>
    </row>
    <row r="190" spans="1:13" x14ac:dyDescent="0.25">
      <c r="A190"/>
      <c r="M190" s="37"/>
    </row>
    <row r="191" spans="1:13" x14ac:dyDescent="0.25">
      <c r="A191"/>
      <c r="M191" s="37"/>
    </row>
    <row r="192" spans="1:13" x14ac:dyDescent="0.25">
      <c r="A192"/>
      <c r="M192" s="37"/>
    </row>
    <row r="193" spans="1:13" x14ac:dyDescent="0.25">
      <c r="A193"/>
      <c r="M193" s="37"/>
    </row>
    <row r="194" spans="1:13" x14ac:dyDescent="0.25">
      <c r="A194"/>
      <c r="M194" s="37"/>
    </row>
    <row r="195" spans="1:13" x14ac:dyDescent="0.25">
      <c r="A195"/>
    </row>
    <row r="196" spans="1:13" x14ac:dyDescent="0.25">
      <c r="A196"/>
      <c r="M196" s="37"/>
    </row>
    <row r="197" spans="1:13" x14ac:dyDescent="0.25">
      <c r="A197"/>
      <c r="M197" s="37"/>
    </row>
    <row r="198" spans="1:13" x14ac:dyDescent="0.25">
      <c r="A198"/>
      <c r="M198" s="37"/>
    </row>
    <row r="199" spans="1:13" x14ac:dyDescent="0.25">
      <c r="A199"/>
      <c r="M199" s="37"/>
    </row>
    <row r="200" spans="1:13" x14ac:dyDescent="0.25">
      <c r="A200"/>
    </row>
    <row r="201" spans="1:13" x14ac:dyDescent="0.25">
      <c r="A201"/>
      <c r="M201" s="37"/>
    </row>
    <row r="202" spans="1:13" x14ac:dyDescent="0.25">
      <c r="A202"/>
      <c r="M202" s="37"/>
    </row>
    <row r="203" spans="1:13" x14ac:dyDescent="0.25">
      <c r="A203"/>
      <c r="M203" s="37"/>
    </row>
    <row r="204" spans="1:13" x14ac:dyDescent="0.25">
      <c r="A204"/>
    </row>
    <row r="205" spans="1:13" x14ac:dyDescent="0.25">
      <c r="A205"/>
    </row>
    <row r="206" spans="1:13" x14ac:dyDescent="0.25">
      <c r="A206"/>
    </row>
    <row r="207" spans="1:13" x14ac:dyDescent="0.25">
      <c r="A207"/>
    </row>
    <row r="208" spans="1:13" x14ac:dyDescent="0.25">
      <c r="A208"/>
    </row>
    <row r="209" spans="1:13" x14ac:dyDescent="0.25">
      <c r="A209"/>
    </row>
    <row r="210" spans="1:13" x14ac:dyDescent="0.25">
      <c r="A210"/>
    </row>
    <row r="211" spans="1:13" x14ac:dyDescent="0.25">
      <c r="A211"/>
    </row>
    <row r="212" spans="1:13" x14ac:dyDescent="0.25">
      <c r="A212"/>
      <c r="M212" s="37"/>
    </row>
    <row r="213" spans="1:13" x14ac:dyDescent="0.25">
      <c r="A213"/>
      <c r="M213" s="37"/>
    </row>
    <row r="214" spans="1:13" x14ac:dyDescent="0.25">
      <c r="A214"/>
      <c r="M214" s="37"/>
    </row>
    <row r="215" spans="1:13" x14ac:dyDescent="0.25">
      <c r="M215" s="37"/>
    </row>
    <row r="232" spans="13:13" x14ac:dyDescent="0.25">
      <c r="M232" s="37"/>
    </row>
    <row r="234" spans="13:13" x14ac:dyDescent="0.25">
      <c r="M234" s="37"/>
    </row>
    <row r="235" spans="13:13" x14ac:dyDescent="0.25">
      <c r="M235" s="37"/>
    </row>
    <row r="240" spans="13:13" x14ac:dyDescent="0.25">
      <c r="M240" s="37"/>
    </row>
    <row r="241" spans="13:13" x14ac:dyDescent="0.25">
      <c r="M241" s="37"/>
    </row>
    <row r="242" spans="13:13" x14ac:dyDescent="0.25">
      <c r="M242" s="37"/>
    </row>
    <row r="243" spans="13:13" x14ac:dyDescent="0.25">
      <c r="M243" s="37"/>
    </row>
    <row r="246" spans="13:13" x14ac:dyDescent="0.25">
      <c r="M246" s="37"/>
    </row>
    <row r="247" spans="13:13" x14ac:dyDescent="0.25">
      <c r="M247" s="37"/>
    </row>
    <row r="248" spans="13:13" x14ac:dyDescent="0.25">
      <c r="M248" s="37"/>
    </row>
    <row r="249" spans="13:13" x14ac:dyDescent="0.25">
      <c r="M249" s="37"/>
    </row>
    <row r="250" spans="13:13" x14ac:dyDescent="0.25">
      <c r="M250" s="37"/>
    </row>
    <row r="251" spans="13:13" x14ac:dyDescent="0.25">
      <c r="M251" s="37"/>
    </row>
    <row r="252" spans="13:13" x14ac:dyDescent="0.25">
      <c r="M252" s="37"/>
    </row>
    <row r="253" spans="13:13" x14ac:dyDescent="0.25">
      <c r="M253" s="37"/>
    </row>
    <row r="256" spans="13:13" x14ac:dyDescent="0.25">
      <c r="M256" s="37"/>
    </row>
    <row r="257" spans="13:13" x14ac:dyDescent="0.25">
      <c r="M257" s="37"/>
    </row>
    <row r="258" spans="13:13" x14ac:dyDescent="0.25">
      <c r="M258" s="37"/>
    </row>
    <row r="259" spans="13:13" x14ac:dyDescent="0.25">
      <c r="M259" s="37"/>
    </row>
    <row r="260" spans="13:13" x14ac:dyDescent="0.25">
      <c r="M260" s="37"/>
    </row>
    <row r="261" spans="13:13" x14ac:dyDescent="0.25">
      <c r="M261" s="37"/>
    </row>
    <row r="262" spans="13:13" x14ac:dyDescent="0.25">
      <c r="M262" s="37"/>
    </row>
    <row r="263" spans="13:13" x14ac:dyDescent="0.25">
      <c r="M263" s="37"/>
    </row>
    <row r="264" spans="13:13" x14ac:dyDescent="0.25">
      <c r="M264" s="37"/>
    </row>
    <row r="265" spans="13:13" x14ac:dyDescent="0.25">
      <c r="M265" s="37"/>
    </row>
    <row r="266" spans="13:13" x14ac:dyDescent="0.25">
      <c r="M266" s="37"/>
    </row>
    <row r="267" spans="13:13" x14ac:dyDescent="0.25">
      <c r="M267" s="37"/>
    </row>
    <row r="274" spans="13:13" x14ac:dyDescent="0.25">
      <c r="M274" s="37"/>
    </row>
    <row r="275" spans="13:13" x14ac:dyDescent="0.25">
      <c r="M275" s="37"/>
    </row>
    <row r="286" spans="13:13" x14ac:dyDescent="0.25">
      <c r="M286" s="37"/>
    </row>
    <row r="287" spans="13:13" x14ac:dyDescent="0.25">
      <c r="M287" s="37"/>
    </row>
    <row r="288" spans="13:13" x14ac:dyDescent="0.25">
      <c r="M288" s="37"/>
    </row>
    <row r="289" spans="13:13" x14ac:dyDescent="0.25">
      <c r="M289" s="37"/>
    </row>
    <row r="296" spans="13:13" x14ac:dyDescent="0.25">
      <c r="M296" s="37"/>
    </row>
    <row r="297" spans="13:13" x14ac:dyDescent="0.25">
      <c r="M297" s="37"/>
    </row>
    <row r="298" spans="13:13" x14ac:dyDescent="0.25">
      <c r="M298" s="37"/>
    </row>
    <row r="299" spans="13:13" x14ac:dyDescent="0.25">
      <c r="M299" s="37"/>
    </row>
    <row r="300" spans="13:13" x14ac:dyDescent="0.25">
      <c r="M300" s="37"/>
    </row>
    <row r="301" spans="13:13" x14ac:dyDescent="0.25">
      <c r="M301" s="37"/>
    </row>
    <row r="302" spans="13:13" x14ac:dyDescent="0.25">
      <c r="M302" s="37"/>
    </row>
    <row r="303" spans="13:13" x14ac:dyDescent="0.25">
      <c r="M303" s="37"/>
    </row>
    <row r="330" spans="13:13" x14ac:dyDescent="0.25">
      <c r="M330" s="37"/>
    </row>
    <row r="331" spans="13:13" x14ac:dyDescent="0.25">
      <c r="M331" s="37"/>
    </row>
    <row r="340" spans="13:13" x14ac:dyDescent="0.25">
      <c r="M340" s="37"/>
    </row>
    <row r="341" spans="13:13" x14ac:dyDescent="0.25">
      <c r="M341" s="37"/>
    </row>
    <row r="342" spans="13:13" x14ac:dyDescent="0.25">
      <c r="M342" s="37"/>
    </row>
    <row r="343" spans="13:13" x14ac:dyDescent="0.25">
      <c r="M343" s="37"/>
    </row>
  </sheetData>
  <conditionalFormatting sqref="I2:I100">
    <cfRule type="containsText" dxfId="524" priority="155" operator="containsText" text="CC">
      <formula>NOT(ISERROR(SEARCH("CC",I2)))</formula>
    </cfRule>
    <cfRule type="containsText" dxfId="523" priority="156" operator="containsText" text="AC">
      <formula>NOT(ISERROR(SEARCH("AC",I2)))</formula>
    </cfRule>
    <cfRule type="containsText" dxfId="522" priority="157" operator="containsText" text="PC">
      <formula>NOT(ISERROR(SEARCH("PC",I2)))</formula>
    </cfRule>
    <cfRule type="containsText" dxfId="521" priority="158" operator="containsText" text="C">
      <formula>NOT(ISERROR(SEARCH("C",I2)))</formula>
    </cfRule>
    <cfRule type="containsText" dxfId="520" priority="159" operator="containsText" text="AR">
      <formula>NOT(ISERROR(SEARCH("AR",I2)))</formula>
    </cfRule>
    <cfRule type="containsText" dxfId="519" priority="160" operator="containsText" text="RR">
      <formula>NOT(ISERROR(SEARCH("RR",I2)))</formula>
    </cfRule>
    <cfRule type="containsText" dxfId="518" priority="161" operator="containsText" text="E">
      <formula>NOT(ISERROR(SEARCH("E",I2)))</formula>
    </cfRule>
    <cfRule type="containsText" dxfId="517" priority="162" operator="containsText" text="NR">
      <formula>NOT(ISERROR(SEARCH("NR",I2)))</formula>
    </cfRule>
    <cfRule type="containsText" dxfId="516" priority="163" operator="containsText" text="Abs">
      <formula>NOT(ISERROR(SEARCH("Abs",I2)))</formula>
    </cfRule>
    <cfRule type="containsText" dxfId="515" priority="164" operator="containsText" text="R">
      <formula>NOT(ISERROR(SEARCH("R",I2)))</formula>
    </cfRule>
  </conditionalFormatting>
  <conditionalFormatting sqref="I101:I193">
    <cfRule type="containsText" dxfId="514" priority="145" operator="containsText" text="CC">
      <formula>NOT(ISERROR(SEARCH("CC",I101)))</formula>
    </cfRule>
    <cfRule type="containsText" dxfId="513" priority="146" operator="containsText" text="AC">
      <formula>NOT(ISERROR(SEARCH("AC",I101)))</formula>
    </cfRule>
    <cfRule type="containsText" dxfId="512" priority="147" operator="containsText" text="PC">
      <formula>NOT(ISERROR(SEARCH("PC",I101)))</formula>
    </cfRule>
    <cfRule type="containsText" dxfId="511" priority="148" operator="containsText" text="C">
      <formula>NOT(ISERROR(SEARCH("C",I101)))</formula>
    </cfRule>
    <cfRule type="containsText" dxfId="510" priority="149" operator="containsText" text="AR">
      <formula>NOT(ISERROR(SEARCH("AR",I101)))</formula>
    </cfRule>
    <cfRule type="containsText" dxfId="509" priority="150" operator="containsText" text="RR">
      <formula>NOT(ISERROR(SEARCH("RR",I101)))</formula>
    </cfRule>
    <cfRule type="containsText" dxfId="508" priority="151" operator="containsText" text="E">
      <formula>NOT(ISERROR(SEARCH("E",I101)))</formula>
    </cfRule>
    <cfRule type="containsText" dxfId="507" priority="152" operator="containsText" text="NR">
      <formula>NOT(ISERROR(SEARCH("NR",I101)))</formula>
    </cfRule>
    <cfRule type="containsText" dxfId="506" priority="153" operator="containsText" text="Abs">
      <formula>NOT(ISERROR(SEARCH("Abs",I101)))</formula>
    </cfRule>
    <cfRule type="containsText" dxfId="505" priority="154" operator="containsText" text="R">
      <formula>NOT(ISERROR(SEARCH("R",I101)))</formula>
    </cfRule>
  </conditionalFormatting>
  <conditionalFormatting sqref="H2:H100">
    <cfRule type="containsText" dxfId="504" priority="138" operator="containsText" text="RE">
      <formula>NOT(ISERROR(SEARCH("RE",H2)))</formula>
    </cfRule>
    <cfRule type="containsText" dxfId="503" priority="139" operator="containsText" text="CR">
      <formula>NOT(ISERROR(SEARCH("CR",H2)))</formula>
    </cfRule>
    <cfRule type="containsText" dxfId="502" priority="140" operator="containsText" text="EN">
      <formula>NOT(ISERROR(SEARCH("EN",H2)))</formula>
    </cfRule>
    <cfRule type="containsText" dxfId="501" priority="141" operator="containsText" text="VU">
      <formula>NOT(ISERROR(SEARCH("VU",H2)))</formula>
    </cfRule>
    <cfRule type="containsText" dxfId="500" priority="142" operator="containsText" text="NT">
      <formula>NOT(ISERROR(SEARCH("NT",H2)))</formula>
    </cfRule>
    <cfRule type="containsText" dxfId="499" priority="143" operator="containsText" text="LC">
      <formula>NOT(ISERROR(SEARCH("LC",H2)))</formula>
    </cfRule>
    <cfRule type="containsText" dxfId="498" priority="144" operator="containsText" text="DD">
      <formula>NOT(ISERROR(SEARCH("DD",H2)))</formula>
    </cfRule>
  </conditionalFormatting>
  <conditionalFormatting sqref="Q2:S100">
    <cfRule type="containsText" dxfId="497" priority="131" operator="containsText" text="RE">
      <formula>NOT(ISERROR(SEARCH("RE",Q2)))</formula>
    </cfRule>
    <cfRule type="containsText" dxfId="496" priority="132" operator="containsText" text="CR">
      <formula>NOT(ISERROR(SEARCH("CR",Q2)))</formula>
    </cfRule>
    <cfRule type="containsText" dxfId="495" priority="133" operator="containsText" text="EN">
      <formula>NOT(ISERROR(SEARCH("EN",Q2)))</formula>
    </cfRule>
    <cfRule type="containsText" dxfId="494" priority="134" operator="containsText" text="VU">
      <formula>NOT(ISERROR(SEARCH("VU",Q2)))</formula>
    </cfRule>
    <cfRule type="containsText" dxfId="493" priority="135" operator="containsText" text="NT">
      <formula>NOT(ISERROR(SEARCH("NT",Q2)))</formula>
    </cfRule>
    <cfRule type="containsText" dxfId="492" priority="136" operator="containsText" text="LC">
      <formula>NOT(ISERROR(SEARCH("LC",Q2)))</formula>
    </cfRule>
    <cfRule type="containsText" dxfId="491" priority="137" operator="containsText" text="DD">
      <formula>NOT(ISERROR(SEARCH("DD",Q2)))</formula>
    </cfRule>
  </conditionalFormatting>
  <conditionalFormatting sqref="B2:B100">
    <cfRule type="containsText" dxfId="490" priority="120" operator="containsText" text="ODONATA">
      <formula>NOT(ISERROR(SEARCH("ODONATA",B2)))</formula>
    </cfRule>
    <cfRule type="containsText" dxfId="489" priority="121" operator="containsText" text="ORTHOPTERA">
      <formula>NOT(ISERROR(SEARCH("ORTHOPTERA",B2)))</formula>
    </cfRule>
    <cfRule type="containsText" dxfId="488" priority="122" operator="containsText" text="RHOPALOCERA">
      <formula>NOT(ISERROR(SEARCH("RHOPALOCERA",B2)))</formula>
    </cfRule>
    <cfRule type="containsText" dxfId="487" priority="123" operator="containsText" text="ZYGENES">
      <formula>NOT(ISERROR(SEARCH("ZYGENES",B2)))</formula>
    </cfRule>
  </conditionalFormatting>
  <conditionalFormatting sqref="B1:B1048576">
    <cfRule type="containsText" dxfId="486" priority="115" operator="containsText" text="HETEROCERA">
      <formula>NOT(ISERROR(SEARCH("HETEROCERA",B1)))</formula>
    </cfRule>
    <cfRule type="containsText" dxfId="485" priority="116" operator="containsText" text="REPTILIA">
      <formula>NOT(ISERROR(SEARCH("REPTILIA",B1)))</formula>
    </cfRule>
    <cfRule type="containsText" dxfId="484" priority="117" operator="containsText" text="ODONATA">
      <formula>NOT(ISERROR(SEARCH("ODONATA",B1)))</formula>
    </cfRule>
    <cfRule type="containsText" dxfId="483" priority="118" operator="containsText" text="AMPHIBIA">
      <formula>NOT(ISERROR(SEARCH("AMPHIBIA",B1)))</formula>
    </cfRule>
    <cfRule type="containsText" dxfId="482" priority="119" operator="containsText" text="MAMMIFERES">
      <formula>NOT(ISERROR(SEARCH("MAMMIFERES",B1)))</formula>
    </cfRule>
  </conditionalFormatting>
  <conditionalFormatting sqref="M80:M105 M625:M683 M743:M1745">
    <cfRule type="containsText" dxfId="481" priority="108" operator="containsText" text="DD">
      <formula>NOT(ISERROR(SEARCH("DD",M80)))</formula>
    </cfRule>
    <cfRule type="containsText" dxfId="480" priority="109" operator="containsText" text="LC">
      <formula>NOT(ISERROR(SEARCH("LC",M80)))</formula>
    </cfRule>
    <cfRule type="containsText" dxfId="479" priority="110" operator="containsText" text="NT">
      <formula>NOT(ISERROR(SEARCH("NT",M80)))</formula>
    </cfRule>
    <cfRule type="containsText" dxfId="478" priority="111" operator="containsText" text="VU">
      <formula>NOT(ISERROR(SEARCH("VU",M80)))</formula>
    </cfRule>
    <cfRule type="containsText" dxfId="477" priority="112" operator="containsText" text="EN">
      <formula>NOT(ISERROR(SEARCH("EN",M80)))</formula>
    </cfRule>
    <cfRule type="containsText" dxfId="476" priority="113" operator="containsText" text="CR">
      <formula>NOT(ISERROR(SEARCH("CR",M80)))</formula>
    </cfRule>
  </conditionalFormatting>
  <conditionalFormatting sqref="M80:M105 M625:M683 M743:M1745">
    <cfRule type="containsText" dxfId="475" priority="114" operator="containsText" text="RE">
      <formula>NOT(ISERROR(SEARCH("RE",M80)))</formula>
    </cfRule>
  </conditionalFormatting>
  <conditionalFormatting sqref="M106:M181">
    <cfRule type="containsText" dxfId="474" priority="94" operator="containsText" text="DD">
      <formula>NOT(ISERROR(SEARCH("DD",M106)))</formula>
    </cfRule>
    <cfRule type="containsText" dxfId="473" priority="95" operator="containsText" text="LC">
      <formula>NOT(ISERROR(SEARCH("LC",M106)))</formula>
    </cfRule>
    <cfRule type="containsText" dxfId="472" priority="96" operator="containsText" text="NT">
      <formula>NOT(ISERROR(SEARCH("NT",M106)))</formula>
    </cfRule>
    <cfRule type="containsText" dxfId="471" priority="97" operator="containsText" text="VU">
      <formula>NOT(ISERROR(SEARCH("VU",M106)))</formula>
    </cfRule>
    <cfRule type="containsText" dxfId="470" priority="98" operator="containsText" text="EN">
      <formula>NOT(ISERROR(SEARCH("EN",M106)))</formula>
    </cfRule>
    <cfRule type="containsText" dxfId="469" priority="99" operator="containsText" text="CR">
      <formula>NOT(ISERROR(SEARCH("CR",M106)))</formula>
    </cfRule>
  </conditionalFormatting>
  <conditionalFormatting sqref="M106:M181">
    <cfRule type="containsText" dxfId="468" priority="100" operator="containsText" text="RE">
      <formula>NOT(ISERROR(SEARCH("RE",M106)))</formula>
    </cfRule>
  </conditionalFormatting>
  <conditionalFormatting sqref="M2:M79">
    <cfRule type="containsText" dxfId="467" priority="101" operator="containsText" text="DD">
      <formula>NOT(ISERROR(SEARCH("DD",M2)))</formula>
    </cfRule>
    <cfRule type="containsText" dxfId="466" priority="102" operator="containsText" text="LC">
      <formula>NOT(ISERROR(SEARCH("LC",M2)))</formula>
    </cfRule>
    <cfRule type="containsText" dxfId="465" priority="103" operator="containsText" text="NT">
      <formula>NOT(ISERROR(SEARCH("NT",M2)))</formula>
    </cfRule>
    <cfRule type="containsText" dxfId="464" priority="104" operator="containsText" text="VU">
      <formula>NOT(ISERROR(SEARCH("VU",M2)))</formula>
    </cfRule>
    <cfRule type="containsText" dxfId="463" priority="105" operator="containsText" text="EN">
      <formula>NOT(ISERROR(SEARCH("EN",M2)))</formula>
    </cfRule>
    <cfRule type="containsText" dxfId="462" priority="106" operator="containsText" text="CR">
      <formula>NOT(ISERROR(SEARCH("CR",M2)))</formula>
    </cfRule>
  </conditionalFormatting>
  <conditionalFormatting sqref="M2:M79">
    <cfRule type="containsText" dxfId="461" priority="107" operator="containsText" text="RE">
      <formula>NOT(ISERROR(SEARCH("RE",M2)))</formula>
    </cfRule>
  </conditionalFormatting>
  <conditionalFormatting sqref="M744">
    <cfRule type="containsText" dxfId="460" priority="84" operator="containsText" text="CC">
      <formula>NOT(ISERROR(SEARCH("CC",M744)))</formula>
    </cfRule>
    <cfRule type="containsText" dxfId="459" priority="85" operator="containsText" text="AC">
      <formula>NOT(ISERROR(SEARCH("AC",M744)))</formula>
    </cfRule>
    <cfRule type="containsText" dxfId="458" priority="86" operator="containsText" text="PC">
      <formula>NOT(ISERROR(SEARCH("PC",M744)))</formula>
    </cfRule>
    <cfRule type="containsText" dxfId="457" priority="87" operator="containsText" text="C">
      <formula>NOT(ISERROR(SEARCH("C",M744)))</formula>
    </cfRule>
    <cfRule type="containsText" dxfId="456" priority="88" operator="containsText" text="AR">
      <formula>NOT(ISERROR(SEARCH("AR",M744)))</formula>
    </cfRule>
    <cfRule type="containsText" dxfId="455" priority="89" operator="containsText" text="RR">
      <formula>NOT(ISERROR(SEARCH("RR",M744)))</formula>
    </cfRule>
    <cfRule type="containsText" dxfId="454" priority="90" operator="containsText" text="E">
      <formula>NOT(ISERROR(SEARCH("E",M744)))</formula>
    </cfRule>
    <cfRule type="containsText" dxfId="453" priority="91" operator="containsText" text="NR">
      <formula>NOT(ISERROR(SEARCH("NR",M744)))</formula>
    </cfRule>
    <cfRule type="containsText" dxfId="452" priority="92" operator="containsText" text="Abs">
      <formula>NOT(ISERROR(SEARCH("Abs",M744)))</formula>
    </cfRule>
    <cfRule type="containsText" dxfId="451" priority="93" operator="containsText" text="R">
      <formula>NOT(ISERROR(SEARCH("R",M744)))</formula>
    </cfRule>
  </conditionalFormatting>
  <conditionalFormatting sqref="M286:M361">
    <cfRule type="containsText" dxfId="450" priority="70" operator="containsText" text="DD">
      <formula>NOT(ISERROR(SEARCH("DD",M286)))</formula>
    </cfRule>
    <cfRule type="containsText" dxfId="449" priority="71" operator="containsText" text="LC">
      <formula>NOT(ISERROR(SEARCH("LC",M286)))</formula>
    </cfRule>
    <cfRule type="containsText" dxfId="448" priority="72" operator="containsText" text="NT">
      <formula>NOT(ISERROR(SEARCH("NT",M286)))</formula>
    </cfRule>
    <cfRule type="containsText" dxfId="447" priority="73" operator="containsText" text="VU">
      <formula>NOT(ISERROR(SEARCH("VU",M286)))</formula>
    </cfRule>
    <cfRule type="containsText" dxfId="446" priority="74" operator="containsText" text="EN">
      <formula>NOT(ISERROR(SEARCH("EN",M286)))</formula>
    </cfRule>
    <cfRule type="containsText" dxfId="445" priority="75" operator="containsText" text="CR">
      <formula>NOT(ISERROR(SEARCH("CR",M286)))</formula>
    </cfRule>
  </conditionalFormatting>
  <conditionalFormatting sqref="M286:M361">
    <cfRule type="containsText" dxfId="444" priority="76" operator="containsText" text="RE">
      <formula>NOT(ISERROR(SEARCH("RE",M286)))</formula>
    </cfRule>
  </conditionalFormatting>
  <conditionalFormatting sqref="M182:M285">
    <cfRule type="containsText" dxfId="443" priority="77" operator="containsText" text="DD">
      <formula>NOT(ISERROR(SEARCH("DD",M182)))</formula>
    </cfRule>
    <cfRule type="containsText" dxfId="442" priority="78" operator="containsText" text="LC">
      <formula>NOT(ISERROR(SEARCH("LC",M182)))</formula>
    </cfRule>
    <cfRule type="containsText" dxfId="441" priority="79" operator="containsText" text="NT">
      <formula>NOT(ISERROR(SEARCH("NT",M182)))</formula>
    </cfRule>
    <cfRule type="containsText" dxfId="440" priority="80" operator="containsText" text="VU">
      <formula>NOT(ISERROR(SEARCH("VU",M182)))</formula>
    </cfRule>
    <cfRule type="containsText" dxfId="439" priority="81" operator="containsText" text="EN">
      <formula>NOT(ISERROR(SEARCH("EN",M182)))</formula>
    </cfRule>
    <cfRule type="containsText" dxfId="438" priority="82" operator="containsText" text="CR">
      <formula>NOT(ISERROR(SEARCH("CR",M182)))</formula>
    </cfRule>
  </conditionalFormatting>
  <conditionalFormatting sqref="M182:M285">
    <cfRule type="containsText" dxfId="437" priority="83" operator="containsText" text="RE">
      <formula>NOT(ISERROR(SEARCH("RE",M182)))</formula>
    </cfRule>
  </conditionalFormatting>
  <conditionalFormatting sqref="M744">
    <cfRule type="containsText" dxfId="436" priority="60" operator="containsText" text="CC">
      <formula>NOT(ISERROR(SEARCH("CC",M744)))</formula>
    </cfRule>
    <cfRule type="containsText" dxfId="435" priority="61" operator="containsText" text="C">
      <formula>NOT(ISERROR(SEARCH("C",M744)))</formula>
    </cfRule>
    <cfRule type="containsText" dxfId="434" priority="62" operator="containsText" text="AC">
      <formula>NOT(ISERROR(SEARCH("AC",M744)))</formula>
    </cfRule>
    <cfRule type="containsText" dxfId="433" priority="63" operator="containsText" text="PC">
      <formula>NOT(ISERROR(SEARCH("PC",M744)))</formula>
    </cfRule>
    <cfRule type="containsText" dxfId="432" priority="64" operator="containsText" text="AR">
      <formula>NOT(ISERROR(SEARCH("AR",M744)))</formula>
    </cfRule>
    <cfRule type="containsText" dxfId="431" priority="65" operator="containsText" text="R">
      <formula>NOT(ISERROR(SEARCH("R",M744)))</formula>
    </cfRule>
    <cfRule type="containsText" dxfId="430" priority="66" operator="containsText" text="RR">
      <formula>NOT(ISERROR(SEARCH("RR",M744)))</formula>
    </cfRule>
    <cfRule type="containsText" dxfId="429" priority="67" operator="containsText" text="E">
      <formula>NOT(ISERROR(SEARCH("E",M744)))</formula>
    </cfRule>
    <cfRule type="containsText" dxfId="428" priority="68" operator="containsText" text="NR">
      <formula>NOT(ISERROR(SEARCH("NR",M744)))</formula>
    </cfRule>
    <cfRule type="containsText" dxfId="427" priority="69" operator="containsText" text="Abs">
      <formula>NOT(ISERROR(SEARCH("Abs",M744)))</formula>
    </cfRule>
  </conditionalFormatting>
  <conditionalFormatting sqref="M2:M361">
    <cfRule type="containsText" dxfId="426" priority="54" operator="containsText" text="PR">
      <formula>NOT(ISERROR(SEARCH("PR",M2)))</formula>
    </cfRule>
    <cfRule type="containsText" dxfId="425" priority="55" operator="containsText" text="LR">
      <formula>NOT(ISERROR(SEARCH("LR",M2)))</formula>
    </cfRule>
    <cfRule type="containsText" dxfId="424" priority="57" operator="containsText" text="HHR">
      <formula>NOT(ISERROR(SEARCH("HHR",M2)))</formula>
    </cfRule>
    <cfRule type="containsText" dxfId="423" priority="58" operator="containsText" text="HR">
      <formula>NOT(ISERROR(SEARCH("HR",M2)))</formula>
    </cfRule>
    <cfRule type="containsText" dxfId="422" priority="59" operator="containsText" text="R">
      <formula>NOT(ISERROR(SEARCH("R",M2)))</formula>
    </cfRule>
  </conditionalFormatting>
  <conditionalFormatting sqref="M684:M742">
    <cfRule type="containsText" dxfId="421" priority="47" operator="containsText" text="DD">
      <formula>NOT(ISERROR(SEARCH("DD",M684)))</formula>
    </cfRule>
    <cfRule type="containsText" dxfId="420" priority="48" operator="containsText" text="LC">
      <formula>NOT(ISERROR(SEARCH("LC",M684)))</formula>
    </cfRule>
    <cfRule type="containsText" dxfId="419" priority="49" operator="containsText" text="NT">
      <formula>NOT(ISERROR(SEARCH("NT",M684)))</formula>
    </cfRule>
    <cfRule type="containsText" dxfId="418" priority="50" operator="containsText" text="VU">
      <formula>NOT(ISERROR(SEARCH("VU",M684)))</formula>
    </cfRule>
    <cfRule type="containsText" dxfId="417" priority="51" operator="containsText" text="EN">
      <formula>NOT(ISERROR(SEARCH("EN",M684)))</formula>
    </cfRule>
    <cfRule type="containsText" dxfId="416" priority="52" operator="containsText" text="CR">
      <formula>NOT(ISERROR(SEARCH("CR",M684)))</formula>
    </cfRule>
  </conditionalFormatting>
  <conditionalFormatting sqref="M684:M742">
    <cfRule type="containsText" dxfId="415" priority="53" operator="containsText" text="RE">
      <formula>NOT(ISERROR(SEARCH("RE",M684)))</formula>
    </cfRule>
  </conditionalFormatting>
  <conditionalFormatting sqref="N2:N100">
    <cfRule type="containsText" dxfId="414" priority="40" operator="containsText" text="espèce ubiquiste">
      <formula>NOT(ISERROR(SEARCH("espèce ubiquiste",N2)))</formula>
    </cfRule>
    <cfRule type="containsText" dxfId="413" priority="41" operator="containsText" text="espèce des landes">
      <formula>NOT(ISERROR(SEARCH("espèce des landes",N2)))</formula>
    </cfRule>
    <cfRule type="containsText" dxfId="412" priority="42" operator="containsText" text="Espèce migratrice">
      <formula>NOT(ISERROR(SEARCH("Espèce migratrice",N2)))</formula>
    </cfRule>
    <cfRule type="containsText" dxfId="411" priority="43" operator="containsText" text="espèce des pelouses rases">
      <formula>NOT(ISERROR(SEARCH("espèce des pelouses rases",N2)))</formula>
    </cfRule>
    <cfRule type="containsText" dxfId="410" priority="44" operator="containsText" text="Espèce des prairies mésophiles">
      <formula>NOT(ISERROR(SEARCH("Espèce des prairies mésophiles",N2)))</formula>
    </cfRule>
    <cfRule type="containsText" dxfId="409" priority="45" operator="containsText" text="Espèce des lisières et boisements">
      <formula>NOT(ISERROR(SEARCH("Espèce des lisières et boisements",N2)))</formula>
    </cfRule>
    <cfRule type="containsText" dxfId="408" priority="46" operator="containsText" text="espèce des zones humides">
      <formula>NOT(ISERROR(SEARCH("espèce des zones humides",N2)))</formula>
    </cfRule>
  </conditionalFormatting>
  <conditionalFormatting sqref="N2:N100">
    <cfRule type="containsText" dxfId="407" priority="38" operator="containsText" text="Espèce des ourlets">
      <formula>NOT(ISERROR(SEARCH("Espèce des ourlets",N2)))</formula>
    </cfRule>
    <cfRule type="containsText" dxfId="406" priority="39" operator="containsText" text="espèce des prairies sèches">
      <formula>NOT(ISERROR(SEARCH("espèce des prairies sèches",N2)))</formula>
    </cfRule>
  </conditionalFormatting>
  <conditionalFormatting sqref="N2:N100">
    <cfRule type="containsText" dxfId="405" priority="31" operator="containsText" text="espèce ubiquiste">
      <formula>NOT(ISERROR(SEARCH("espèce ubiquiste",N2)))</formula>
    </cfRule>
    <cfRule type="containsText" dxfId="404" priority="32" operator="containsText" text="espèce des landes">
      <formula>NOT(ISERROR(SEARCH("espèce des landes",N2)))</formula>
    </cfRule>
    <cfRule type="containsText" dxfId="403" priority="33" operator="containsText" text="Espèce migratrice">
      <formula>NOT(ISERROR(SEARCH("Espèce migratrice",N2)))</formula>
    </cfRule>
    <cfRule type="containsText" dxfId="402" priority="34" operator="containsText" text="espèce des pelouses rases">
      <formula>NOT(ISERROR(SEARCH("espèce des pelouses rases",N2)))</formula>
    </cfRule>
    <cfRule type="containsText" dxfId="401" priority="35" operator="containsText" text="Espèce des prairies mésophiles">
      <formula>NOT(ISERROR(SEARCH("Espèce des prairies mésophiles",N2)))</formula>
    </cfRule>
    <cfRule type="containsText" dxfId="400" priority="36" operator="containsText" text="Espèce des lisières et boisements mésophiles">
      <formula>NOT(ISERROR(SEARCH("Espèce des lisières et boisements mésophiles",N2)))</formula>
    </cfRule>
    <cfRule type="containsText" dxfId="399" priority="37" operator="containsText" text="espèce des zones humides">
      <formula>NOT(ISERROR(SEARCH("espèce des zones humides",N2)))</formula>
    </cfRule>
  </conditionalFormatting>
  <conditionalFormatting sqref="N2:N100">
    <cfRule type="containsText" dxfId="398" priority="29" operator="containsText" text="Espèce des ourlets">
      <formula>NOT(ISERROR(SEARCH("Espèce des ourlets",N2)))</formula>
    </cfRule>
    <cfRule type="containsText" dxfId="397" priority="30" operator="containsText" text="espèce des prairies sèches">
      <formula>NOT(ISERROR(SEARCH("espèce des prairies sèches",N2)))</formula>
    </cfRule>
  </conditionalFormatting>
  <conditionalFormatting sqref="N2:N100">
    <cfRule type="containsText" dxfId="396" priority="28" operator="containsText" text="Espèce des lisières et boisements hygrophiles">
      <formula>NOT(ISERROR(SEARCH("Espèce des lisières et boisements hygrophiles",N2)))</formula>
    </cfRule>
  </conditionalFormatting>
  <conditionalFormatting sqref="O2:O100">
    <cfRule type="containsText" dxfId="395" priority="2" operator="containsText" text="Espèce ubiquiste">
      <formula>NOT(ISERROR(SEARCH("Espèce ubiquiste",O2)))</formula>
    </cfRule>
    <cfRule type="containsText" dxfId="394" priority="3" operator="containsText" text="Espèce des landes">
      <formula>NOT(ISERROR(SEARCH("Espèce des landes",O2)))</formula>
    </cfRule>
    <cfRule type="containsText" dxfId="393" priority="4" operator="containsText" text="Espèce migratrice">
      <formula>NOT(ISERROR(SEARCH("Espèce migratrice",O2)))</formula>
    </cfRule>
    <cfRule type="containsText" dxfId="392" priority="5" operator="containsText" text="Espèce des milieux chauds et secs">
      <formula>NOT(ISERROR(SEARCH("Espèce des milieux chauds et secs",O2)))</formula>
    </cfRule>
    <cfRule type="containsText" dxfId="391" priority="6" operator="containsText" text="espèce des prairies mésophiles">
      <formula>NOT(ISERROR(SEARCH("espèce des prairies mésophiles",O2)))</formula>
    </cfRule>
    <cfRule type="containsText" dxfId="390" priority="7" operator="containsText" text="Espèce des lisières et boisements">
      <formula>NOT(ISERROR(SEARCH("Espèce des lisières et boisements",O2)))</formula>
    </cfRule>
    <cfRule type="containsText" dxfId="389" priority="8" operator="containsText" text="Espèce des zones humides">
      <formula>NOT(ISERROR(SEARCH("Espèce des zones humides",O2)))</formula>
    </cfRule>
  </conditionalFormatting>
  <conditionalFormatting sqref="O2:O100">
    <cfRule type="containsText" dxfId="388" priority="1" operator="containsText" text="Non renseignée">
      <formula>NOT(ISERROR(SEARCH("Non renseignée",O2)))</formula>
    </cfRule>
  </conditionalFormatting>
  <pageMargins left="0.7" right="0.7" top="0.75" bottom="0.75" header="0.3" footer="0.3"/>
  <pageSetup paperSize="9" orientation="portrait" r:id="rId5"/>
  <drawing r:id="rId6"/>
  <extLst>
    <ext xmlns:x14="http://schemas.microsoft.com/office/spreadsheetml/2009/9/main" uri="{78C0D931-6437-407d-A8EE-F0AAD7539E65}">
      <x14:conditionalFormattings>
        <x14:conditionalFormatting xmlns:xm="http://schemas.microsoft.com/office/excel/2006/main">
          <x14:cfRule type="containsText" priority="56" operator="containsText" id="{C32A98AF-6AFA-4E5D-8BD0-E821CDABA1AE}">
            <xm:f>NOT(ISERROR(SEARCH("HHHR",M2)))</xm:f>
            <xm:f>"HHHR"</xm:f>
            <x14:dxf>
              <fill>
                <patternFill>
                  <bgColor rgb="FFC00000"/>
                </patternFill>
              </fill>
            </x14:dxf>
          </x14:cfRule>
          <xm:sqref>M2:M361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343"/>
  <sheetViews>
    <sheetView zoomScale="55" zoomScaleNormal="55" workbookViewId="0">
      <pane ySplit="1" topLeftCell="A2" activePane="bottomLeft" state="frozen"/>
      <selection activeCell="D1" sqref="D1"/>
      <selection pane="bottomLeft" activeCell="I2" sqref="I2"/>
    </sheetView>
  </sheetViews>
  <sheetFormatPr baseColWidth="10" defaultRowHeight="15" x14ac:dyDescent="0.25"/>
  <cols>
    <col min="1" max="1" width="40.28515625" style="9" bestFit="1" customWidth="1"/>
    <col min="2" max="2" width="16.85546875" bestFit="1" customWidth="1"/>
    <col min="4" max="4" width="40.28515625" bestFit="1" customWidth="1"/>
    <col min="5" max="5" width="27.42578125" bestFit="1" customWidth="1"/>
    <col min="6" max="6" width="27.28515625" bestFit="1" customWidth="1"/>
    <col min="7" max="7" width="10.140625" customWidth="1"/>
    <col min="8" max="8" width="26.42578125" customWidth="1"/>
    <col min="9" max="9" width="17" style="1" customWidth="1"/>
    <col min="10" max="12" width="10.28515625" style="1" customWidth="1"/>
    <col min="14" max="15" width="35.7109375" bestFit="1" customWidth="1"/>
    <col min="16" max="16" width="10.28515625" customWidth="1"/>
    <col min="17" max="17" width="13.7109375" bestFit="1" customWidth="1"/>
    <col min="18" max="18" width="13.85546875" bestFit="1" customWidth="1"/>
    <col min="19" max="19" width="18.5703125" bestFit="1" customWidth="1"/>
    <col min="22" max="22" width="27.7109375" customWidth="1"/>
    <col min="23" max="23" width="26.7109375" bestFit="1" customWidth="1"/>
    <col min="28" max="28" width="27.7109375" bestFit="1" customWidth="1"/>
    <col min="29" max="29" width="44.140625" bestFit="1" customWidth="1"/>
    <col min="34" max="34" width="50.28515625" bestFit="1" customWidth="1"/>
    <col min="35" max="35" width="44.28515625" bestFit="1" customWidth="1"/>
    <col min="36" max="36" width="22.140625" customWidth="1"/>
    <col min="37" max="37" width="33.42578125" bestFit="1" customWidth="1"/>
    <col min="38" max="38" width="45.85546875" bestFit="1" customWidth="1"/>
    <col min="39" max="39" width="24.85546875" customWidth="1"/>
    <col min="40" max="40" width="17.85546875" customWidth="1"/>
    <col min="41" max="41" width="35.7109375" bestFit="1" customWidth="1"/>
    <col min="42" max="42" width="14.7109375" customWidth="1"/>
    <col min="43" max="43" width="5.42578125" customWidth="1"/>
    <col min="44" max="44" width="12.28515625" bestFit="1" customWidth="1"/>
  </cols>
  <sheetData>
    <row r="1" spans="1:38" s="7" customFormat="1" x14ac:dyDescent="0.25">
      <c r="A1" s="8" t="s">
        <v>232</v>
      </c>
      <c r="B1" s="7" t="s">
        <v>233</v>
      </c>
      <c r="C1" s="7" t="s">
        <v>234</v>
      </c>
      <c r="D1" s="7" t="s">
        <v>235</v>
      </c>
      <c r="E1" s="70" t="s">
        <v>236</v>
      </c>
      <c r="F1" s="70" t="s">
        <v>237</v>
      </c>
      <c r="G1" s="70" t="s">
        <v>238</v>
      </c>
      <c r="H1" s="71" t="s">
        <v>242</v>
      </c>
      <c r="I1" s="71" t="s">
        <v>419</v>
      </c>
      <c r="J1" s="71" t="s">
        <v>2923</v>
      </c>
      <c r="K1" s="71" t="s">
        <v>2924</v>
      </c>
      <c r="L1" s="71" t="s">
        <v>2926</v>
      </c>
      <c r="M1" s="71" t="s">
        <v>2925</v>
      </c>
      <c r="N1" s="71" t="s">
        <v>410</v>
      </c>
      <c r="O1" s="71" t="s">
        <v>410</v>
      </c>
      <c r="P1" s="70" t="s">
        <v>239</v>
      </c>
      <c r="Q1" s="71" t="s">
        <v>399</v>
      </c>
      <c r="R1" s="71" t="s">
        <v>240</v>
      </c>
      <c r="S1" s="71" t="s">
        <v>398</v>
      </c>
    </row>
    <row r="2" spans="1:38" x14ac:dyDescent="0.25">
      <c r="A2"/>
      <c r="B2" s="13" t="e">
        <f>VLOOKUP($A2,REFERENTIEL!$A:$Y,2,FALSE)</f>
        <v>#N/A</v>
      </c>
      <c r="C2" t="e">
        <f>VLOOKUP($A2,REFERENTIEL!$A:$Y,4,FALSE)</f>
        <v>#N/A</v>
      </c>
      <c r="D2" t="e">
        <f>VLOOKUP($A2,REFERENTIEL!$A:$Y,5,FALSE)</f>
        <v>#N/A</v>
      </c>
      <c r="E2" s="72" t="e">
        <f>VLOOKUP($A2,REFERENTIEL!$A:$Y,6,FALSE)</f>
        <v>#N/A</v>
      </c>
      <c r="F2" s="72" t="e">
        <f>VLOOKUP($A2,REFERENTIEL!$A:$Y,7,FALSE)</f>
        <v>#N/A</v>
      </c>
      <c r="G2" s="72" t="e">
        <f>VLOOKUP($A2,REFERENTIEL!$A:$Y,8,FALSE)</f>
        <v>#N/A</v>
      </c>
      <c r="H2" s="73" t="e">
        <f>VLOOKUP($A2,REFERENTIEL!$A:$Y,12,FALSE)</f>
        <v>#N/A</v>
      </c>
      <c r="I2" s="73" t="e">
        <f>VLOOKUP($A2,REFERENTIEL!$A:$Y,23,FALSE)</f>
        <v>#N/A</v>
      </c>
      <c r="J2" s="73" t="e">
        <f>VLOOKUP($A2,REFERENTIEL!$A:$Y,14,FALSE)</f>
        <v>#N/A</v>
      </c>
      <c r="K2" s="73" t="e">
        <f>VLOOKUP($A2,REFERENTIEL!$A:$Y,15,FALSE)</f>
        <v>#N/A</v>
      </c>
      <c r="L2" s="73" t="e">
        <f>VLOOKUP($A2,REFERENTIEL!$A:$Y,16,FALSE)</f>
        <v>#N/A</v>
      </c>
      <c r="M2" t="e">
        <f>VLOOKUP($A2,REFERENTIEL!$A:$Y,17,FALSE)</f>
        <v>#N/A</v>
      </c>
      <c r="N2" s="101" t="e">
        <f>VLOOKUP($A2,REFERENTIEL!$A:$Y,18,FALSE)</f>
        <v>#N/A</v>
      </c>
      <c r="O2" s="45" t="e">
        <f>VLOOKUP($A2,REFERENTIEL!$A:$Y,20,FALSE)</f>
        <v>#N/A</v>
      </c>
      <c r="P2" s="72" t="e">
        <f>VLOOKUP($A2,REFERENTIEL!$A:$Y,9,FALSE)</f>
        <v>#N/A</v>
      </c>
      <c r="Q2" s="73" t="e">
        <f>VLOOKUP($A2,REFERENTIEL!$A:$Y,10,FALSE)</f>
        <v>#N/A</v>
      </c>
      <c r="R2" s="73" t="e">
        <f>VLOOKUP($A2,REFERENTIEL!$A:$Y,11,FALSE)</f>
        <v>#N/A</v>
      </c>
      <c r="S2" s="73" t="e">
        <f>VLOOKUP($A2,REFERENTIEL!$A:$Y,13,FALSE)</f>
        <v>#N/A</v>
      </c>
    </row>
    <row r="3" spans="1:38" x14ac:dyDescent="0.25">
      <c r="A3"/>
      <c r="B3" s="13" t="e">
        <f>VLOOKUP($A3,REFERENTIEL!$A:$Y,2,FALSE)</f>
        <v>#N/A</v>
      </c>
      <c r="C3" t="e">
        <f>VLOOKUP($A3,REFERENTIEL!$A:$Y,4,FALSE)</f>
        <v>#N/A</v>
      </c>
      <c r="D3" t="e">
        <f>VLOOKUP($A3,REFERENTIEL!$A:$Y,5,FALSE)</f>
        <v>#N/A</v>
      </c>
      <c r="E3" s="72" t="e">
        <f>VLOOKUP($A3,REFERENTIEL!$A:$Y,6,FALSE)</f>
        <v>#N/A</v>
      </c>
      <c r="F3" s="72" t="e">
        <f>VLOOKUP($A3,REFERENTIEL!$A:$Y,7,FALSE)</f>
        <v>#N/A</v>
      </c>
      <c r="G3" s="72" t="e">
        <f>VLOOKUP($A3,REFERENTIEL!$A:$Y,8,FALSE)</f>
        <v>#N/A</v>
      </c>
      <c r="H3" s="73" t="e">
        <f>VLOOKUP($A3,REFERENTIEL!$A:$Y,12,FALSE)</f>
        <v>#N/A</v>
      </c>
      <c r="I3" s="73" t="e">
        <f>VLOOKUP($A3,REFERENTIEL!$A:$Y,23,FALSE)</f>
        <v>#N/A</v>
      </c>
      <c r="J3" s="73" t="e">
        <f>VLOOKUP($A3,REFERENTIEL!$A:$Y,14,FALSE)</f>
        <v>#N/A</v>
      </c>
      <c r="K3" s="73" t="e">
        <f>VLOOKUP($A3,REFERENTIEL!$A:$Y,15,FALSE)</f>
        <v>#N/A</v>
      </c>
      <c r="L3" s="73" t="e">
        <f>VLOOKUP($A3,REFERENTIEL!$A:$Y,16,FALSE)</f>
        <v>#N/A</v>
      </c>
      <c r="M3" t="e">
        <f>VLOOKUP($A3,REFERENTIEL!$A:$Y,17,FALSE)</f>
        <v>#N/A</v>
      </c>
      <c r="N3" s="101" t="e">
        <f>VLOOKUP($A3,REFERENTIEL!$A:$Y,18,FALSE)</f>
        <v>#N/A</v>
      </c>
      <c r="O3" s="45" t="e">
        <f>VLOOKUP($A3,REFERENTIEL!$A:$Y,20,FALSE)</f>
        <v>#N/A</v>
      </c>
      <c r="P3" s="72" t="e">
        <f>VLOOKUP($A3,REFERENTIEL!$A:$Y,9,FALSE)</f>
        <v>#N/A</v>
      </c>
      <c r="Q3" s="73" t="e">
        <f>VLOOKUP($A3,REFERENTIEL!$A:$Y,10,FALSE)</f>
        <v>#N/A</v>
      </c>
      <c r="R3" s="73" t="e">
        <f>VLOOKUP($A3,REFERENTIEL!$A:$Y,11,FALSE)</f>
        <v>#N/A</v>
      </c>
      <c r="S3" s="73" t="e">
        <f>VLOOKUP($A3,REFERENTIEL!$A:$Y,13,FALSE)</f>
        <v>#N/A</v>
      </c>
    </row>
    <row r="4" spans="1:38" x14ac:dyDescent="0.25">
      <c r="A4"/>
      <c r="B4" s="13" t="e">
        <f>VLOOKUP($A4,REFERENTIEL!$A:$Y,2,FALSE)</f>
        <v>#N/A</v>
      </c>
      <c r="C4" t="e">
        <f>VLOOKUP($A4,REFERENTIEL!$A:$Y,4,FALSE)</f>
        <v>#N/A</v>
      </c>
      <c r="D4" t="e">
        <f>VLOOKUP($A4,REFERENTIEL!$A:$Y,5,FALSE)</f>
        <v>#N/A</v>
      </c>
      <c r="E4" s="72" t="e">
        <f>VLOOKUP($A4,REFERENTIEL!$A:$Y,6,FALSE)</f>
        <v>#N/A</v>
      </c>
      <c r="F4" s="72" t="e">
        <f>VLOOKUP($A4,REFERENTIEL!$A:$Y,7,FALSE)</f>
        <v>#N/A</v>
      </c>
      <c r="G4" s="72" t="e">
        <f>VLOOKUP($A4,REFERENTIEL!$A:$Y,8,FALSE)</f>
        <v>#N/A</v>
      </c>
      <c r="H4" s="73" t="e">
        <f>VLOOKUP($A4,REFERENTIEL!$A:$Y,12,FALSE)</f>
        <v>#N/A</v>
      </c>
      <c r="I4" s="73" t="e">
        <f>VLOOKUP($A4,REFERENTIEL!$A:$Y,23,FALSE)</f>
        <v>#N/A</v>
      </c>
      <c r="J4" s="73" t="e">
        <f>VLOOKUP($A4,REFERENTIEL!$A:$Y,14,FALSE)</f>
        <v>#N/A</v>
      </c>
      <c r="K4" s="73" t="e">
        <f>VLOOKUP($A4,REFERENTIEL!$A:$Y,15,FALSE)</f>
        <v>#N/A</v>
      </c>
      <c r="L4" s="73" t="e">
        <f>VLOOKUP($A4,REFERENTIEL!$A:$Y,16,FALSE)</f>
        <v>#N/A</v>
      </c>
      <c r="M4" t="e">
        <f>VLOOKUP($A4,REFERENTIEL!$A:$Y,17,FALSE)</f>
        <v>#N/A</v>
      </c>
      <c r="N4" s="101" t="e">
        <f>VLOOKUP($A4,REFERENTIEL!$A:$Y,18,FALSE)</f>
        <v>#N/A</v>
      </c>
      <c r="O4" s="45" t="e">
        <f>VLOOKUP($A4,REFERENTIEL!$A:$Y,20,FALSE)</f>
        <v>#N/A</v>
      </c>
      <c r="P4" s="72" t="e">
        <f>VLOOKUP($A4,REFERENTIEL!$A:$Y,9,FALSE)</f>
        <v>#N/A</v>
      </c>
      <c r="Q4" s="73" t="e">
        <f>VLOOKUP($A4,REFERENTIEL!$A:$Y,10,FALSE)</f>
        <v>#N/A</v>
      </c>
      <c r="R4" s="73" t="e">
        <f>VLOOKUP($A4,REFERENTIEL!$A:$Y,11,FALSE)</f>
        <v>#N/A</v>
      </c>
      <c r="S4" s="73" t="e">
        <f>VLOOKUP($A4,REFERENTIEL!$A:$Y,13,FALSE)</f>
        <v>#N/A</v>
      </c>
      <c r="V4" s="11" t="s">
        <v>416</v>
      </c>
      <c r="W4" t="s">
        <v>420</v>
      </c>
      <c r="AB4" s="11" t="s">
        <v>416</v>
      </c>
      <c r="AC4" t="s">
        <v>417</v>
      </c>
      <c r="AH4" s="11" t="s">
        <v>416</v>
      </c>
      <c r="AI4" t="s">
        <v>418</v>
      </c>
      <c r="AK4" s="11" t="s">
        <v>416</v>
      </c>
      <c r="AL4" t="s">
        <v>4775</v>
      </c>
    </row>
    <row r="5" spans="1:38" x14ac:dyDescent="0.25">
      <c r="A5"/>
      <c r="B5" s="13" t="e">
        <f>VLOOKUP($A5,REFERENTIEL!$A:$Y,2,FALSE)</f>
        <v>#N/A</v>
      </c>
      <c r="C5" t="e">
        <f>VLOOKUP($A5,REFERENTIEL!$A:$Y,4,FALSE)</f>
        <v>#N/A</v>
      </c>
      <c r="D5" t="e">
        <f>VLOOKUP($A5,REFERENTIEL!$A:$Y,5,FALSE)</f>
        <v>#N/A</v>
      </c>
      <c r="E5" s="72" t="e">
        <f>VLOOKUP($A5,REFERENTIEL!$A:$Y,6,FALSE)</f>
        <v>#N/A</v>
      </c>
      <c r="F5" s="72" t="e">
        <f>VLOOKUP($A5,REFERENTIEL!$A:$Y,7,FALSE)</f>
        <v>#N/A</v>
      </c>
      <c r="G5" s="72" t="e">
        <f>VLOOKUP($A5,REFERENTIEL!$A:$Y,8,FALSE)</f>
        <v>#N/A</v>
      </c>
      <c r="H5" s="73" t="e">
        <f>VLOOKUP($A5,REFERENTIEL!$A:$Y,12,FALSE)</f>
        <v>#N/A</v>
      </c>
      <c r="I5" s="73" t="e">
        <f>VLOOKUP($A5,REFERENTIEL!$A:$Y,23,FALSE)</f>
        <v>#N/A</v>
      </c>
      <c r="J5" s="73" t="e">
        <f>VLOOKUP($A5,REFERENTIEL!$A:$Y,14,FALSE)</f>
        <v>#N/A</v>
      </c>
      <c r="K5" s="73" t="e">
        <f>VLOOKUP($A5,REFERENTIEL!$A:$Y,15,FALSE)</f>
        <v>#N/A</v>
      </c>
      <c r="L5" s="73" t="e">
        <f>VLOOKUP($A5,REFERENTIEL!$A:$Y,16,FALSE)</f>
        <v>#N/A</v>
      </c>
      <c r="M5" t="e">
        <f>VLOOKUP($A5,REFERENTIEL!$A:$Y,17,FALSE)</f>
        <v>#N/A</v>
      </c>
      <c r="N5" s="101" t="e">
        <f>VLOOKUP($A5,REFERENTIEL!$A:$Y,18,FALSE)</f>
        <v>#N/A</v>
      </c>
      <c r="O5" s="45" t="e">
        <f>VLOOKUP($A5,REFERENTIEL!$A:$Y,20,FALSE)</f>
        <v>#N/A</v>
      </c>
      <c r="P5" s="72" t="e">
        <f>VLOOKUP($A5,REFERENTIEL!$A:$Y,9,FALSE)</f>
        <v>#N/A</v>
      </c>
      <c r="Q5" s="73" t="e">
        <f>VLOOKUP($A5,REFERENTIEL!$A:$Y,10,FALSE)</f>
        <v>#N/A</v>
      </c>
      <c r="R5" s="73" t="e">
        <f>VLOOKUP($A5,REFERENTIEL!$A:$Y,11,FALSE)</f>
        <v>#N/A</v>
      </c>
      <c r="S5" s="73" t="e">
        <f>VLOOKUP($A5,REFERENTIEL!$A:$Y,13,FALSE)</f>
        <v>#N/A</v>
      </c>
      <c r="V5" s="12" t="s">
        <v>404</v>
      </c>
      <c r="W5" s="10">
        <v>14</v>
      </c>
      <c r="AB5" s="12" t="s">
        <v>14</v>
      </c>
      <c r="AC5" s="10">
        <v>8</v>
      </c>
      <c r="AH5" s="12" t="s">
        <v>3566</v>
      </c>
      <c r="AI5" s="10">
        <v>13</v>
      </c>
      <c r="AK5" s="12" t="s">
        <v>3560</v>
      </c>
      <c r="AL5" s="10">
        <v>33</v>
      </c>
    </row>
    <row r="6" spans="1:38" x14ac:dyDescent="0.25">
      <c r="A6"/>
      <c r="B6" s="13" t="e">
        <f>VLOOKUP($A6,REFERENTIEL!$A:$Y,2,FALSE)</f>
        <v>#N/A</v>
      </c>
      <c r="C6" t="e">
        <f>VLOOKUP($A6,REFERENTIEL!$A:$Y,4,FALSE)</f>
        <v>#N/A</v>
      </c>
      <c r="D6" t="e">
        <f>VLOOKUP($A6,REFERENTIEL!$A:$Y,5,FALSE)</f>
        <v>#N/A</v>
      </c>
      <c r="E6" s="72" t="e">
        <f>VLOOKUP($A6,REFERENTIEL!$A:$Y,6,FALSE)</f>
        <v>#N/A</v>
      </c>
      <c r="F6" s="72" t="e">
        <f>VLOOKUP($A6,REFERENTIEL!$A:$Y,7,FALSE)</f>
        <v>#N/A</v>
      </c>
      <c r="G6" s="72" t="e">
        <f>VLOOKUP($A6,REFERENTIEL!$A:$Y,8,FALSE)</f>
        <v>#N/A</v>
      </c>
      <c r="H6" s="73" t="e">
        <f>VLOOKUP($A6,REFERENTIEL!$A:$Y,12,FALSE)</f>
        <v>#N/A</v>
      </c>
      <c r="I6" s="73" t="e">
        <f>VLOOKUP($A6,REFERENTIEL!$A:$Y,23,FALSE)</f>
        <v>#N/A</v>
      </c>
      <c r="J6" s="73" t="e">
        <f>VLOOKUP($A6,REFERENTIEL!$A:$Y,14,FALSE)</f>
        <v>#N/A</v>
      </c>
      <c r="K6" s="73" t="e">
        <f>VLOOKUP($A6,REFERENTIEL!$A:$Y,15,FALSE)</f>
        <v>#N/A</v>
      </c>
      <c r="L6" s="73" t="e">
        <f>VLOOKUP($A6,REFERENTIEL!$A:$Y,16,FALSE)</f>
        <v>#N/A</v>
      </c>
      <c r="M6" t="e">
        <f>VLOOKUP($A6,REFERENTIEL!$A:$Y,17,FALSE)</f>
        <v>#N/A</v>
      </c>
      <c r="N6" s="101" t="e">
        <f>VLOOKUP($A6,REFERENTIEL!$A:$Y,18,FALSE)</f>
        <v>#N/A</v>
      </c>
      <c r="O6" s="45" t="e">
        <f>VLOOKUP($A6,REFERENTIEL!$A:$Y,20,FALSE)</f>
        <v>#N/A</v>
      </c>
      <c r="P6" s="72" t="e">
        <f>VLOOKUP($A6,REFERENTIEL!$A:$Y,9,FALSE)</f>
        <v>#N/A</v>
      </c>
      <c r="Q6" s="73" t="e">
        <f>VLOOKUP($A6,REFERENTIEL!$A:$Y,10,FALSE)</f>
        <v>#N/A</v>
      </c>
      <c r="R6" s="73" t="e">
        <f>VLOOKUP($A6,REFERENTIEL!$A:$Y,11,FALSE)</f>
        <v>#N/A</v>
      </c>
      <c r="S6" s="73" t="e">
        <f>VLOOKUP($A6,REFERENTIEL!$A:$Y,13,FALSE)</f>
        <v>#N/A</v>
      </c>
      <c r="V6" s="12" t="s">
        <v>405</v>
      </c>
      <c r="W6" s="10">
        <v>11</v>
      </c>
      <c r="AB6" s="12" t="s">
        <v>33</v>
      </c>
      <c r="AC6" s="10">
        <v>3</v>
      </c>
      <c r="AH6" s="12" t="s">
        <v>3568</v>
      </c>
      <c r="AI6" s="10">
        <v>11</v>
      </c>
      <c r="AK6" s="12" t="s">
        <v>3561</v>
      </c>
      <c r="AL6" s="10">
        <v>14</v>
      </c>
    </row>
    <row r="7" spans="1:38" x14ac:dyDescent="0.25">
      <c r="A7"/>
      <c r="B7" s="13" t="e">
        <f>VLOOKUP($A7,REFERENTIEL!$A:$Y,2,FALSE)</f>
        <v>#N/A</v>
      </c>
      <c r="C7" t="e">
        <f>VLOOKUP($A7,REFERENTIEL!$A:$Y,4,FALSE)</f>
        <v>#N/A</v>
      </c>
      <c r="D7" t="e">
        <f>VLOOKUP($A7,REFERENTIEL!$A:$Y,5,FALSE)</f>
        <v>#N/A</v>
      </c>
      <c r="E7" s="72" t="e">
        <f>VLOOKUP($A7,REFERENTIEL!$A:$Y,6,FALSE)</f>
        <v>#N/A</v>
      </c>
      <c r="F7" s="72" t="e">
        <f>VLOOKUP($A7,REFERENTIEL!$A:$Y,7,FALSE)</f>
        <v>#N/A</v>
      </c>
      <c r="G7" s="72" t="e">
        <f>VLOOKUP($A7,REFERENTIEL!$A:$Y,8,FALSE)</f>
        <v>#N/A</v>
      </c>
      <c r="H7" s="73" t="e">
        <f>VLOOKUP($A7,REFERENTIEL!$A:$Y,12,FALSE)</f>
        <v>#N/A</v>
      </c>
      <c r="I7" s="73" t="e">
        <f>VLOOKUP($A7,REFERENTIEL!$A:$Y,23,FALSE)</f>
        <v>#N/A</v>
      </c>
      <c r="J7" s="73" t="e">
        <f>VLOOKUP($A7,REFERENTIEL!$A:$Y,14,FALSE)</f>
        <v>#N/A</v>
      </c>
      <c r="K7" s="73" t="e">
        <f>VLOOKUP($A7,REFERENTIEL!$A:$Y,15,FALSE)</f>
        <v>#N/A</v>
      </c>
      <c r="L7" s="73" t="e">
        <f>VLOOKUP($A7,REFERENTIEL!$A:$Y,16,FALSE)</f>
        <v>#N/A</v>
      </c>
      <c r="M7" t="e">
        <f>VLOOKUP($A7,REFERENTIEL!$A:$Y,17,FALSE)</f>
        <v>#N/A</v>
      </c>
      <c r="N7" s="101" t="e">
        <f>VLOOKUP($A7,REFERENTIEL!$A:$Y,18,FALSE)</f>
        <v>#N/A</v>
      </c>
      <c r="O7" s="45" t="e">
        <f>VLOOKUP($A7,REFERENTIEL!$A:$Y,20,FALSE)</f>
        <v>#N/A</v>
      </c>
      <c r="P7" s="72" t="e">
        <f>VLOOKUP($A7,REFERENTIEL!$A:$Y,9,FALSE)</f>
        <v>#N/A</v>
      </c>
      <c r="Q7" s="73" t="e">
        <f>VLOOKUP($A7,REFERENTIEL!$A:$Y,10,FALSE)</f>
        <v>#N/A</v>
      </c>
      <c r="R7" s="73" t="e">
        <f>VLOOKUP($A7,REFERENTIEL!$A:$Y,11,FALSE)</f>
        <v>#N/A</v>
      </c>
      <c r="S7" s="73" t="e">
        <f>VLOOKUP($A7,REFERENTIEL!$A:$Y,13,FALSE)</f>
        <v>#N/A</v>
      </c>
      <c r="V7" s="12" t="s">
        <v>407</v>
      </c>
      <c r="W7" s="10">
        <v>5</v>
      </c>
      <c r="AB7" s="12" t="s">
        <v>49</v>
      </c>
      <c r="AC7" s="10">
        <v>6</v>
      </c>
      <c r="AH7" s="12" t="s">
        <v>2095</v>
      </c>
      <c r="AI7" s="10">
        <v>6</v>
      </c>
      <c r="AK7" s="12" t="s">
        <v>3562</v>
      </c>
      <c r="AL7" s="10">
        <v>8</v>
      </c>
    </row>
    <row r="8" spans="1:38" x14ac:dyDescent="0.25">
      <c r="A8"/>
      <c r="B8" s="13" t="e">
        <f>VLOOKUP($A8,REFERENTIEL!$A:$Y,2,FALSE)</f>
        <v>#N/A</v>
      </c>
      <c r="C8" t="e">
        <f>VLOOKUP($A8,REFERENTIEL!$A:$Y,4,FALSE)</f>
        <v>#N/A</v>
      </c>
      <c r="D8" t="e">
        <f>VLOOKUP($A8,REFERENTIEL!$A:$Y,5,FALSE)</f>
        <v>#N/A</v>
      </c>
      <c r="E8" s="72" t="e">
        <f>VLOOKUP($A8,REFERENTIEL!$A:$Y,6,FALSE)</f>
        <v>#N/A</v>
      </c>
      <c r="F8" s="72" t="e">
        <f>VLOOKUP($A8,REFERENTIEL!$A:$Y,7,FALSE)</f>
        <v>#N/A</v>
      </c>
      <c r="G8" s="72" t="e">
        <f>VLOOKUP($A8,REFERENTIEL!$A:$Y,8,FALSE)</f>
        <v>#N/A</v>
      </c>
      <c r="H8" s="73" t="e">
        <f>VLOOKUP($A8,REFERENTIEL!$A:$Y,12,FALSE)</f>
        <v>#N/A</v>
      </c>
      <c r="I8" s="73" t="e">
        <f>VLOOKUP($A8,REFERENTIEL!$A:$Y,23,FALSE)</f>
        <v>#N/A</v>
      </c>
      <c r="J8" s="73" t="e">
        <f>VLOOKUP($A8,REFERENTIEL!$A:$Y,14,FALSE)</f>
        <v>#N/A</v>
      </c>
      <c r="K8" s="73" t="e">
        <f>VLOOKUP($A8,REFERENTIEL!$A:$Y,15,FALSE)</f>
        <v>#N/A</v>
      </c>
      <c r="L8" s="73" t="e">
        <f>VLOOKUP($A8,REFERENTIEL!$A:$Y,16,FALSE)</f>
        <v>#N/A</v>
      </c>
      <c r="M8" s="37" t="e">
        <f>VLOOKUP($A8,REFERENTIEL!$A:$Y,17,FALSE)</f>
        <v>#N/A</v>
      </c>
      <c r="N8" s="101" t="e">
        <f>VLOOKUP($A8,REFERENTIEL!$A:$Y,18,FALSE)</f>
        <v>#N/A</v>
      </c>
      <c r="O8" s="45" t="e">
        <f>VLOOKUP($A8,REFERENTIEL!$A:$Y,20,FALSE)</f>
        <v>#N/A</v>
      </c>
      <c r="P8" s="72" t="e">
        <f>VLOOKUP($A8,REFERENTIEL!$A:$Y,9,FALSE)</f>
        <v>#N/A</v>
      </c>
      <c r="Q8" s="73" t="e">
        <f>VLOOKUP($A8,REFERENTIEL!$A:$Y,10,FALSE)</f>
        <v>#N/A</v>
      </c>
      <c r="R8" s="73" t="e">
        <f>VLOOKUP($A8,REFERENTIEL!$A:$Y,11,FALSE)</f>
        <v>#N/A</v>
      </c>
      <c r="S8" s="73" t="e">
        <f>VLOOKUP($A8,REFERENTIEL!$A:$Y,13,FALSE)</f>
        <v>#N/A</v>
      </c>
      <c r="V8" s="12" t="s">
        <v>402</v>
      </c>
      <c r="W8" s="10">
        <v>13</v>
      </c>
      <c r="AB8" s="12" t="s">
        <v>26</v>
      </c>
      <c r="AC8" s="10">
        <v>6</v>
      </c>
      <c r="AH8" s="12" t="s">
        <v>3561</v>
      </c>
      <c r="AI8" s="10">
        <v>16</v>
      </c>
      <c r="AK8" s="12" t="s">
        <v>3563</v>
      </c>
      <c r="AL8" s="10">
        <v>2</v>
      </c>
    </row>
    <row r="9" spans="1:38" x14ac:dyDescent="0.25">
      <c r="A9"/>
      <c r="B9" s="13" t="e">
        <f>VLOOKUP($A9,REFERENTIEL!$A:$Y,2,FALSE)</f>
        <v>#N/A</v>
      </c>
      <c r="C9" t="e">
        <f>VLOOKUP($A9,REFERENTIEL!$A:$Y,4,FALSE)</f>
        <v>#N/A</v>
      </c>
      <c r="D9" t="e">
        <f>VLOOKUP($A9,REFERENTIEL!$A:$Y,5,FALSE)</f>
        <v>#N/A</v>
      </c>
      <c r="E9" s="72" t="e">
        <f>VLOOKUP($A9,REFERENTIEL!$A:$Y,6,FALSE)</f>
        <v>#N/A</v>
      </c>
      <c r="F9" s="72" t="e">
        <f>VLOOKUP($A9,REFERENTIEL!$A:$Y,7,FALSE)</f>
        <v>#N/A</v>
      </c>
      <c r="G9" s="72" t="e">
        <f>VLOOKUP($A9,REFERENTIEL!$A:$Y,8,FALSE)</f>
        <v>#N/A</v>
      </c>
      <c r="H9" s="73" t="e">
        <f>VLOOKUP($A9,REFERENTIEL!$A:$Y,12,FALSE)</f>
        <v>#N/A</v>
      </c>
      <c r="I9" s="73" t="e">
        <f>VLOOKUP($A9,REFERENTIEL!$A:$Y,23,FALSE)</f>
        <v>#N/A</v>
      </c>
      <c r="J9" s="73" t="e">
        <f>VLOOKUP($A9,REFERENTIEL!$A:$Y,14,FALSE)</f>
        <v>#N/A</v>
      </c>
      <c r="K9" s="73" t="e">
        <f>VLOOKUP($A9,REFERENTIEL!$A:$Y,15,FALSE)</f>
        <v>#N/A</v>
      </c>
      <c r="L9" s="73" t="e">
        <f>VLOOKUP($A9,REFERENTIEL!$A:$Y,16,FALSE)</f>
        <v>#N/A</v>
      </c>
      <c r="M9" s="37" t="e">
        <f>VLOOKUP($A9,REFERENTIEL!$A:$Y,17,FALSE)</f>
        <v>#N/A</v>
      </c>
      <c r="N9" s="101" t="e">
        <f>VLOOKUP($A9,REFERENTIEL!$A:$Y,18,FALSE)</f>
        <v>#N/A</v>
      </c>
      <c r="O9" s="45" t="e">
        <f>VLOOKUP($A9,REFERENTIEL!$A:$Y,20,FALSE)</f>
        <v>#N/A</v>
      </c>
      <c r="P9" s="72" t="e">
        <f>VLOOKUP($A9,REFERENTIEL!$A:$Y,9,FALSE)</f>
        <v>#N/A</v>
      </c>
      <c r="Q9" s="73" t="e">
        <f>VLOOKUP($A9,REFERENTIEL!$A:$Y,10,FALSE)</f>
        <v>#N/A</v>
      </c>
      <c r="R9" s="73" t="e">
        <f>VLOOKUP($A9,REFERENTIEL!$A:$Y,11,FALSE)</f>
        <v>#N/A</v>
      </c>
      <c r="S9" s="73" t="e">
        <f>VLOOKUP($A9,REFERENTIEL!$A:$Y,13,FALSE)</f>
        <v>#N/A</v>
      </c>
      <c r="V9" s="12" t="s">
        <v>408</v>
      </c>
      <c r="W9" s="10">
        <v>2</v>
      </c>
      <c r="AB9" s="12" t="s">
        <v>29</v>
      </c>
      <c r="AC9" s="10">
        <v>8</v>
      </c>
      <c r="AH9" s="12" t="s">
        <v>3562</v>
      </c>
      <c r="AI9" s="10">
        <v>8</v>
      </c>
      <c r="AK9" s="12" t="s">
        <v>3577</v>
      </c>
      <c r="AL9" s="10">
        <v>21</v>
      </c>
    </row>
    <row r="10" spans="1:38" x14ac:dyDescent="0.25">
      <c r="A10" s="52"/>
      <c r="B10" s="13" t="e">
        <f>VLOOKUP($A10,REFERENTIEL!$A:$Y,2,FALSE)</f>
        <v>#N/A</v>
      </c>
      <c r="C10" t="e">
        <f>VLOOKUP($A10,REFERENTIEL!$A:$Y,4,FALSE)</f>
        <v>#N/A</v>
      </c>
      <c r="D10" t="e">
        <f>VLOOKUP($A10,REFERENTIEL!$A:$Y,5,FALSE)</f>
        <v>#N/A</v>
      </c>
      <c r="E10" s="72" t="e">
        <f>VLOOKUP($A10,REFERENTIEL!$A:$Y,6,FALSE)</f>
        <v>#N/A</v>
      </c>
      <c r="F10" s="72" t="e">
        <f>VLOOKUP($A10,REFERENTIEL!$A:$Y,7,FALSE)</f>
        <v>#N/A</v>
      </c>
      <c r="G10" s="72" t="e">
        <f>VLOOKUP($A10,REFERENTIEL!$A:$Y,8,FALSE)</f>
        <v>#N/A</v>
      </c>
      <c r="H10" s="73" t="e">
        <f>VLOOKUP($A10,REFERENTIEL!$A:$Y,12,FALSE)</f>
        <v>#N/A</v>
      </c>
      <c r="I10" s="73" t="e">
        <f>VLOOKUP($A10,REFERENTIEL!$A:$Y,23,FALSE)</f>
        <v>#N/A</v>
      </c>
      <c r="J10" s="73" t="e">
        <f>VLOOKUP($A10,REFERENTIEL!$A:$Y,14,FALSE)</f>
        <v>#N/A</v>
      </c>
      <c r="K10" s="73" t="e">
        <f>VLOOKUP($A10,REFERENTIEL!$A:$Y,15,FALSE)</f>
        <v>#N/A</v>
      </c>
      <c r="L10" s="73" t="e">
        <f>VLOOKUP($A10,REFERENTIEL!$A:$Y,16,FALSE)</f>
        <v>#N/A</v>
      </c>
      <c r="M10" s="37" t="e">
        <f>VLOOKUP($A10,REFERENTIEL!$A:$Y,17,FALSE)</f>
        <v>#N/A</v>
      </c>
      <c r="N10" s="101" t="e">
        <f>VLOOKUP($A10,REFERENTIEL!$A:$Y,18,FALSE)</f>
        <v>#N/A</v>
      </c>
      <c r="O10" s="45" t="e">
        <f>VLOOKUP($A10,REFERENTIEL!$A:$Y,20,FALSE)</f>
        <v>#N/A</v>
      </c>
      <c r="P10" s="72" t="e">
        <f>VLOOKUP($A10,REFERENTIEL!$A:$Y,9,FALSE)</f>
        <v>#N/A</v>
      </c>
      <c r="Q10" s="73" t="e">
        <f>VLOOKUP($A10,REFERENTIEL!$A:$Y,10,FALSE)</f>
        <v>#N/A</v>
      </c>
      <c r="R10" s="73" t="e">
        <f>VLOOKUP($A10,REFERENTIEL!$A:$Y,11,FALSE)</f>
        <v>#N/A</v>
      </c>
      <c r="S10" s="73" t="e">
        <f>VLOOKUP($A10,REFERENTIEL!$A:$Y,13,FALSE)</f>
        <v>#N/A</v>
      </c>
      <c r="V10" s="12" t="s">
        <v>413</v>
      </c>
      <c r="W10" s="10">
        <v>15</v>
      </c>
      <c r="AB10" s="12" t="s">
        <v>16</v>
      </c>
      <c r="AC10" s="10">
        <v>56</v>
      </c>
      <c r="AH10" s="12" t="s">
        <v>3563</v>
      </c>
      <c r="AI10" s="10">
        <v>2</v>
      </c>
      <c r="AK10" s="12" t="s">
        <v>3569</v>
      </c>
      <c r="AL10" s="10">
        <v>12</v>
      </c>
    </row>
    <row r="11" spans="1:38" x14ac:dyDescent="0.25">
      <c r="A11" s="52"/>
      <c r="B11" s="13" t="e">
        <f>VLOOKUP($A11,REFERENTIEL!$A:$Y,2,FALSE)</f>
        <v>#N/A</v>
      </c>
      <c r="C11" t="e">
        <f>VLOOKUP($A11,REFERENTIEL!$A:$Y,4,FALSE)</f>
        <v>#N/A</v>
      </c>
      <c r="D11" t="e">
        <f>VLOOKUP($A11,REFERENTIEL!$A:$Y,5,FALSE)</f>
        <v>#N/A</v>
      </c>
      <c r="E11" s="72" t="e">
        <f>VLOOKUP($A11,REFERENTIEL!$A:$Y,6,FALSE)</f>
        <v>#N/A</v>
      </c>
      <c r="F11" s="72" t="e">
        <f>VLOOKUP($A11,REFERENTIEL!$A:$Y,7,FALSE)</f>
        <v>#N/A</v>
      </c>
      <c r="G11" s="72" t="e">
        <f>VLOOKUP($A11,REFERENTIEL!$A:$Y,8,FALSE)</f>
        <v>#N/A</v>
      </c>
      <c r="H11" s="73" t="e">
        <f>VLOOKUP($A11,REFERENTIEL!$A:$Y,12,FALSE)</f>
        <v>#N/A</v>
      </c>
      <c r="I11" s="73" t="e">
        <f>VLOOKUP($A11,REFERENTIEL!$A:$Y,23,FALSE)</f>
        <v>#N/A</v>
      </c>
      <c r="J11" s="73" t="e">
        <f>VLOOKUP($A11,REFERENTIEL!$A:$Y,14,FALSE)</f>
        <v>#N/A</v>
      </c>
      <c r="K11" s="73" t="e">
        <f>VLOOKUP($A11,REFERENTIEL!$A:$Y,15,FALSE)</f>
        <v>#N/A</v>
      </c>
      <c r="L11" s="73" t="e">
        <f>VLOOKUP($A11,REFERENTIEL!$A:$Y,16,FALSE)</f>
        <v>#N/A</v>
      </c>
      <c r="M11" s="37" t="e">
        <f>VLOOKUP($A11,REFERENTIEL!$A:$Y,17,FALSE)</f>
        <v>#N/A</v>
      </c>
      <c r="N11" s="101" t="e">
        <f>VLOOKUP($A11,REFERENTIEL!$A:$Y,18,FALSE)</f>
        <v>#N/A</v>
      </c>
      <c r="O11" s="45" t="e">
        <f>VLOOKUP($A11,REFERENTIEL!$A:$Y,20,FALSE)</f>
        <v>#N/A</v>
      </c>
      <c r="P11" s="72" t="e">
        <f>VLOOKUP($A11,REFERENTIEL!$A:$Y,9,FALSE)</f>
        <v>#N/A</v>
      </c>
      <c r="Q11" s="73" t="e">
        <f>VLOOKUP($A11,REFERENTIEL!$A:$Y,10,FALSE)</f>
        <v>#N/A</v>
      </c>
      <c r="R11" s="73" t="e">
        <f>VLOOKUP($A11,REFERENTIEL!$A:$Y,11,FALSE)</f>
        <v>#N/A</v>
      </c>
      <c r="S11" s="73" t="e">
        <f>VLOOKUP($A11,REFERENTIEL!$A:$Y,13,FALSE)</f>
        <v>#N/A</v>
      </c>
      <c r="V11" s="12" t="s">
        <v>403</v>
      </c>
      <c r="W11" s="10">
        <v>6</v>
      </c>
      <c r="AB11" s="12" t="s">
        <v>38</v>
      </c>
      <c r="AC11" s="10">
        <v>7</v>
      </c>
      <c r="AH11" s="12" t="s">
        <v>2094</v>
      </c>
      <c r="AI11" s="10">
        <v>21</v>
      </c>
      <c r="AK11" s="12" t="s">
        <v>3564</v>
      </c>
      <c r="AL11" s="10">
        <v>8</v>
      </c>
    </row>
    <row r="12" spans="1:38" x14ac:dyDescent="0.25">
      <c r="A12"/>
      <c r="B12" s="13" t="e">
        <f>VLOOKUP($A12,REFERENTIEL!$A:$Y,2,FALSE)</f>
        <v>#N/A</v>
      </c>
      <c r="C12" t="e">
        <f>VLOOKUP($A12,REFERENTIEL!$A:$Y,4,FALSE)</f>
        <v>#N/A</v>
      </c>
      <c r="D12" t="e">
        <f>VLOOKUP($A12,REFERENTIEL!$A:$Y,5,FALSE)</f>
        <v>#N/A</v>
      </c>
      <c r="E12" s="72" t="e">
        <f>VLOOKUP($A12,REFERENTIEL!$A:$Y,6,FALSE)</f>
        <v>#N/A</v>
      </c>
      <c r="F12" s="72" t="e">
        <f>VLOOKUP($A12,REFERENTIEL!$A:$Y,7,FALSE)</f>
        <v>#N/A</v>
      </c>
      <c r="G12" s="72" t="e">
        <f>VLOOKUP($A12,REFERENTIEL!$A:$Y,8,FALSE)</f>
        <v>#N/A</v>
      </c>
      <c r="H12" s="73" t="e">
        <f>VLOOKUP($A12,REFERENTIEL!$A:$Y,12,FALSE)</f>
        <v>#N/A</v>
      </c>
      <c r="I12" s="73" t="e">
        <f>VLOOKUP($A12,REFERENTIEL!$A:$Y,23,FALSE)</f>
        <v>#N/A</v>
      </c>
      <c r="J12" s="73" t="e">
        <f>VLOOKUP($A12,REFERENTIEL!$A:$Y,14,FALSE)</f>
        <v>#N/A</v>
      </c>
      <c r="K12" s="73" t="e">
        <f>VLOOKUP($A12,REFERENTIEL!$A:$Y,15,FALSE)</f>
        <v>#N/A</v>
      </c>
      <c r="L12" s="73" t="e">
        <f>VLOOKUP($A12,REFERENTIEL!$A:$Y,16,FALSE)</f>
        <v>#N/A</v>
      </c>
      <c r="M12" t="e">
        <f>VLOOKUP($A12,REFERENTIEL!$A:$Y,17,FALSE)</f>
        <v>#N/A</v>
      </c>
      <c r="N12" s="101" t="e">
        <f>VLOOKUP($A12,REFERENTIEL!$A:$Y,18,FALSE)</f>
        <v>#N/A</v>
      </c>
      <c r="O12" s="45" t="e">
        <f>VLOOKUP($A12,REFERENTIEL!$A:$Y,20,FALSE)</f>
        <v>#N/A</v>
      </c>
      <c r="P12" s="72" t="e">
        <f>VLOOKUP($A12,REFERENTIEL!$A:$Y,9,FALSE)</f>
        <v>#N/A</v>
      </c>
      <c r="Q12" s="73" t="e">
        <f>VLOOKUP($A12,REFERENTIEL!$A:$Y,10,FALSE)</f>
        <v>#N/A</v>
      </c>
      <c r="R12" s="73" t="e">
        <f>VLOOKUP($A12,REFERENTIEL!$A:$Y,11,FALSE)</f>
        <v>#N/A</v>
      </c>
      <c r="S12" s="73" t="e">
        <f>VLOOKUP($A12,REFERENTIEL!$A:$Y,13,FALSE)</f>
        <v>#N/A</v>
      </c>
      <c r="V12" s="12" t="s">
        <v>412</v>
      </c>
      <c r="W12" s="10">
        <v>17</v>
      </c>
      <c r="AB12" s="12" t="s">
        <v>3</v>
      </c>
      <c r="AC12" s="10">
        <v>5</v>
      </c>
      <c r="AH12" s="12" t="s">
        <v>3569</v>
      </c>
      <c r="AI12" s="10">
        <v>12</v>
      </c>
      <c r="AK12" s="12" t="s">
        <v>411</v>
      </c>
      <c r="AL12" s="10">
        <v>1</v>
      </c>
    </row>
    <row r="13" spans="1:38" x14ac:dyDescent="0.25">
      <c r="A13"/>
      <c r="B13" s="13" t="e">
        <f>VLOOKUP($A13,REFERENTIEL!$A:$Y,2,FALSE)</f>
        <v>#N/A</v>
      </c>
      <c r="C13" t="e">
        <f>VLOOKUP($A13,REFERENTIEL!$A:$Y,4,FALSE)</f>
        <v>#N/A</v>
      </c>
      <c r="D13" t="e">
        <f>VLOOKUP($A13,REFERENTIEL!$A:$Y,5,FALSE)</f>
        <v>#N/A</v>
      </c>
      <c r="E13" s="72" t="e">
        <f>VLOOKUP($A13,REFERENTIEL!$A:$Y,6,FALSE)</f>
        <v>#N/A</v>
      </c>
      <c r="F13" s="72" t="e">
        <f>VLOOKUP($A13,REFERENTIEL!$A:$Y,7,FALSE)</f>
        <v>#N/A</v>
      </c>
      <c r="G13" s="72" t="e">
        <f>VLOOKUP($A13,REFERENTIEL!$A:$Y,8,FALSE)</f>
        <v>#N/A</v>
      </c>
      <c r="H13" s="73" t="e">
        <f>VLOOKUP($A13,REFERENTIEL!$A:$Y,12,FALSE)</f>
        <v>#N/A</v>
      </c>
      <c r="I13" s="73" t="e">
        <f>VLOOKUP($A13,REFERENTIEL!$A:$Y,23,FALSE)</f>
        <v>#N/A</v>
      </c>
      <c r="J13" s="73" t="e">
        <f>VLOOKUP($A13,REFERENTIEL!$A:$Y,14,FALSE)</f>
        <v>#N/A</v>
      </c>
      <c r="K13" s="73" t="e">
        <f>VLOOKUP($A13,REFERENTIEL!$A:$Y,15,FALSE)</f>
        <v>#N/A</v>
      </c>
      <c r="L13" s="73" t="e">
        <f>VLOOKUP($A13,REFERENTIEL!$A:$Y,16,FALSE)</f>
        <v>#N/A</v>
      </c>
      <c r="M13" t="e">
        <f>VLOOKUP($A13,REFERENTIEL!$A:$Y,17,FALSE)</f>
        <v>#N/A</v>
      </c>
      <c r="N13" s="101" t="e">
        <f>VLOOKUP($A13,REFERENTIEL!$A:$Y,18,FALSE)</f>
        <v>#N/A</v>
      </c>
      <c r="O13" s="45" t="e">
        <f>VLOOKUP($A13,REFERENTIEL!$A:$Y,20,FALSE)</f>
        <v>#N/A</v>
      </c>
      <c r="P13" s="72" t="e">
        <f>VLOOKUP($A13,REFERENTIEL!$A:$Y,9,FALSE)</f>
        <v>#N/A</v>
      </c>
      <c r="Q13" s="73" t="e">
        <f>VLOOKUP($A13,REFERENTIEL!$A:$Y,10,FALSE)</f>
        <v>#N/A</v>
      </c>
      <c r="R13" s="73" t="e">
        <f>VLOOKUP($A13,REFERENTIEL!$A:$Y,11,FALSE)</f>
        <v>#N/A</v>
      </c>
      <c r="S13" s="73" t="e">
        <f>VLOOKUP($A13,REFERENTIEL!$A:$Y,13,FALSE)</f>
        <v>#N/A</v>
      </c>
      <c r="V13" s="12" t="s">
        <v>409</v>
      </c>
      <c r="W13" s="10">
        <v>7</v>
      </c>
      <c r="AB13" s="12" t="s">
        <v>401</v>
      </c>
      <c r="AC13" s="10">
        <v>99</v>
      </c>
      <c r="AH13" s="12" t="s">
        <v>3564</v>
      </c>
      <c r="AI13" s="10">
        <v>8</v>
      </c>
      <c r="AK13" s="12" t="s">
        <v>401</v>
      </c>
      <c r="AL13" s="10">
        <v>99</v>
      </c>
    </row>
    <row r="14" spans="1:38" x14ac:dyDescent="0.25">
      <c r="A14" s="52"/>
      <c r="B14" s="13" t="e">
        <f>VLOOKUP($A14,REFERENTIEL!$A:$Y,2,FALSE)</f>
        <v>#N/A</v>
      </c>
      <c r="C14" t="e">
        <f>VLOOKUP($A14,REFERENTIEL!$A:$Y,4,FALSE)</f>
        <v>#N/A</v>
      </c>
      <c r="D14" t="e">
        <f>VLOOKUP($A14,REFERENTIEL!$A:$Y,5,FALSE)</f>
        <v>#N/A</v>
      </c>
      <c r="E14" s="72" t="e">
        <f>VLOOKUP($A14,REFERENTIEL!$A:$Y,6,FALSE)</f>
        <v>#N/A</v>
      </c>
      <c r="F14" s="72" t="e">
        <f>VLOOKUP($A14,REFERENTIEL!$A:$Y,7,FALSE)</f>
        <v>#N/A</v>
      </c>
      <c r="G14" s="72" t="e">
        <f>VLOOKUP($A14,REFERENTIEL!$A:$Y,8,FALSE)</f>
        <v>#N/A</v>
      </c>
      <c r="H14" s="73" t="e">
        <f>VLOOKUP($A14,REFERENTIEL!$A:$Y,12,FALSE)</f>
        <v>#N/A</v>
      </c>
      <c r="I14" s="73" t="e">
        <f>VLOOKUP($A14,REFERENTIEL!$A:$Y,23,FALSE)</f>
        <v>#N/A</v>
      </c>
      <c r="J14" s="73" t="e">
        <f>VLOOKUP($A14,REFERENTIEL!$A:$Y,14,FALSE)</f>
        <v>#N/A</v>
      </c>
      <c r="K14" s="73" t="e">
        <f>VLOOKUP($A14,REFERENTIEL!$A:$Y,15,FALSE)</f>
        <v>#N/A</v>
      </c>
      <c r="L14" s="73" t="e">
        <f>VLOOKUP($A14,REFERENTIEL!$A:$Y,16,FALSE)</f>
        <v>#N/A</v>
      </c>
      <c r="M14" t="e">
        <f>VLOOKUP($A14,REFERENTIEL!$A:$Y,17,FALSE)</f>
        <v>#N/A</v>
      </c>
      <c r="N14" s="101" t="e">
        <f>VLOOKUP($A14,REFERENTIEL!$A:$Y,18,FALSE)</f>
        <v>#N/A</v>
      </c>
      <c r="O14" s="45" t="e">
        <f>VLOOKUP($A14,REFERENTIEL!$A:$Y,20,FALSE)</f>
        <v>#N/A</v>
      </c>
      <c r="P14" s="72" t="e">
        <f>VLOOKUP($A14,REFERENTIEL!$A:$Y,9,FALSE)</f>
        <v>#N/A</v>
      </c>
      <c r="Q14" s="73" t="e">
        <f>VLOOKUP($A14,REFERENTIEL!$A:$Y,10,FALSE)</f>
        <v>#N/A</v>
      </c>
      <c r="R14" s="73" t="e">
        <f>VLOOKUP($A14,REFERENTIEL!$A:$Y,11,FALSE)</f>
        <v>#N/A</v>
      </c>
      <c r="S14" s="73" t="e">
        <f>VLOOKUP($A14,REFERENTIEL!$A:$Y,13,FALSE)</f>
        <v>#N/A</v>
      </c>
      <c r="V14" s="12" t="s">
        <v>406</v>
      </c>
      <c r="W14" s="10">
        <v>9</v>
      </c>
      <c r="AH14" s="12" t="s">
        <v>411</v>
      </c>
      <c r="AI14" s="10">
        <v>1</v>
      </c>
    </row>
    <row r="15" spans="1:38" x14ac:dyDescent="0.25">
      <c r="A15"/>
      <c r="B15" s="13" t="e">
        <f>VLOOKUP($A15,REFERENTIEL!$A:$Y,2,FALSE)</f>
        <v>#N/A</v>
      </c>
      <c r="C15" t="e">
        <f>VLOOKUP($A15,REFERENTIEL!$A:$Y,4,FALSE)</f>
        <v>#N/A</v>
      </c>
      <c r="D15" t="e">
        <f>VLOOKUP($A15,REFERENTIEL!$A:$Y,5,FALSE)</f>
        <v>#N/A</v>
      </c>
      <c r="E15" s="72" t="e">
        <f>VLOOKUP($A15,REFERENTIEL!$A:$Y,6,FALSE)</f>
        <v>#N/A</v>
      </c>
      <c r="F15" s="72" t="e">
        <f>VLOOKUP($A15,REFERENTIEL!$A:$Y,7,FALSE)</f>
        <v>#N/A</v>
      </c>
      <c r="G15" s="72" t="e">
        <f>VLOOKUP($A15,REFERENTIEL!$A:$Y,8,FALSE)</f>
        <v>#N/A</v>
      </c>
      <c r="H15" s="73" t="e">
        <f>VLOOKUP($A15,REFERENTIEL!$A:$Y,12,FALSE)</f>
        <v>#N/A</v>
      </c>
      <c r="I15" s="73" t="e">
        <f>VLOOKUP($A15,REFERENTIEL!$A:$Y,23,FALSE)</f>
        <v>#N/A</v>
      </c>
      <c r="J15" s="73" t="e">
        <f>VLOOKUP($A15,REFERENTIEL!$A:$Y,14,FALSE)</f>
        <v>#N/A</v>
      </c>
      <c r="K15" s="73" t="e">
        <f>VLOOKUP($A15,REFERENTIEL!$A:$Y,15,FALSE)</f>
        <v>#N/A</v>
      </c>
      <c r="L15" s="73" t="e">
        <f>VLOOKUP($A15,REFERENTIEL!$A:$Y,16,FALSE)</f>
        <v>#N/A</v>
      </c>
      <c r="M15" t="e">
        <f>VLOOKUP($A15,REFERENTIEL!$A:$Y,17,FALSE)</f>
        <v>#N/A</v>
      </c>
      <c r="N15" s="101" t="e">
        <f>VLOOKUP($A15,REFERENTIEL!$A:$Y,18,FALSE)</f>
        <v>#N/A</v>
      </c>
      <c r="O15" s="45" t="e">
        <f>VLOOKUP($A15,REFERENTIEL!$A:$Y,20,FALSE)</f>
        <v>#N/A</v>
      </c>
      <c r="P15" s="72" t="e">
        <f>VLOOKUP($A15,REFERENTIEL!$A:$Y,9,FALSE)</f>
        <v>#N/A</v>
      </c>
      <c r="Q15" s="73" t="e">
        <f>VLOOKUP($A15,REFERENTIEL!$A:$Y,10,FALSE)</f>
        <v>#N/A</v>
      </c>
      <c r="R15" s="73" t="e">
        <f>VLOOKUP($A15,REFERENTIEL!$A:$Y,11,FALSE)</f>
        <v>#N/A</v>
      </c>
      <c r="S15" s="73" t="e">
        <f>VLOOKUP($A15,REFERENTIEL!$A:$Y,13,FALSE)</f>
        <v>#N/A</v>
      </c>
      <c r="V15" s="12" t="s">
        <v>401</v>
      </c>
      <c r="W15" s="10">
        <v>99</v>
      </c>
      <c r="AH15" s="12" t="s">
        <v>413</v>
      </c>
      <c r="AI15" s="10">
        <v>1</v>
      </c>
    </row>
    <row r="16" spans="1:38" x14ac:dyDescent="0.25">
      <c r="A16"/>
      <c r="B16" s="13" t="e">
        <f>VLOOKUP($A16,REFERENTIEL!$A:$Y,2,FALSE)</f>
        <v>#N/A</v>
      </c>
      <c r="C16" t="e">
        <f>VLOOKUP($A16,REFERENTIEL!$A:$Y,4,FALSE)</f>
        <v>#N/A</v>
      </c>
      <c r="D16" t="e">
        <f>VLOOKUP($A16,REFERENTIEL!$A:$Y,5,FALSE)</f>
        <v>#N/A</v>
      </c>
      <c r="E16" s="72" t="e">
        <f>VLOOKUP($A16,REFERENTIEL!$A:$Y,6,FALSE)</f>
        <v>#N/A</v>
      </c>
      <c r="F16" s="72" t="e">
        <f>VLOOKUP($A16,REFERENTIEL!$A:$Y,7,FALSE)</f>
        <v>#N/A</v>
      </c>
      <c r="G16" s="72" t="e">
        <f>VLOOKUP($A16,REFERENTIEL!$A:$Y,8,FALSE)</f>
        <v>#N/A</v>
      </c>
      <c r="H16" s="73" t="e">
        <f>VLOOKUP($A16,REFERENTIEL!$A:$Y,12,FALSE)</f>
        <v>#N/A</v>
      </c>
      <c r="I16" s="73" t="e">
        <f>VLOOKUP($A16,REFERENTIEL!$A:$Y,23,FALSE)</f>
        <v>#N/A</v>
      </c>
      <c r="J16" s="73" t="e">
        <f>VLOOKUP($A16,REFERENTIEL!$A:$Y,14,FALSE)</f>
        <v>#N/A</v>
      </c>
      <c r="K16" s="73" t="e">
        <f>VLOOKUP($A16,REFERENTIEL!$A:$Y,15,FALSE)</f>
        <v>#N/A</v>
      </c>
      <c r="L16" s="73" t="e">
        <f>VLOOKUP($A16,REFERENTIEL!$A:$Y,16,FALSE)</f>
        <v>#N/A</v>
      </c>
      <c r="M16" s="37" t="e">
        <f>VLOOKUP($A16,REFERENTIEL!$A:$Y,17,FALSE)</f>
        <v>#N/A</v>
      </c>
      <c r="N16" s="101" t="e">
        <f>VLOOKUP($A16,REFERENTIEL!$A:$Y,18,FALSE)</f>
        <v>#N/A</v>
      </c>
      <c r="O16" s="45" t="e">
        <f>VLOOKUP($A16,REFERENTIEL!$A:$Y,20,FALSE)</f>
        <v>#N/A</v>
      </c>
      <c r="P16" s="72" t="e">
        <f>VLOOKUP($A16,REFERENTIEL!$A:$Y,9,FALSE)</f>
        <v>#N/A</v>
      </c>
      <c r="Q16" s="73" t="e">
        <f>VLOOKUP($A16,REFERENTIEL!$A:$Y,10,FALSE)</f>
        <v>#N/A</v>
      </c>
      <c r="R16" s="73" t="e">
        <f>VLOOKUP($A16,REFERENTIEL!$A:$Y,11,FALSE)</f>
        <v>#N/A</v>
      </c>
      <c r="S16" s="73" t="e">
        <f>VLOOKUP($A16,REFERENTIEL!$A:$Y,13,FALSE)</f>
        <v>#N/A</v>
      </c>
      <c r="AH16" s="12" t="s">
        <v>401</v>
      </c>
      <c r="AI16" s="10">
        <v>99</v>
      </c>
    </row>
    <row r="17" spans="1:19" x14ac:dyDescent="0.25">
      <c r="A17"/>
      <c r="B17" s="13" t="e">
        <f>VLOOKUP($A17,REFERENTIEL!$A:$Y,2,FALSE)</f>
        <v>#N/A</v>
      </c>
      <c r="C17" t="e">
        <f>VLOOKUP($A17,REFERENTIEL!$A:$Y,4,FALSE)</f>
        <v>#N/A</v>
      </c>
      <c r="D17" t="e">
        <f>VLOOKUP($A17,REFERENTIEL!$A:$Y,5,FALSE)</f>
        <v>#N/A</v>
      </c>
      <c r="E17" s="72" t="e">
        <f>VLOOKUP($A17,REFERENTIEL!$A:$Y,6,FALSE)</f>
        <v>#N/A</v>
      </c>
      <c r="F17" s="72" t="e">
        <f>VLOOKUP($A17,REFERENTIEL!$A:$Y,7,FALSE)</f>
        <v>#N/A</v>
      </c>
      <c r="G17" s="72" t="e">
        <f>VLOOKUP($A17,REFERENTIEL!$A:$Y,8,FALSE)</f>
        <v>#N/A</v>
      </c>
      <c r="H17" s="73" t="e">
        <f>VLOOKUP($A17,REFERENTIEL!$A:$Y,12,FALSE)</f>
        <v>#N/A</v>
      </c>
      <c r="I17" s="73" t="e">
        <f>VLOOKUP($A17,REFERENTIEL!$A:$Y,23,FALSE)</f>
        <v>#N/A</v>
      </c>
      <c r="J17" s="73" t="e">
        <f>VLOOKUP($A17,REFERENTIEL!$A:$Y,14,FALSE)</f>
        <v>#N/A</v>
      </c>
      <c r="K17" s="73" t="e">
        <f>VLOOKUP($A17,REFERENTIEL!$A:$Y,15,FALSE)</f>
        <v>#N/A</v>
      </c>
      <c r="L17" s="73" t="e">
        <f>VLOOKUP($A17,REFERENTIEL!$A:$Y,16,FALSE)</f>
        <v>#N/A</v>
      </c>
      <c r="M17" s="37" t="e">
        <f>VLOOKUP($A17,REFERENTIEL!$A:$Y,17,FALSE)</f>
        <v>#N/A</v>
      </c>
      <c r="N17" s="101" t="e">
        <f>VLOOKUP($A17,REFERENTIEL!$A:$Y,18,FALSE)</f>
        <v>#N/A</v>
      </c>
      <c r="O17" s="45" t="e">
        <f>VLOOKUP($A17,REFERENTIEL!$A:$Y,20,FALSE)</f>
        <v>#N/A</v>
      </c>
      <c r="P17" s="72" t="e">
        <f>VLOOKUP($A17,REFERENTIEL!$A:$Y,9,FALSE)</f>
        <v>#N/A</v>
      </c>
      <c r="Q17" s="73" t="e">
        <f>VLOOKUP($A17,REFERENTIEL!$A:$Y,10,FALSE)</f>
        <v>#N/A</v>
      </c>
      <c r="R17" s="73" t="e">
        <f>VLOOKUP($A17,REFERENTIEL!$A:$Y,11,FALSE)</f>
        <v>#N/A</v>
      </c>
      <c r="S17" s="73" t="e">
        <f>VLOOKUP($A17,REFERENTIEL!$A:$Y,13,FALSE)</f>
        <v>#N/A</v>
      </c>
    </row>
    <row r="18" spans="1:19" x14ac:dyDescent="0.25">
      <c r="A18"/>
      <c r="B18" s="13" t="e">
        <f>VLOOKUP($A18,REFERENTIEL!$A:$Y,2,FALSE)</f>
        <v>#N/A</v>
      </c>
      <c r="C18" t="e">
        <f>VLOOKUP($A18,REFERENTIEL!$A:$Y,4,FALSE)</f>
        <v>#N/A</v>
      </c>
      <c r="D18" t="e">
        <f>VLOOKUP($A18,REFERENTIEL!$A:$Y,5,FALSE)</f>
        <v>#N/A</v>
      </c>
      <c r="E18" s="72" t="e">
        <f>VLOOKUP($A18,REFERENTIEL!$A:$Y,6,FALSE)</f>
        <v>#N/A</v>
      </c>
      <c r="F18" s="72" t="e">
        <f>VLOOKUP($A18,REFERENTIEL!$A:$Y,7,FALSE)</f>
        <v>#N/A</v>
      </c>
      <c r="G18" s="72" t="e">
        <f>VLOOKUP($A18,REFERENTIEL!$A:$Y,8,FALSE)</f>
        <v>#N/A</v>
      </c>
      <c r="H18" s="73" t="e">
        <f>VLOOKUP($A18,REFERENTIEL!$A:$Y,12,FALSE)</f>
        <v>#N/A</v>
      </c>
      <c r="I18" s="73" t="e">
        <f>VLOOKUP($A18,REFERENTIEL!$A:$Y,23,FALSE)</f>
        <v>#N/A</v>
      </c>
      <c r="J18" s="73" t="e">
        <f>VLOOKUP($A18,REFERENTIEL!$A:$Y,14,FALSE)</f>
        <v>#N/A</v>
      </c>
      <c r="K18" s="73" t="e">
        <f>VLOOKUP($A18,REFERENTIEL!$A:$Y,15,FALSE)</f>
        <v>#N/A</v>
      </c>
      <c r="L18" s="73" t="e">
        <f>VLOOKUP($A18,REFERENTIEL!$A:$Y,16,FALSE)</f>
        <v>#N/A</v>
      </c>
      <c r="M18" s="37" t="e">
        <f>VLOOKUP($A18,REFERENTIEL!$A:$Y,17,FALSE)</f>
        <v>#N/A</v>
      </c>
      <c r="N18" s="101" t="e">
        <f>VLOOKUP($A18,REFERENTIEL!$A:$Y,18,FALSE)</f>
        <v>#N/A</v>
      </c>
      <c r="O18" s="45" t="e">
        <f>VLOOKUP($A18,REFERENTIEL!$A:$Y,20,FALSE)</f>
        <v>#N/A</v>
      </c>
      <c r="P18" s="72" t="e">
        <f>VLOOKUP($A18,REFERENTIEL!$A:$Y,9,FALSE)</f>
        <v>#N/A</v>
      </c>
      <c r="Q18" s="73" t="e">
        <f>VLOOKUP($A18,REFERENTIEL!$A:$Y,10,FALSE)</f>
        <v>#N/A</v>
      </c>
      <c r="R18" s="73" t="e">
        <f>VLOOKUP($A18,REFERENTIEL!$A:$Y,11,FALSE)</f>
        <v>#N/A</v>
      </c>
      <c r="S18" s="73" t="e">
        <f>VLOOKUP($A18,REFERENTIEL!$A:$Y,13,FALSE)</f>
        <v>#N/A</v>
      </c>
    </row>
    <row r="19" spans="1:19" x14ac:dyDescent="0.25">
      <c r="A19"/>
      <c r="B19" s="13" t="e">
        <f>VLOOKUP($A19,REFERENTIEL!$A:$Y,2,FALSE)</f>
        <v>#N/A</v>
      </c>
      <c r="C19" t="e">
        <f>VLOOKUP($A19,REFERENTIEL!$A:$Y,4,FALSE)</f>
        <v>#N/A</v>
      </c>
      <c r="D19" t="e">
        <f>VLOOKUP($A19,REFERENTIEL!$A:$Y,5,FALSE)</f>
        <v>#N/A</v>
      </c>
      <c r="E19" s="72" t="e">
        <f>VLOOKUP($A19,REFERENTIEL!$A:$Y,6,FALSE)</f>
        <v>#N/A</v>
      </c>
      <c r="F19" s="72" t="e">
        <f>VLOOKUP($A19,REFERENTIEL!$A:$Y,7,FALSE)</f>
        <v>#N/A</v>
      </c>
      <c r="G19" s="72" t="e">
        <f>VLOOKUP($A19,REFERENTIEL!$A:$Y,8,FALSE)</f>
        <v>#N/A</v>
      </c>
      <c r="H19" s="73" t="e">
        <f>VLOOKUP($A19,REFERENTIEL!$A:$Y,12,FALSE)</f>
        <v>#N/A</v>
      </c>
      <c r="I19" s="73" t="e">
        <f>VLOOKUP($A19,REFERENTIEL!$A:$Y,23,FALSE)</f>
        <v>#N/A</v>
      </c>
      <c r="J19" s="73" t="e">
        <f>VLOOKUP($A19,REFERENTIEL!$A:$Y,14,FALSE)</f>
        <v>#N/A</v>
      </c>
      <c r="K19" s="73" t="e">
        <f>VLOOKUP($A19,REFERENTIEL!$A:$Y,15,FALSE)</f>
        <v>#N/A</v>
      </c>
      <c r="L19" s="73" t="e">
        <f>VLOOKUP($A19,REFERENTIEL!$A:$Y,16,FALSE)</f>
        <v>#N/A</v>
      </c>
      <c r="M19" s="37" t="e">
        <f>VLOOKUP($A19,REFERENTIEL!$A:$Y,17,FALSE)</f>
        <v>#N/A</v>
      </c>
      <c r="N19" s="101" t="e">
        <f>VLOOKUP($A19,REFERENTIEL!$A:$Y,18,FALSE)</f>
        <v>#N/A</v>
      </c>
      <c r="O19" s="45" t="e">
        <f>VLOOKUP($A19,REFERENTIEL!$A:$Y,20,FALSE)</f>
        <v>#N/A</v>
      </c>
      <c r="P19" s="72" t="e">
        <f>VLOOKUP($A19,REFERENTIEL!$A:$Y,9,FALSE)</f>
        <v>#N/A</v>
      </c>
      <c r="Q19" s="73" t="e">
        <f>VLOOKUP($A19,REFERENTIEL!$A:$Y,10,FALSE)</f>
        <v>#N/A</v>
      </c>
      <c r="R19" s="73" t="e">
        <f>VLOOKUP($A19,REFERENTIEL!$A:$Y,11,FALSE)</f>
        <v>#N/A</v>
      </c>
      <c r="S19" s="73" t="e">
        <f>VLOOKUP($A19,REFERENTIEL!$A:$Y,13,FALSE)</f>
        <v>#N/A</v>
      </c>
    </row>
    <row r="20" spans="1:19" x14ac:dyDescent="0.25">
      <c r="A20"/>
      <c r="B20" s="13" t="e">
        <f>VLOOKUP($A20,REFERENTIEL!$A:$Y,2,FALSE)</f>
        <v>#N/A</v>
      </c>
      <c r="C20" t="e">
        <f>VLOOKUP($A20,REFERENTIEL!$A:$Y,4,FALSE)</f>
        <v>#N/A</v>
      </c>
      <c r="D20" t="e">
        <f>VLOOKUP($A20,REFERENTIEL!$A:$Y,5,FALSE)</f>
        <v>#N/A</v>
      </c>
      <c r="E20" s="72" t="e">
        <f>VLOOKUP($A20,REFERENTIEL!$A:$Y,6,FALSE)</f>
        <v>#N/A</v>
      </c>
      <c r="F20" s="72" t="e">
        <f>VLOOKUP($A20,REFERENTIEL!$A:$Y,7,FALSE)</f>
        <v>#N/A</v>
      </c>
      <c r="G20" s="72" t="e">
        <f>VLOOKUP($A20,REFERENTIEL!$A:$Y,8,FALSE)</f>
        <v>#N/A</v>
      </c>
      <c r="H20" s="73" t="e">
        <f>VLOOKUP($A20,REFERENTIEL!$A:$Y,12,FALSE)</f>
        <v>#N/A</v>
      </c>
      <c r="I20" s="73" t="e">
        <f>VLOOKUP($A20,REFERENTIEL!$A:$Y,23,FALSE)</f>
        <v>#N/A</v>
      </c>
      <c r="J20" s="73" t="e">
        <f>VLOOKUP($A20,REFERENTIEL!$A:$Y,14,FALSE)</f>
        <v>#N/A</v>
      </c>
      <c r="K20" s="73" t="e">
        <f>VLOOKUP($A20,REFERENTIEL!$A:$Y,15,FALSE)</f>
        <v>#N/A</v>
      </c>
      <c r="L20" s="73" t="e">
        <f>VLOOKUP($A20,REFERENTIEL!$A:$Y,16,FALSE)</f>
        <v>#N/A</v>
      </c>
      <c r="M20" t="e">
        <f>VLOOKUP($A20,REFERENTIEL!$A:$Y,17,FALSE)</f>
        <v>#N/A</v>
      </c>
      <c r="N20" s="101" t="e">
        <f>VLOOKUP($A20,REFERENTIEL!$A:$Y,18,FALSE)</f>
        <v>#N/A</v>
      </c>
      <c r="O20" s="45" t="e">
        <f>VLOOKUP($A20,REFERENTIEL!$A:$Y,20,FALSE)</f>
        <v>#N/A</v>
      </c>
      <c r="P20" s="72" t="e">
        <f>VLOOKUP($A20,REFERENTIEL!$A:$Y,9,FALSE)</f>
        <v>#N/A</v>
      </c>
      <c r="Q20" s="73" t="e">
        <f>VLOOKUP($A20,REFERENTIEL!$A:$Y,10,FALSE)</f>
        <v>#N/A</v>
      </c>
      <c r="R20" s="73" t="e">
        <f>VLOOKUP($A20,REFERENTIEL!$A:$Y,11,FALSE)</f>
        <v>#N/A</v>
      </c>
      <c r="S20" s="73" t="e">
        <f>VLOOKUP($A20,REFERENTIEL!$A:$Y,13,FALSE)</f>
        <v>#N/A</v>
      </c>
    </row>
    <row r="21" spans="1:19" x14ac:dyDescent="0.25">
      <c r="A21"/>
      <c r="B21" s="13" t="e">
        <f>VLOOKUP($A21,REFERENTIEL!$A:$Y,2,FALSE)</f>
        <v>#N/A</v>
      </c>
      <c r="C21" t="e">
        <f>VLOOKUP($A21,REFERENTIEL!$A:$Y,4,FALSE)</f>
        <v>#N/A</v>
      </c>
      <c r="D21" t="e">
        <f>VLOOKUP($A21,REFERENTIEL!$A:$Y,5,FALSE)</f>
        <v>#N/A</v>
      </c>
      <c r="E21" s="72" t="e">
        <f>VLOOKUP($A21,REFERENTIEL!$A:$Y,6,FALSE)</f>
        <v>#N/A</v>
      </c>
      <c r="F21" s="72" t="e">
        <f>VLOOKUP($A21,REFERENTIEL!$A:$Y,7,FALSE)</f>
        <v>#N/A</v>
      </c>
      <c r="G21" s="72" t="e">
        <f>VLOOKUP($A21,REFERENTIEL!$A:$Y,8,FALSE)</f>
        <v>#N/A</v>
      </c>
      <c r="H21" s="73" t="e">
        <f>VLOOKUP($A21,REFERENTIEL!$A:$Y,12,FALSE)</f>
        <v>#N/A</v>
      </c>
      <c r="I21" s="73" t="e">
        <f>VLOOKUP($A21,REFERENTIEL!$A:$Y,23,FALSE)</f>
        <v>#N/A</v>
      </c>
      <c r="J21" s="73" t="e">
        <f>VLOOKUP($A21,REFERENTIEL!$A:$Y,14,FALSE)</f>
        <v>#N/A</v>
      </c>
      <c r="K21" s="73" t="e">
        <f>VLOOKUP($A21,REFERENTIEL!$A:$Y,15,FALSE)</f>
        <v>#N/A</v>
      </c>
      <c r="L21" s="73" t="e">
        <f>VLOOKUP($A21,REFERENTIEL!$A:$Y,16,FALSE)</f>
        <v>#N/A</v>
      </c>
      <c r="M21" s="37" t="e">
        <f>VLOOKUP($A21,REFERENTIEL!$A:$Y,17,FALSE)</f>
        <v>#N/A</v>
      </c>
      <c r="N21" s="101" t="e">
        <f>VLOOKUP($A21,REFERENTIEL!$A:$Y,18,FALSE)</f>
        <v>#N/A</v>
      </c>
      <c r="O21" s="45" t="e">
        <f>VLOOKUP($A21,REFERENTIEL!$A:$Y,20,FALSE)</f>
        <v>#N/A</v>
      </c>
      <c r="P21" s="72" t="e">
        <f>VLOOKUP($A21,REFERENTIEL!$A:$Y,9,FALSE)</f>
        <v>#N/A</v>
      </c>
      <c r="Q21" s="73" t="e">
        <f>VLOOKUP($A21,REFERENTIEL!$A:$Y,10,FALSE)</f>
        <v>#N/A</v>
      </c>
      <c r="R21" s="73" t="e">
        <f>VLOOKUP($A21,REFERENTIEL!$A:$Y,11,FALSE)</f>
        <v>#N/A</v>
      </c>
      <c r="S21" s="73" t="e">
        <f>VLOOKUP($A21,REFERENTIEL!$A:$Y,13,FALSE)</f>
        <v>#N/A</v>
      </c>
    </row>
    <row r="22" spans="1:19" x14ac:dyDescent="0.25">
      <c r="A22"/>
      <c r="B22" s="13" t="e">
        <f>VLOOKUP($A22,REFERENTIEL!$A:$Y,2,FALSE)</f>
        <v>#N/A</v>
      </c>
      <c r="C22" t="e">
        <f>VLOOKUP($A22,REFERENTIEL!$A:$Y,4,FALSE)</f>
        <v>#N/A</v>
      </c>
      <c r="D22" t="e">
        <f>VLOOKUP($A22,REFERENTIEL!$A:$Y,5,FALSE)</f>
        <v>#N/A</v>
      </c>
      <c r="E22" s="72" t="e">
        <f>VLOOKUP($A22,REFERENTIEL!$A:$Y,6,FALSE)</f>
        <v>#N/A</v>
      </c>
      <c r="F22" s="72" t="e">
        <f>VLOOKUP($A22,REFERENTIEL!$A:$Y,7,FALSE)</f>
        <v>#N/A</v>
      </c>
      <c r="G22" s="72" t="e">
        <f>VLOOKUP($A22,REFERENTIEL!$A:$Y,8,FALSE)</f>
        <v>#N/A</v>
      </c>
      <c r="H22" s="73" t="e">
        <f>VLOOKUP($A22,REFERENTIEL!$A:$Y,12,FALSE)</f>
        <v>#N/A</v>
      </c>
      <c r="I22" s="73" t="e">
        <f>VLOOKUP($A22,REFERENTIEL!$A:$Y,23,FALSE)</f>
        <v>#N/A</v>
      </c>
      <c r="J22" s="73" t="e">
        <f>VLOOKUP($A22,REFERENTIEL!$A:$Y,14,FALSE)</f>
        <v>#N/A</v>
      </c>
      <c r="K22" s="73" t="e">
        <f>VLOOKUP($A22,REFERENTIEL!$A:$Y,15,FALSE)</f>
        <v>#N/A</v>
      </c>
      <c r="L22" s="73" t="e">
        <f>VLOOKUP($A22,REFERENTIEL!$A:$Y,16,FALSE)</f>
        <v>#N/A</v>
      </c>
      <c r="M22" s="37" t="e">
        <f>VLOOKUP($A22,REFERENTIEL!$A:$Y,17,FALSE)</f>
        <v>#N/A</v>
      </c>
      <c r="N22" s="101" t="e">
        <f>VLOOKUP($A22,REFERENTIEL!$A:$Y,18,FALSE)</f>
        <v>#N/A</v>
      </c>
      <c r="O22" s="45" t="e">
        <f>VLOOKUP($A22,REFERENTIEL!$A:$Y,20,FALSE)</f>
        <v>#N/A</v>
      </c>
      <c r="P22" s="72" t="e">
        <f>VLOOKUP($A22,REFERENTIEL!$A:$Y,9,FALSE)</f>
        <v>#N/A</v>
      </c>
      <c r="Q22" s="73" t="e">
        <f>VLOOKUP($A22,REFERENTIEL!$A:$Y,10,FALSE)</f>
        <v>#N/A</v>
      </c>
      <c r="R22" s="73" t="e">
        <f>VLOOKUP($A22,REFERENTIEL!$A:$Y,11,FALSE)</f>
        <v>#N/A</v>
      </c>
      <c r="S22" s="73" t="e">
        <f>VLOOKUP($A22,REFERENTIEL!$A:$Y,13,FALSE)</f>
        <v>#N/A</v>
      </c>
    </row>
    <row r="23" spans="1:19" x14ac:dyDescent="0.25">
      <c r="A23"/>
      <c r="B23" s="13" t="e">
        <f>VLOOKUP($A23,REFERENTIEL!$A:$Y,2,FALSE)</f>
        <v>#N/A</v>
      </c>
      <c r="C23" t="e">
        <f>VLOOKUP($A23,REFERENTIEL!$A:$Y,4,FALSE)</f>
        <v>#N/A</v>
      </c>
      <c r="D23" t="e">
        <f>VLOOKUP($A23,REFERENTIEL!$A:$Y,5,FALSE)</f>
        <v>#N/A</v>
      </c>
      <c r="E23" s="72" t="e">
        <f>VLOOKUP($A23,REFERENTIEL!$A:$Y,6,FALSE)</f>
        <v>#N/A</v>
      </c>
      <c r="F23" s="72" t="e">
        <f>VLOOKUP($A23,REFERENTIEL!$A:$Y,7,FALSE)</f>
        <v>#N/A</v>
      </c>
      <c r="G23" s="72" t="e">
        <f>VLOOKUP($A23,REFERENTIEL!$A:$Y,8,FALSE)</f>
        <v>#N/A</v>
      </c>
      <c r="H23" s="73" t="e">
        <f>VLOOKUP($A23,REFERENTIEL!$A:$Y,12,FALSE)</f>
        <v>#N/A</v>
      </c>
      <c r="I23" s="73" t="e">
        <f>VLOOKUP($A23,REFERENTIEL!$A:$Y,23,FALSE)</f>
        <v>#N/A</v>
      </c>
      <c r="J23" s="73" t="e">
        <f>VLOOKUP($A23,REFERENTIEL!$A:$Y,14,FALSE)</f>
        <v>#N/A</v>
      </c>
      <c r="K23" s="73" t="e">
        <f>VLOOKUP($A23,REFERENTIEL!$A:$Y,15,FALSE)</f>
        <v>#N/A</v>
      </c>
      <c r="L23" s="73" t="e">
        <f>VLOOKUP($A23,REFERENTIEL!$A:$Y,16,FALSE)</f>
        <v>#N/A</v>
      </c>
      <c r="M23" s="37" t="e">
        <f>VLOOKUP($A23,REFERENTIEL!$A:$Y,17,FALSE)</f>
        <v>#N/A</v>
      </c>
      <c r="N23" s="101" t="e">
        <f>VLOOKUP($A23,REFERENTIEL!$A:$Y,18,FALSE)</f>
        <v>#N/A</v>
      </c>
      <c r="O23" s="45" t="e">
        <f>VLOOKUP($A23,REFERENTIEL!$A:$Y,20,FALSE)</f>
        <v>#N/A</v>
      </c>
      <c r="P23" s="72" t="e">
        <f>VLOOKUP($A23,REFERENTIEL!$A:$Y,9,FALSE)</f>
        <v>#N/A</v>
      </c>
      <c r="Q23" s="73" t="e">
        <f>VLOOKUP($A23,REFERENTIEL!$A:$Y,10,FALSE)</f>
        <v>#N/A</v>
      </c>
      <c r="R23" s="73" t="e">
        <f>VLOOKUP($A23,REFERENTIEL!$A:$Y,11,FALSE)</f>
        <v>#N/A</v>
      </c>
      <c r="S23" s="73" t="e">
        <f>VLOOKUP($A23,REFERENTIEL!$A:$Y,13,FALSE)</f>
        <v>#N/A</v>
      </c>
    </row>
    <row r="24" spans="1:19" x14ac:dyDescent="0.25">
      <c r="A24"/>
      <c r="B24" s="13" t="e">
        <f>VLOOKUP($A24,REFERENTIEL!$A:$Y,2,FALSE)</f>
        <v>#N/A</v>
      </c>
      <c r="C24" t="e">
        <f>VLOOKUP($A24,REFERENTIEL!$A:$Y,4,FALSE)</f>
        <v>#N/A</v>
      </c>
      <c r="D24" t="e">
        <f>VLOOKUP($A24,REFERENTIEL!$A:$Y,5,FALSE)</f>
        <v>#N/A</v>
      </c>
      <c r="E24" s="72" t="e">
        <f>VLOOKUP($A24,REFERENTIEL!$A:$Y,6,FALSE)</f>
        <v>#N/A</v>
      </c>
      <c r="F24" s="72" t="e">
        <f>VLOOKUP($A24,REFERENTIEL!$A:$Y,7,FALSE)</f>
        <v>#N/A</v>
      </c>
      <c r="G24" s="72" t="e">
        <f>VLOOKUP($A24,REFERENTIEL!$A:$Y,8,FALSE)</f>
        <v>#N/A</v>
      </c>
      <c r="H24" s="73" t="e">
        <f>VLOOKUP($A24,REFERENTIEL!$A:$Y,12,FALSE)</f>
        <v>#N/A</v>
      </c>
      <c r="I24" s="73" t="e">
        <f>VLOOKUP($A24,REFERENTIEL!$A:$Y,23,FALSE)</f>
        <v>#N/A</v>
      </c>
      <c r="J24" s="73" t="e">
        <f>VLOOKUP($A24,REFERENTIEL!$A:$Y,14,FALSE)</f>
        <v>#N/A</v>
      </c>
      <c r="K24" s="73" t="e">
        <f>VLOOKUP($A24,REFERENTIEL!$A:$Y,15,FALSE)</f>
        <v>#N/A</v>
      </c>
      <c r="L24" s="73" t="e">
        <f>VLOOKUP($A24,REFERENTIEL!$A:$Y,16,FALSE)</f>
        <v>#N/A</v>
      </c>
      <c r="M24" s="37" t="e">
        <f>VLOOKUP($A24,REFERENTIEL!$A:$Y,17,FALSE)</f>
        <v>#N/A</v>
      </c>
      <c r="N24" s="101" t="e">
        <f>VLOOKUP($A24,REFERENTIEL!$A:$Y,18,FALSE)</f>
        <v>#N/A</v>
      </c>
      <c r="O24" s="45" t="e">
        <f>VLOOKUP($A24,REFERENTIEL!$A:$Y,20,FALSE)</f>
        <v>#N/A</v>
      </c>
      <c r="P24" s="72" t="e">
        <f>VLOOKUP($A24,REFERENTIEL!$A:$Y,9,FALSE)</f>
        <v>#N/A</v>
      </c>
      <c r="Q24" s="73" t="e">
        <f>VLOOKUP($A24,REFERENTIEL!$A:$Y,10,FALSE)</f>
        <v>#N/A</v>
      </c>
      <c r="R24" s="73" t="e">
        <f>VLOOKUP($A24,REFERENTIEL!$A:$Y,11,FALSE)</f>
        <v>#N/A</v>
      </c>
      <c r="S24" s="73" t="e">
        <f>VLOOKUP($A24,REFERENTIEL!$A:$Y,13,FALSE)</f>
        <v>#N/A</v>
      </c>
    </row>
    <row r="25" spans="1:19" x14ac:dyDescent="0.25">
      <c r="A25"/>
      <c r="B25" s="13" t="e">
        <f>VLOOKUP($A25,REFERENTIEL!$A:$Y,2,FALSE)</f>
        <v>#N/A</v>
      </c>
      <c r="C25" t="e">
        <f>VLOOKUP($A25,REFERENTIEL!$A:$Y,4,FALSE)</f>
        <v>#N/A</v>
      </c>
      <c r="D25" t="e">
        <f>VLOOKUP($A25,REFERENTIEL!$A:$Y,5,FALSE)</f>
        <v>#N/A</v>
      </c>
      <c r="E25" s="72" t="e">
        <f>VLOOKUP($A25,REFERENTIEL!$A:$Y,6,FALSE)</f>
        <v>#N/A</v>
      </c>
      <c r="F25" s="72" t="e">
        <f>VLOOKUP($A25,REFERENTIEL!$A:$Y,7,FALSE)</f>
        <v>#N/A</v>
      </c>
      <c r="G25" s="72" t="e">
        <f>VLOOKUP($A25,REFERENTIEL!$A:$Y,8,FALSE)</f>
        <v>#N/A</v>
      </c>
      <c r="H25" s="73" t="e">
        <f>VLOOKUP($A25,REFERENTIEL!$A:$Y,12,FALSE)</f>
        <v>#N/A</v>
      </c>
      <c r="I25" s="73" t="e">
        <f>VLOOKUP($A25,REFERENTIEL!$A:$Y,23,FALSE)</f>
        <v>#N/A</v>
      </c>
      <c r="J25" s="73" t="e">
        <f>VLOOKUP($A25,REFERENTIEL!$A:$Y,14,FALSE)</f>
        <v>#N/A</v>
      </c>
      <c r="K25" s="73" t="e">
        <f>VLOOKUP($A25,REFERENTIEL!$A:$Y,15,FALSE)</f>
        <v>#N/A</v>
      </c>
      <c r="L25" s="73" t="e">
        <f>VLOOKUP($A25,REFERENTIEL!$A:$Y,16,FALSE)</f>
        <v>#N/A</v>
      </c>
      <c r="M25" s="37" t="e">
        <f>VLOOKUP($A25,REFERENTIEL!$A:$Y,17,FALSE)</f>
        <v>#N/A</v>
      </c>
      <c r="N25" s="101" t="e">
        <f>VLOOKUP($A25,REFERENTIEL!$A:$Y,18,FALSE)</f>
        <v>#N/A</v>
      </c>
      <c r="O25" s="45" t="e">
        <f>VLOOKUP($A25,REFERENTIEL!$A:$Y,20,FALSE)</f>
        <v>#N/A</v>
      </c>
      <c r="P25" s="72" t="e">
        <f>VLOOKUP($A25,REFERENTIEL!$A:$Y,9,FALSE)</f>
        <v>#N/A</v>
      </c>
      <c r="Q25" s="73" t="e">
        <f>VLOOKUP($A25,REFERENTIEL!$A:$Y,10,FALSE)</f>
        <v>#N/A</v>
      </c>
      <c r="R25" s="73" t="e">
        <f>VLOOKUP($A25,REFERENTIEL!$A:$Y,11,FALSE)</f>
        <v>#N/A</v>
      </c>
      <c r="S25" s="73" t="e">
        <f>VLOOKUP($A25,REFERENTIEL!$A:$Y,13,FALSE)</f>
        <v>#N/A</v>
      </c>
    </row>
    <row r="26" spans="1:19" x14ac:dyDescent="0.25">
      <c r="A26"/>
      <c r="B26" s="13" t="e">
        <f>VLOOKUP($A26,REFERENTIEL!$A:$Y,2,FALSE)</f>
        <v>#N/A</v>
      </c>
      <c r="C26" t="e">
        <f>VLOOKUP($A26,REFERENTIEL!$A:$Y,4,FALSE)</f>
        <v>#N/A</v>
      </c>
      <c r="D26" t="e">
        <f>VLOOKUP($A26,REFERENTIEL!$A:$Y,5,FALSE)</f>
        <v>#N/A</v>
      </c>
      <c r="E26" s="72" t="e">
        <f>VLOOKUP($A26,REFERENTIEL!$A:$Y,6,FALSE)</f>
        <v>#N/A</v>
      </c>
      <c r="F26" s="72" t="e">
        <f>VLOOKUP($A26,REFERENTIEL!$A:$Y,7,FALSE)</f>
        <v>#N/A</v>
      </c>
      <c r="G26" s="72" t="e">
        <f>VLOOKUP($A26,REFERENTIEL!$A:$Y,8,FALSE)</f>
        <v>#N/A</v>
      </c>
      <c r="H26" s="73" t="e">
        <f>VLOOKUP($A26,REFERENTIEL!$A:$Y,12,FALSE)</f>
        <v>#N/A</v>
      </c>
      <c r="I26" s="73" t="e">
        <f>VLOOKUP($A26,REFERENTIEL!$A:$Y,23,FALSE)</f>
        <v>#N/A</v>
      </c>
      <c r="J26" s="73" t="e">
        <f>VLOOKUP($A26,REFERENTIEL!$A:$Y,14,FALSE)</f>
        <v>#N/A</v>
      </c>
      <c r="K26" s="73" t="e">
        <f>VLOOKUP($A26,REFERENTIEL!$A:$Y,15,FALSE)</f>
        <v>#N/A</v>
      </c>
      <c r="L26" s="73" t="e">
        <f>VLOOKUP($A26,REFERENTIEL!$A:$Y,16,FALSE)</f>
        <v>#N/A</v>
      </c>
      <c r="M26" s="37" t="e">
        <f>VLOOKUP($A26,REFERENTIEL!$A:$Y,17,FALSE)</f>
        <v>#N/A</v>
      </c>
      <c r="N26" s="101" t="e">
        <f>VLOOKUP($A26,REFERENTIEL!$A:$Y,18,FALSE)</f>
        <v>#N/A</v>
      </c>
      <c r="O26" s="45" t="e">
        <f>VLOOKUP($A26,REFERENTIEL!$A:$Y,20,FALSE)</f>
        <v>#N/A</v>
      </c>
      <c r="P26" s="72" t="e">
        <f>VLOOKUP($A26,REFERENTIEL!$A:$Y,9,FALSE)</f>
        <v>#N/A</v>
      </c>
      <c r="Q26" s="73" t="e">
        <f>VLOOKUP($A26,REFERENTIEL!$A:$Y,10,FALSE)</f>
        <v>#N/A</v>
      </c>
      <c r="R26" s="73" t="e">
        <f>VLOOKUP($A26,REFERENTIEL!$A:$Y,11,FALSE)</f>
        <v>#N/A</v>
      </c>
      <c r="S26" s="73" t="e">
        <f>VLOOKUP($A26,REFERENTIEL!$A:$Y,13,FALSE)</f>
        <v>#N/A</v>
      </c>
    </row>
    <row r="27" spans="1:19" x14ac:dyDescent="0.25">
      <c r="A27"/>
      <c r="B27" s="13" t="e">
        <f>VLOOKUP($A27,REFERENTIEL!$A:$Y,2,FALSE)</f>
        <v>#N/A</v>
      </c>
      <c r="C27" t="e">
        <f>VLOOKUP($A27,REFERENTIEL!$A:$Y,4,FALSE)</f>
        <v>#N/A</v>
      </c>
      <c r="D27" t="e">
        <f>VLOOKUP($A27,REFERENTIEL!$A:$Y,5,FALSE)</f>
        <v>#N/A</v>
      </c>
      <c r="E27" s="72" t="e">
        <f>VLOOKUP($A27,REFERENTIEL!$A:$Y,6,FALSE)</f>
        <v>#N/A</v>
      </c>
      <c r="F27" s="72" t="e">
        <f>VLOOKUP($A27,REFERENTIEL!$A:$Y,7,FALSE)</f>
        <v>#N/A</v>
      </c>
      <c r="G27" s="72" t="e">
        <f>VLOOKUP($A27,REFERENTIEL!$A:$Y,8,FALSE)</f>
        <v>#N/A</v>
      </c>
      <c r="H27" s="73" t="e">
        <f>VLOOKUP($A27,REFERENTIEL!$A:$Y,12,FALSE)</f>
        <v>#N/A</v>
      </c>
      <c r="I27" s="73" t="e">
        <f>VLOOKUP($A27,REFERENTIEL!$A:$Y,23,FALSE)</f>
        <v>#N/A</v>
      </c>
      <c r="J27" s="73" t="e">
        <f>VLOOKUP($A27,REFERENTIEL!$A:$Y,14,FALSE)</f>
        <v>#N/A</v>
      </c>
      <c r="K27" s="73" t="e">
        <f>VLOOKUP($A27,REFERENTIEL!$A:$Y,15,FALSE)</f>
        <v>#N/A</v>
      </c>
      <c r="L27" s="73" t="e">
        <f>VLOOKUP($A27,REFERENTIEL!$A:$Y,16,FALSE)</f>
        <v>#N/A</v>
      </c>
      <c r="M27" s="37" t="e">
        <f>VLOOKUP($A27,REFERENTIEL!$A:$Y,17,FALSE)</f>
        <v>#N/A</v>
      </c>
      <c r="N27" s="101" t="e">
        <f>VLOOKUP($A27,REFERENTIEL!$A:$Y,18,FALSE)</f>
        <v>#N/A</v>
      </c>
      <c r="O27" s="45" t="e">
        <f>VLOOKUP($A27,REFERENTIEL!$A:$Y,20,FALSE)</f>
        <v>#N/A</v>
      </c>
      <c r="P27" s="72" t="e">
        <f>VLOOKUP($A27,REFERENTIEL!$A:$Y,9,FALSE)</f>
        <v>#N/A</v>
      </c>
      <c r="Q27" s="73" t="e">
        <f>VLOOKUP($A27,REFERENTIEL!$A:$Y,10,FALSE)</f>
        <v>#N/A</v>
      </c>
      <c r="R27" s="73" t="e">
        <f>VLOOKUP($A27,REFERENTIEL!$A:$Y,11,FALSE)</f>
        <v>#N/A</v>
      </c>
      <c r="S27" s="73" t="e">
        <f>VLOOKUP($A27,REFERENTIEL!$A:$Y,13,FALSE)</f>
        <v>#N/A</v>
      </c>
    </row>
    <row r="28" spans="1:19" x14ac:dyDescent="0.25">
      <c r="A28"/>
      <c r="B28" s="13" t="e">
        <f>VLOOKUP($A28,REFERENTIEL!$A:$Y,2,FALSE)</f>
        <v>#N/A</v>
      </c>
      <c r="C28" t="e">
        <f>VLOOKUP($A28,REFERENTIEL!$A:$Y,4,FALSE)</f>
        <v>#N/A</v>
      </c>
      <c r="D28" t="e">
        <f>VLOOKUP($A28,REFERENTIEL!$A:$Y,5,FALSE)</f>
        <v>#N/A</v>
      </c>
      <c r="E28" s="72" t="e">
        <f>VLOOKUP($A28,REFERENTIEL!$A:$Y,6,FALSE)</f>
        <v>#N/A</v>
      </c>
      <c r="F28" s="72" t="e">
        <f>VLOOKUP($A28,REFERENTIEL!$A:$Y,7,FALSE)</f>
        <v>#N/A</v>
      </c>
      <c r="G28" s="72" t="e">
        <f>VLOOKUP($A28,REFERENTIEL!$A:$Y,8,FALSE)</f>
        <v>#N/A</v>
      </c>
      <c r="H28" s="73" t="e">
        <f>VLOOKUP($A28,REFERENTIEL!$A:$Y,12,FALSE)</f>
        <v>#N/A</v>
      </c>
      <c r="I28" s="73" t="e">
        <f>VLOOKUP($A28,REFERENTIEL!$A:$Y,23,FALSE)</f>
        <v>#N/A</v>
      </c>
      <c r="J28" s="73" t="e">
        <f>VLOOKUP($A28,REFERENTIEL!$A:$Y,14,FALSE)</f>
        <v>#N/A</v>
      </c>
      <c r="K28" s="73" t="e">
        <f>VLOOKUP($A28,REFERENTIEL!$A:$Y,15,FALSE)</f>
        <v>#N/A</v>
      </c>
      <c r="L28" s="73" t="e">
        <f>VLOOKUP($A28,REFERENTIEL!$A:$Y,16,FALSE)</f>
        <v>#N/A</v>
      </c>
      <c r="M28" s="37" t="e">
        <f>VLOOKUP($A28,REFERENTIEL!$A:$Y,17,FALSE)</f>
        <v>#N/A</v>
      </c>
      <c r="N28" s="101" t="e">
        <f>VLOOKUP($A28,REFERENTIEL!$A:$Y,18,FALSE)</f>
        <v>#N/A</v>
      </c>
      <c r="O28" s="45" t="e">
        <f>VLOOKUP($A28,REFERENTIEL!$A:$Y,20,FALSE)</f>
        <v>#N/A</v>
      </c>
      <c r="P28" s="72" t="e">
        <f>VLOOKUP($A28,REFERENTIEL!$A:$Y,9,FALSE)</f>
        <v>#N/A</v>
      </c>
      <c r="Q28" s="73" t="e">
        <f>VLOOKUP($A28,REFERENTIEL!$A:$Y,10,FALSE)</f>
        <v>#N/A</v>
      </c>
      <c r="R28" s="73" t="e">
        <f>VLOOKUP($A28,REFERENTIEL!$A:$Y,11,FALSE)</f>
        <v>#N/A</v>
      </c>
      <c r="S28" s="73" t="e">
        <f>VLOOKUP($A28,REFERENTIEL!$A:$Y,13,FALSE)</f>
        <v>#N/A</v>
      </c>
    </row>
    <row r="29" spans="1:19" x14ac:dyDescent="0.25">
      <c r="A29"/>
      <c r="B29" s="13" t="e">
        <f>VLOOKUP($A29,REFERENTIEL!$A:$Y,2,FALSE)</f>
        <v>#N/A</v>
      </c>
      <c r="C29" t="e">
        <f>VLOOKUP($A29,REFERENTIEL!$A:$Y,4,FALSE)</f>
        <v>#N/A</v>
      </c>
      <c r="D29" t="e">
        <f>VLOOKUP($A29,REFERENTIEL!$A:$Y,5,FALSE)</f>
        <v>#N/A</v>
      </c>
      <c r="E29" s="72" t="e">
        <f>VLOOKUP($A29,REFERENTIEL!$A:$Y,6,FALSE)</f>
        <v>#N/A</v>
      </c>
      <c r="F29" s="72" t="e">
        <f>VLOOKUP($A29,REFERENTIEL!$A:$Y,7,FALSE)</f>
        <v>#N/A</v>
      </c>
      <c r="G29" s="72" t="e">
        <f>VLOOKUP($A29,REFERENTIEL!$A:$Y,8,FALSE)</f>
        <v>#N/A</v>
      </c>
      <c r="H29" s="73" t="e">
        <f>VLOOKUP($A29,REFERENTIEL!$A:$Y,12,FALSE)</f>
        <v>#N/A</v>
      </c>
      <c r="I29" s="73" t="e">
        <f>VLOOKUP($A29,REFERENTIEL!$A:$Y,23,FALSE)</f>
        <v>#N/A</v>
      </c>
      <c r="J29" s="73" t="e">
        <f>VLOOKUP($A29,REFERENTIEL!$A:$Y,14,FALSE)</f>
        <v>#N/A</v>
      </c>
      <c r="K29" s="73" t="e">
        <f>VLOOKUP($A29,REFERENTIEL!$A:$Y,15,FALSE)</f>
        <v>#N/A</v>
      </c>
      <c r="L29" s="73" t="e">
        <f>VLOOKUP($A29,REFERENTIEL!$A:$Y,16,FALSE)</f>
        <v>#N/A</v>
      </c>
      <c r="M29" s="37" t="e">
        <f>VLOOKUP($A29,REFERENTIEL!$A:$Y,17,FALSE)</f>
        <v>#N/A</v>
      </c>
      <c r="N29" s="101" t="e">
        <f>VLOOKUP($A29,REFERENTIEL!$A:$Y,18,FALSE)</f>
        <v>#N/A</v>
      </c>
      <c r="O29" s="45" t="e">
        <f>VLOOKUP($A29,REFERENTIEL!$A:$Y,20,FALSE)</f>
        <v>#N/A</v>
      </c>
      <c r="P29" s="72" t="e">
        <f>VLOOKUP($A29,REFERENTIEL!$A:$Y,9,FALSE)</f>
        <v>#N/A</v>
      </c>
      <c r="Q29" s="73" t="e">
        <f>VLOOKUP($A29,REFERENTIEL!$A:$Y,10,FALSE)</f>
        <v>#N/A</v>
      </c>
      <c r="R29" s="73" t="e">
        <f>VLOOKUP($A29,REFERENTIEL!$A:$Y,11,FALSE)</f>
        <v>#N/A</v>
      </c>
      <c r="S29" s="73" t="e">
        <f>VLOOKUP($A29,REFERENTIEL!$A:$Y,13,FALSE)</f>
        <v>#N/A</v>
      </c>
    </row>
    <row r="30" spans="1:19" x14ac:dyDescent="0.25">
      <c r="A30"/>
      <c r="B30" s="13" t="e">
        <f>VLOOKUP($A30,REFERENTIEL!$A:$Y,2,FALSE)</f>
        <v>#N/A</v>
      </c>
      <c r="C30" t="e">
        <f>VLOOKUP($A30,REFERENTIEL!$A:$Y,4,FALSE)</f>
        <v>#N/A</v>
      </c>
      <c r="D30" t="e">
        <f>VLOOKUP($A30,REFERENTIEL!$A:$Y,5,FALSE)</f>
        <v>#N/A</v>
      </c>
      <c r="E30" s="72" t="e">
        <f>VLOOKUP($A30,REFERENTIEL!$A:$Y,6,FALSE)</f>
        <v>#N/A</v>
      </c>
      <c r="F30" s="72" t="e">
        <f>VLOOKUP($A30,REFERENTIEL!$A:$Y,7,FALSE)</f>
        <v>#N/A</v>
      </c>
      <c r="G30" s="72" t="e">
        <f>VLOOKUP($A30,REFERENTIEL!$A:$Y,8,FALSE)</f>
        <v>#N/A</v>
      </c>
      <c r="H30" s="73" t="e">
        <f>VLOOKUP($A30,REFERENTIEL!$A:$Y,12,FALSE)</f>
        <v>#N/A</v>
      </c>
      <c r="I30" s="73" t="e">
        <f>VLOOKUP($A30,REFERENTIEL!$A:$Y,23,FALSE)</f>
        <v>#N/A</v>
      </c>
      <c r="J30" s="73" t="e">
        <f>VLOOKUP($A30,REFERENTIEL!$A:$Y,14,FALSE)</f>
        <v>#N/A</v>
      </c>
      <c r="K30" s="73" t="e">
        <f>VLOOKUP($A30,REFERENTIEL!$A:$Y,15,FALSE)</f>
        <v>#N/A</v>
      </c>
      <c r="L30" s="73" t="e">
        <f>VLOOKUP($A30,REFERENTIEL!$A:$Y,16,FALSE)</f>
        <v>#N/A</v>
      </c>
      <c r="M30" t="e">
        <f>VLOOKUP($A30,REFERENTIEL!$A:$Y,17,FALSE)</f>
        <v>#N/A</v>
      </c>
      <c r="N30" s="101" t="e">
        <f>VLOOKUP($A30,REFERENTIEL!$A:$Y,18,FALSE)</f>
        <v>#N/A</v>
      </c>
      <c r="O30" s="45" t="e">
        <f>VLOOKUP($A30,REFERENTIEL!$A:$Y,20,FALSE)</f>
        <v>#N/A</v>
      </c>
      <c r="P30" s="72" t="e">
        <f>VLOOKUP($A30,REFERENTIEL!$A:$Y,9,FALSE)</f>
        <v>#N/A</v>
      </c>
      <c r="Q30" s="73" t="e">
        <f>VLOOKUP($A30,REFERENTIEL!$A:$Y,10,FALSE)</f>
        <v>#N/A</v>
      </c>
      <c r="R30" s="73" t="e">
        <f>VLOOKUP($A30,REFERENTIEL!$A:$Y,11,FALSE)</f>
        <v>#N/A</v>
      </c>
      <c r="S30" s="73" t="e">
        <f>VLOOKUP($A30,REFERENTIEL!$A:$Y,13,FALSE)</f>
        <v>#N/A</v>
      </c>
    </row>
    <row r="31" spans="1:19" x14ac:dyDescent="0.25">
      <c r="A31"/>
      <c r="B31" s="13" t="e">
        <f>VLOOKUP($A31,REFERENTIEL!$A:$Y,2,FALSE)</f>
        <v>#N/A</v>
      </c>
      <c r="C31" t="e">
        <f>VLOOKUP($A31,REFERENTIEL!$A:$Y,4,FALSE)</f>
        <v>#N/A</v>
      </c>
      <c r="D31" t="e">
        <f>VLOOKUP($A31,REFERENTIEL!$A:$Y,5,FALSE)</f>
        <v>#N/A</v>
      </c>
      <c r="E31" s="72" t="e">
        <f>VLOOKUP($A31,REFERENTIEL!$A:$Y,6,FALSE)</f>
        <v>#N/A</v>
      </c>
      <c r="F31" s="72" t="e">
        <f>VLOOKUP($A31,REFERENTIEL!$A:$Y,7,FALSE)</f>
        <v>#N/A</v>
      </c>
      <c r="G31" s="72" t="e">
        <f>VLOOKUP($A31,REFERENTIEL!$A:$Y,8,FALSE)</f>
        <v>#N/A</v>
      </c>
      <c r="H31" s="73" t="e">
        <f>VLOOKUP($A31,REFERENTIEL!$A:$Y,12,FALSE)</f>
        <v>#N/A</v>
      </c>
      <c r="I31" s="73" t="e">
        <f>VLOOKUP($A31,REFERENTIEL!$A:$Y,23,FALSE)</f>
        <v>#N/A</v>
      </c>
      <c r="J31" s="73" t="e">
        <f>VLOOKUP($A31,REFERENTIEL!$A:$Y,14,FALSE)</f>
        <v>#N/A</v>
      </c>
      <c r="K31" s="73" t="e">
        <f>VLOOKUP($A31,REFERENTIEL!$A:$Y,15,FALSE)</f>
        <v>#N/A</v>
      </c>
      <c r="L31" s="73" t="e">
        <f>VLOOKUP($A31,REFERENTIEL!$A:$Y,16,FALSE)</f>
        <v>#N/A</v>
      </c>
      <c r="M31" s="37" t="e">
        <f>VLOOKUP($A31,REFERENTIEL!$A:$Y,17,FALSE)</f>
        <v>#N/A</v>
      </c>
      <c r="N31" s="101" t="e">
        <f>VLOOKUP($A31,REFERENTIEL!$A:$Y,18,FALSE)</f>
        <v>#N/A</v>
      </c>
      <c r="O31" s="45" t="e">
        <f>VLOOKUP($A31,REFERENTIEL!$A:$Y,20,FALSE)</f>
        <v>#N/A</v>
      </c>
      <c r="P31" s="72" t="e">
        <f>VLOOKUP($A31,REFERENTIEL!$A:$Y,9,FALSE)</f>
        <v>#N/A</v>
      </c>
      <c r="Q31" s="73" t="e">
        <f>VLOOKUP($A31,REFERENTIEL!$A:$Y,10,FALSE)</f>
        <v>#N/A</v>
      </c>
      <c r="R31" s="73" t="e">
        <f>VLOOKUP($A31,REFERENTIEL!$A:$Y,11,FALSE)</f>
        <v>#N/A</v>
      </c>
      <c r="S31" s="73" t="e">
        <f>VLOOKUP($A31,REFERENTIEL!$A:$Y,13,FALSE)</f>
        <v>#N/A</v>
      </c>
    </row>
    <row r="32" spans="1:19" x14ac:dyDescent="0.25">
      <c r="A32"/>
      <c r="B32" s="13" t="e">
        <f>VLOOKUP($A32,REFERENTIEL!$A:$Y,2,FALSE)</f>
        <v>#N/A</v>
      </c>
      <c r="C32" t="e">
        <f>VLOOKUP($A32,REFERENTIEL!$A:$Y,4,FALSE)</f>
        <v>#N/A</v>
      </c>
      <c r="D32" t="e">
        <f>VLOOKUP($A32,REFERENTIEL!$A:$Y,5,FALSE)</f>
        <v>#N/A</v>
      </c>
      <c r="E32" s="72" t="e">
        <f>VLOOKUP($A32,REFERENTIEL!$A:$Y,6,FALSE)</f>
        <v>#N/A</v>
      </c>
      <c r="F32" s="72" t="e">
        <f>VLOOKUP($A32,REFERENTIEL!$A:$Y,7,FALSE)</f>
        <v>#N/A</v>
      </c>
      <c r="G32" s="72" t="e">
        <f>VLOOKUP($A32,REFERENTIEL!$A:$Y,8,FALSE)</f>
        <v>#N/A</v>
      </c>
      <c r="H32" s="73" t="e">
        <f>VLOOKUP($A32,REFERENTIEL!$A:$Y,12,FALSE)</f>
        <v>#N/A</v>
      </c>
      <c r="I32" s="73" t="e">
        <f>VLOOKUP($A32,REFERENTIEL!$A:$Y,23,FALSE)</f>
        <v>#N/A</v>
      </c>
      <c r="J32" s="73" t="e">
        <f>VLOOKUP($A32,REFERENTIEL!$A:$Y,14,FALSE)</f>
        <v>#N/A</v>
      </c>
      <c r="K32" s="73" t="e">
        <f>VLOOKUP($A32,REFERENTIEL!$A:$Y,15,FALSE)</f>
        <v>#N/A</v>
      </c>
      <c r="L32" s="73" t="e">
        <f>VLOOKUP($A32,REFERENTIEL!$A:$Y,16,FALSE)</f>
        <v>#N/A</v>
      </c>
      <c r="M32" s="37" t="e">
        <f>VLOOKUP($A32,REFERENTIEL!$A:$Y,17,FALSE)</f>
        <v>#N/A</v>
      </c>
      <c r="N32" s="101" t="e">
        <f>VLOOKUP($A32,REFERENTIEL!$A:$Y,18,FALSE)</f>
        <v>#N/A</v>
      </c>
      <c r="O32" s="45" t="e">
        <f>VLOOKUP($A32,REFERENTIEL!$A:$Y,20,FALSE)</f>
        <v>#N/A</v>
      </c>
      <c r="P32" s="72" t="e">
        <f>VLOOKUP($A32,REFERENTIEL!$A:$Y,9,FALSE)</f>
        <v>#N/A</v>
      </c>
      <c r="Q32" s="73" t="e">
        <f>VLOOKUP($A32,REFERENTIEL!$A:$Y,10,FALSE)</f>
        <v>#N/A</v>
      </c>
      <c r="R32" s="73" t="e">
        <f>VLOOKUP($A32,REFERENTIEL!$A:$Y,11,FALSE)</f>
        <v>#N/A</v>
      </c>
      <c r="S32" s="73" t="e">
        <f>VLOOKUP($A32,REFERENTIEL!$A:$Y,13,FALSE)</f>
        <v>#N/A</v>
      </c>
    </row>
    <row r="33" spans="1:19" x14ac:dyDescent="0.25">
      <c r="B33" s="13" t="e">
        <f>VLOOKUP($A33,REFERENTIEL!$A:$Y,2,FALSE)</f>
        <v>#N/A</v>
      </c>
      <c r="C33" t="e">
        <f>VLOOKUP($A33,REFERENTIEL!$A:$Y,4,FALSE)</f>
        <v>#N/A</v>
      </c>
      <c r="D33" t="e">
        <f>VLOOKUP($A33,REFERENTIEL!$A:$Y,5,FALSE)</f>
        <v>#N/A</v>
      </c>
      <c r="E33" s="72" t="e">
        <f>VLOOKUP($A33,REFERENTIEL!$A:$Y,6,FALSE)</f>
        <v>#N/A</v>
      </c>
      <c r="F33" s="72" t="e">
        <f>VLOOKUP($A33,REFERENTIEL!$A:$Y,7,FALSE)</f>
        <v>#N/A</v>
      </c>
      <c r="G33" s="72" t="e">
        <f>VLOOKUP($A33,REFERENTIEL!$A:$Y,8,FALSE)</f>
        <v>#N/A</v>
      </c>
      <c r="H33" s="73" t="e">
        <f>VLOOKUP($A33,REFERENTIEL!$A:$Y,12,FALSE)</f>
        <v>#N/A</v>
      </c>
      <c r="I33" s="73" t="e">
        <f>VLOOKUP($A33,REFERENTIEL!$A:$Y,23,FALSE)</f>
        <v>#N/A</v>
      </c>
      <c r="J33" s="73" t="e">
        <f>VLOOKUP($A33,REFERENTIEL!$A:$Y,14,FALSE)</f>
        <v>#N/A</v>
      </c>
      <c r="K33" s="73" t="e">
        <f>VLOOKUP($A33,REFERENTIEL!$A:$Y,15,FALSE)</f>
        <v>#N/A</v>
      </c>
      <c r="L33" s="73" t="e">
        <f>VLOOKUP($A33,REFERENTIEL!$A:$Y,16,FALSE)</f>
        <v>#N/A</v>
      </c>
      <c r="M33" s="37" t="e">
        <f>VLOOKUP($A33,REFERENTIEL!$A:$Y,17,FALSE)</f>
        <v>#N/A</v>
      </c>
      <c r="N33" s="101" t="e">
        <f>VLOOKUP($A33,REFERENTIEL!$A:$Y,18,FALSE)</f>
        <v>#N/A</v>
      </c>
      <c r="O33" s="45" t="e">
        <f>VLOOKUP($A33,REFERENTIEL!$A:$Y,20,FALSE)</f>
        <v>#N/A</v>
      </c>
      <c r="P33" s="72" t="e">
        <f>VLOOKUP($A33,REFERENTIEL!$A:$Y,9,FALSE)</f>
        <v>#N/A</v>
      </c>
      <c r="Q33" s="73" t="e">
        <f>VLOOKUP($A33,REFERENTIEL!$A:$Y,10,FALSE)</f>
        <v>#N/A</v>
      </c>
      <c r="R33" s="73" t="e">
        <f>VLOOKUP($A33,REFERENTIEL!$A:$Y,11,FALSE)</f>
        <v>#N/A</v>
      </c>
      <c r="S33" s="73" t="e">
        <f>VLOOKUP($A33,REFERENTIEL!$A:$Y,13,FALSE)</f>
        <v>#N/A</v>
      </c>
    </row>
    <row r="34" spans="1:19" x14ac:dyDescent="0.25">
      <c r="A34"/>
      <c r="B34" s="13" t="e">
        <f>VLOOKUP($A34,REFERENTIEL!$A:$Y,2,FALSE)</f>
        <v>#N/A</v>
      </c>
      <c r="C34" t="e">
        <f>VLOOKUP($A34,REFERENTIEL!$A:$Y,4,FALSE)</f>
        <v>#N/A</v>
      </c>
      <c r="D34" t="e">
        <f>VLOOKUP($A34,REFERENTIEL!$A:$Y,5,FALSE)</f>
        <v>#N/A</v>
      </c>
      <c r="E34" s="72" t="e">
        <f>VLOOKUP($A34,REFERENTIEL!$A:$Y,6,FALSE)</f>
        <v>#N/A</v>
      </c>
      <c r="F34" s="72" t="e">
        <f>VLOOKUP($A34,REFERENTIEL!$A:$Y,7,FALSE)</f>
        <v>#N/A</v>
      </c>
      <c r="G34" s="72" t="e">
        <f>VLOOKUP($A34,REFERENTIEL!$A:$Y,8,FALSE)</f>
        <v>#N/A</v>
      </c>
      <c r="H34" s="73" t="e">
        <f>VLOOKUP($A34,REFERENTIEL!$A:$Y,12,FALSE)</f>
        <v>#N/A</v>
      </c>
      <c r="I34" s="73" t="e">
        <f>VLOOKUP($A34,REFERENTIEL!$A:$Y,23,FALSE)</f>
        <v>#N/A</v>
      </c>
      <c r="J34" s="73" t="e">
        <f>VLOOKUP($A34,REFERENTIEL!$A:$Y,14,FALSE)</f>
        <v>#N/A</v>
      </c>
      <c r="K34" s="73" t="e">
        <f>VLOOKUP($A34,REFERENTIEL!$A:$Y,15,FALSE)</f>
        <v>#N/A</v>
      </c>
      <c r="L34" s="73" t="e">
        <f>VLOOKUP($A34,REFERENTIEL!$A:$Y,16,FALSE)</f>
        <v>#N/A</v>
      </c>
      <c r="M34" t="e">
        <f>VLOOKUP($A34,REFERENTIEL!$A:$Y,17,FALSE)</f>
        <v>#N/A</v>
      </c>
      <c r="N34" s="101" t="e">
        <f>VLOOKUP($A34,REFERENTIEL!$A:$Y,18,FALSE)</f>
        <v>#N/A</v>
      </c>
      <c r="O34" s="45" t="e">
        <f>VLOOKUP($A34,REFERENTIEL!$A:$Y,20,FALSE)</f>
        <v>#N/A</v>
      </c>
      <c r="P34" s="72" t="e">
        <f>VLOOKUP($A34,REFERENTIEL!$A:$Y,9,FALSE)</f>
        <v>#N/A</v>
      </c>
      <c r="Q34" s="73" t="e">
        <f>VLOOKUP($A34,REFERENTIEL!$A:$Y,10,FALSE)</f>
        <v>#N/A</v>
      </c>
      <c r="R34" s="73" t="e">
        <f>VLOOKUP($A34,REFERENTIEL!$A:$Y,11,FALSE)</f>
        <v>#N/A</v>
      </c>
      <c r="S34" s="73" t="e">
        <f>VLOOKUP($A34,REFERENTIEL!$A:$Y,13,FALSE)</f>
        <v>#N/A</v>
      </c>
    </row>
    <row r="35" spans="1:19" x14ac:dyDescent="0.25">
      <c r="A35"/>
      <c r="B35" s="13" t="e">
        <f>VLOOKUP($A35,REFERENTIEL!$A:$Y,2,FALSE)</f>
        <v>#N/A</v>
      </c>
      <c r="C35" t="e">
        <f>VLOOKUP($A35,REFERENTIEL!$A:$Y,4,FALSE)</f>
        <v>#N/A</v>
      </c>
      <c r="D35" t="e">
        <f>VLOOKUP($A35,REFERENTIEL!$A:$Y,5,FALSE)</f>
        <v>#N/A</v>
      </c>
      <c r="E35" s="72" t="e">
        <f>VLOOKUP($A35,REFERENTIEL!$A:$Y,6,FALSE)</f>
        <v>#N/A</v>
      </c>
      <c r="F35" s="72" t="e">
        <f>VLOOKUP($A35,REFERENTIEL!$A:$Y,7,FALSE)</f>
        <v>#N/A</v>
      </c>
      <c r="G35" s="72" t="e">
        <f>VLOOKUP($A35,REFERENTIEL!$A:$Y,8,FALSE)</f>
        <v>#N/A</v>
      </c>
      <c r="H35" s="73" t="e">
        <f>VLOOKUP($A35,REFERENTIEL!$A:$Y,12,FALSE)</f>
        <v>#N/A</v>
      </c>
      <c r="I35" s="73" t="e">
        <f>VLOOKUP($A35,REFERENTIEL!$A:$Y,23,FALSE)</f>
        <v>#N/A</v>
      </c>
      <c r="J35" s="73" t="e">
        <f>VLOOKUP($A35,REFERENTIEL!$A:$Y,14,FALSE)</f>
        <v>#N/A</v>
      </c>
      <c r="K35" s="73" t="e">
        <f>VLOOKUP($A35,REFERENTIEL!$A:$Y,15,FALSE)</f>
        <v>#N/A</v>
      </c>
      <c r="L35" s="73" t="e">
        <f>VLOOKUP($A35,REFERENTIEL!$A:$Y,16,FALSE)</f>
        <v>#N/A</v>
      </c>
      <c r="M35" t="e">
        <f>VLOOKUP($A35,REFERENTIEL!$A:$Y,17,FALSE)</f>
        <v>#N/A</v>
      </c>
      <c r="N35" s="101" t="e">
        <f>VLOOKUP($A35,REFERENTIEL!$A:$Y,18,FALSE)</f>
        <v>#N/A</v>
      </c>
      <c r="O35" s="45" t="e">
        <f>VLOOKUP($A35,REFERENTIEL!$A:$Y,20,FALSE)</f>
        <v>#N/A</v>
      </c>
      <c r="P35" s="72" t="e">
        <f>VLOOKUP($A35,REFERENTIEL!$A:$Y,9,FALSE)</f>
        <v>#N/A</v>
      </c>
      <c r="Q35" s="73" t="e">
        <f>VLOOKUP($A35,REFERENTIEL!$A:$Y,10,FALSE)</f>
        <v>#N/A</v>
      </c>
      <c r="R35" s="73" t="e">
        <f>VLOOKUP($A35,REFERENTIEL!$A:$Y,11,FALSE)</f>
        <v>#N/A</v>
      </c>
      <c r="S35" s="73" t="e">
        <f>VLOOKUP($A35,REFERENTIEL!$A:$Y,13,FALSE)</f>
        <v>#N/A</v>
      </c>
    </row>
    <row r="36" spans="1:19" x14ac:dyDescent="0.25">
      <c r="A36"/>
      <c r="B36" s="13" t="e">
        <f>VLOOKUP($A36,REFERENTIEL!$A:$Y,2,FALSE)</f>
        <v>#N/A</v>
      </c>
      <c r="C36" t="e">
        <f>VLOOKUP($A36,REFERENTIEL!$A:$Y,4,FALSE)</f>
        <v>#N/A</v>
      </c>
      <c r="D36" t="e">
        <f>VLOOKUP($A36,REFERENTIEL!$A:$Y,5,FALSE)</f>
        <v>#N/A</v>
      </c>
      <c r="E36" s="72" t="e">
        <f>VLOOKUP($A36,REFERENTIEL!$A:$Y,6,FALSE)</f>
        <v>#N/A</v>
      </c>
      <c r="F36" s="72" t="e">
        <f>VLOOKUP($A36,REFERENTIEL!$A:$Y,7,FALSE)</f>
        <v>#N/A</v>
      </c>
      <c r="G36" s="72" t="e">
        <f>VLOOKUP($A36,REFERENTIEL!$A:$Y,8,FALSE)</f>
        <v>#N/A</v>
      </c>
      <c r="H36" s="73" t="e">
        <f>VLOOKUP($A36,REFERENTIEL!$A:$Y,12,FALSE)</f>
        <v>#N/A</v>
      </c>
      <c r="I36" s="73" t="e">
        <f>VLOOKUP($A36,REFERENTIEL!$A:$Y,23,FALSE)</f>
        <v>#N/A</v>
      </c>
      <c r="J36" s="73" t="e">
        <f>VLOOKUP($A36,REFERENTIEL!$A:$Y,14,FALSE)</f>
        <v>#N/A</v>
      </c>
      <c r="K36" s="73" t="e">
        <f>VLOOKUP($A36,REFERENTIEL!$A:$Y,15,FALSE)</f>
        <v>#N/A</v>
      </c>
      <c r="L36" s="73" t="e">
        <f>VLOOKUP($A36,REFERENTIEL!$A:$Y,16,FALSE)</f>
        <v>#N/A</v>
      </c>
      <c r="M36" t="e">
        <f>VLOOKUP($A36,REFERENTIEL!$A:$Y,17,FALSE)</f>
        <v>#N/A</v>
      </c>
      <c r="N36" s="101" t="e">
        <f>VLOOKUP($A36,REFERENTIEL!$A:$Y,18,FALSE)</f>
        <v>#N/A</v>
      </c>
      <c r="O36" s="45" t="e">
        <f>VLOOKUP($A36,REFERENTIEL!$A:$Y,20,FALSE)</f>
        <v>#N/A</v>
      </c>
      <c r="P36" s="72" t="e">
        <f>VLOOKUP($A36,REFERENTIEL!$A:$Y,9,FALSE)</f>
        <v>#N/A</v>
      </c>
      <c r="Q36" s="73" t="e">
        <f>VLOOKUP($A36,REFERENTIEL!$A:$Y,10,FALSE)</f>
        <v>#N/A</v>
      </c>
      <c r="R36" s="73" t="e">
        <f>VLOOKUP($A36,REFERENTIEL!$A:$Y,11,FALSE)</f>
        <v>#N/A</v>
      </c>
      <c r="S36" s="73" t="e">
        <f>VLOOKUP($A36,REFERENTIEL!$A:$Y,13,FALSE)</f>
        <v>#N/A</v>
      </c>
    </row>
    <row r="37" spans="1:19" x14ac:dyDescent="0.25">
      <c r="A37"/>
      <c r="B37" s="13" t="e">
        <f>VLOOKUP($A37,REFERENTIEL!$A:$Y,2,FALSE)</f>
        <v>#N/A</v>
      </c>
      <c r="C37" t="e">
        <f>VLOOKUP($A37,REFERENTIEL!$A:$Y,4,FALSE)</f>
        <v>#N/A</v>
      </c>
      <c r="D37" t="e">
        <f>VLOOKUP($A37,REFERENTIEL!$A:$Y,5,FALSE)</f>
        <v>#N/A</v>
      </c>
      <c r="E37" s="72" t="e">
        <f>VLOOKUP($A37,REFERENTIEL!$A:$Y,6,FALSE)</f>
        <v>#N/A</v>
      </c>
      <c r="F37" s="72" t="e">
        <f>VLOOKUP($A37,REFERENTIEL!$A:$Y,7,FALSE)</f>
        <v>#N/A</v>
      </c>
      <c r="G37" s="72" t="e">
        <f>VLOOKUP($A37,REFERENTIEL!$A:$Y,8,FALSE)</f>
        <v>#N/A</v>
      </c>
      <c r="H37" s="73" t="e">
        <f>VLOOKUP($A37,REFERENTIEL!$A:$Y,12,FALSE)</f>
        <v>#N/A</v>
      </c>
      <c r="I37" s="73" t="e">
        <f>VLOOKUP($A37,REFERENTIEL!$A:$Y,23,FALSE)</f>
        <v>#N/A</v>
      </c>
      <c r="J37" s="73" t="e">
        <f>VLOOKUP($A37,REFERENTIEL!$A:$Y,14,FALSE)</f>
        <v>#N/A</v>
      </c>
      <c r="K37" s="73" t="e">
        <f>VLOOKUP($A37,REFERENTIEL!$A:$Y,15,FALSE)</f>
        <v>#N/A</v>
      </c>
      <c r="L37" s="73" t="e">
        <f>VLOOKUP($A37,REFERENTIEL!$A:$Y,16,FALSE)</f>
        <v>#N/A</v>
      </c>
      <c r="M37" t="e">
        <f>VLOOKUP($A37,REFERENTIEL!$A:$Y,17,FALSE)</f>
        <v>#N/A</v>
      </c>
      <c r="N37" s="101" t="e">
        <f>VLOOKUP($A37,REFERENTIEL!$A:$Y,18,FALSE)</f>
        <v>#N/A</v>
      </c>
      <c r="O37" s="45" t="e">
        <f>VLOOKUP($A37,REFERENTIEL!$A:$Y,20,FALSE)</f>
        <v>#N/A</v>
      </c>
      <c r="P37" s="72" t="e">
        <f>VLOOKUP($A37,REFERENTIEL!$A:$Y,9,FALSE)</f>
        <v>#N/A</v>
      </c>
      <c r="Q37" s="73" t="e">
        <f>VLOOKUP($A37,REFERENTIEL!$A:$Y,10,FALSE)</f>
        <v>#N/A</v>
      </c>
      <c r="R37" s="73" t="e">
        <f>VLOOKUP($A37,REFERENTIEL!$A:$Y,11,FALSE)</f>
        <v>#N/A</v>
      </c>
      <c r="S37" s="73" t="e">
        <f>VLOOKUP($A37,REFERENTIEL!$A:$Y,13,FALSE)</f>
        <v>#N/A</v>
      </c>
    </row>
    <row r="38" spans="1:19" x14ac:dyDescent="0.25">
      <c r="A38"/>
      <c r="B38" s="13" t="e">
        <f>VLOOKUP($A38,REFERENTIEL!$A:$Y,2,FALSE)</f>
        <v>#N/A</v>
      </c>
      <c r="C38" t="e">
        <f>VLOOKUP($A38,REFERENTIEL!$A:$Y,4,FALSE)</f>
        <v>#N/A</v>
      </c>
      <c r="D38" t="e">
        <f>VLOOKUP($A38,REFERENTIEL!$A:$Y,5,FALSE)</f>
        <v>#N/A</v>
      </c>
      <c r="E38" s="72" t="e">
        <f>VLOOKUP($A38,REFERENTIEL!$A:$Y,6,FALSE)</f>
        <v>#N/A</v>
      </c>
      <c r="F38" s="72" t="e">
        <f>VLOOKUP($A38,REFERENTIEL!$A:$Y,7,FALSE)</f>
        <v>#N/A</v>
      </c>
      <c r="G38" s="72" t="e">
        <f>VLOOKUP($A38,REFERENTIEL!$A:$Y,8,FALSE)</f>
        <v>#N/A</v>
      </c>
      <c r="H38" s="73" t="e">
        <f>VLOOKUP($A38,REFERENTIEL!$A:$Y,12,FALSE)</f>
        <v>#N/A</v>
      </c>
      <c r="I38" s="73" t="e">
        <f>VLOOKUP($A38,REFERENTIEL!$A:$Y,23,FALSE)</f>
        <v>#N/A</v>
      </c>
      <c r="J38" s="73" t="e">
        <f>VLOOKUP($A38,REFERENTIEL!$A:$Y,14,FALSE)</f>
        <v>#N/A</v>
      </c>
      <c r="K38" s="73" t="e">
        <f>VLOOKUP($A38,REFERENTIEL!$A:$Y,15,FALSE)</f>
        <v>#N/A</v>
      </c>
      <c r="L38" s="73" t="e">
        <f>VLOOKUP($A38,REFERENTIEL!$A:$Y,16,FALSE)</f>
        <v>#N/A</v>
      </c>
      <c r="M38" s="37" t="e">
        <f>VLOOKUP($A38,REFERENTIEL!$A:$Y,17,FALSE)</f>
        <v>#N/A</v>
      </c>
      <c r="N38" s="101" t="e">
        <f>VLOOKUP($A38,REFERENTIEL!$A:$Y,18,FALSE)</f>
        <v>#N/A</v>
      </c>
      <c r="O38" s="45" t="e">
        <f>VLOOKUP($A38,REFERENTIEL!$A:$Y,20,FALSE)</f>
        <v>#N/A</v>
      </c>
      <c r="P38" s="72" t="e">
        <f>VLOOKUP($A38,REFERENTIEL!$A:$Y,9,FALSE)</f>
        <v>#N/A</v>
      </c>
      <c r="Q38" s="73" t="e">
        <f>VLOOKUP($A38,REFERENTIEL!$A:$Y,10,FALSE)</f>
        <v>#N/A</v>
      </c>
      <c r="R38" s="73" t="e">
        <f>VLOOKUP($A38,REFERENTIEL!$A:$Y,11,FALSE)</f>
        <v>#N/A</v>
      </c>
      <c r="S38" s="73" t="e">
        <f>VLOOKUP($A38,REFERENTIEL!$A:$Y,13,FALSE)</f>
        <v>#N/A</v>
      </c>
    </row>
    <row r="39" spans="1:19" x14ac:dyDescent="0.25">
      <c r="A39"/>
      <c r="B39" s="13" t="e">
        <f>VLOOKUP($A39,REFERENTIEL!$A:$Y,2,FALSE)</f>
        <v>#N/A</v>
      </c>
      <c r="C39" t="e">
        <f>VLOOKUP($A39,REFERENTIEL!$A:$Y,4,FALSE)</f>
        <v>#N/A</v>
      </c>
      <c r="D39" t="e">
        <f>VLOOKUP($A39,REFERENTIEL!$A:$Y,5,FALSE)</f>
        <v>#N/A</v>
      </c>
      <c r="E39" s="72" t="e">
        <f>VLOOKUP($A39,REFERENTIEL!$A:$Y,6,FALSE)</f>
        <v>#N/A</v>
      </c>
      <c r="F39" s="72" t="e">
        <f>VLOOKUP($A39,REFERENTIEL!$A:$Y,7,FALSE)</f>
        <v>#N/A</v>
      </c>
      <c r="G39" s="72" t="e">
        <f>VLOOKUP($A39,REFERENTIEL!$A:$Y,8,FALSE)</f>
        <v>#N/A</v>
      </c>
      <c r="H39" s="73" t="e">
        <f>VLOOKUP($A39,REFERENTIEL!$A:$Y,12,FALSE)</f>
        <v>#N/A</v>
      </c>
      <c r="I39" s="73" t="e">
        <f>VLOOKUP($A39,REFERENTIEL!$A:$Y,23,FALSE)</f>
        <v>#N/A</v>
      </c>
      <c r="J39" s="73" t="e">
        <f>VLOOKUP($A39,REFERENTIEL!$A:$Y,14,FALSE)</f>
        <v>#N/A</v>
      </c>
      <c r="K39" s="73" t="e">
        <f>VLOOKUP($A39,REFERENTIEL!$A:$Y,15,FALSE)</f>
        <v>#N/A</v>
      </c>
      <c r="L39" s="73" t="e">
        <f>VLOOKUP($A39,REFERENTIEL!$A:$Y,16,FALSE)</f>
        <v>#N/A</v>
      </c>
      <c r="M39" s="37" t="e">
        <f>VLOOKUP($A39,REFERENTIEL!$A:$Y,17,FALSE)</f>
        <v>#N/A</v>
      </c>
      <c r="N39" s="101" t="e">
        <f>VLOOKUP($A39,REFERENTIEL!$A:$Y,18,FALSE)</f>
        <v>#N/A</v>
      </c>
      <c r="O39" s="45" t="e">
        <f>VLOOKUP($A39,REFERENTIEL!$A:$Y,20,FALSE)</f>
        <v>#N/A</v>
      </c>
      <c r="P39" s="72" t="e">
        <f>VLOOKUP($A39,REFERENTIEL!$A:$Y,9,FALSE)</f>
        <v>#N/A</v>
      </c>
      <c r="Q39" s="73" t="e">
        <f>VLOOKUP($A39,REFERENTIEL!$A:$Y,10,FALSE)</f>
        <v>#N/A</v>
      </c>
      <c r="R39" s="73" t="e">
        <f>VLOOKUP($A39,REFERENTIEL!$A:$Y,11,FALSE)</f>
        <v>#N/A</v>
      </c>
      <c r="S39" s="73" t="e">
        <f>VLOOKUP($A39,REFERENTIEL!$A:$Y,13,FALSE)</f>
        <v>#N/A</v>
      </c>
    </row>
    <row r="40" spans="1:19" x14ac:dyDescent="0.25">
      <c r="A40"/>
      <c r="B40" s="13" t="e">
        <f>VLOOKUP($A40,REFERENTIEL!$A:$Y,2,FALSE)</f>
        <v>#N/A</v>
      </c>
      <c r="C40" t="e">
        <f>VLOOKUP($A40,REFERENTIEL!$A:$Y,4,FALSE)</f>
        <v>#N/A</v>
      </c>
      <c r="D40" t="e">
        <f>VLOOKUP($A40,REFERENTIEL!$A:$Y,5,FALSE)</f>
        <v>#N/A</v>
      </c>
      <c r="E40" s="72" t="e">
        <f>VLOOKUP($A40,REFERENTIEL!$A:$Y,6,FALSE)</f>
        <v>#N/A</v>
      </c>
      <c r="F40" s="72" t="e">
        <f>VLOOKUP($A40,REFERENTIEL!$A:$Y,7,FALSE)</f>
        <v>#N/A</v>
      </c>
      <c r="G40" s="72" t="e">
        <f>VLOOKUP($A40,REFERENTIEL!$A:$Y,8,FALSE)</f>
        <v>#N/A</v>
      </c>
      <c r="H40" s="73" t="e">
        <f>VLOOKUP($A40,REFERENTIEL!$A:$Y,12,FALSE)</f>
        <v>#N/A</v>
      </c>
      <c r="I40" s="73" t="e">
        <f>VLOOKUP($A40,REFERENTIEL!$A:$Y,23,FALSE)</f>
        <v>#N/A</v>
      </c>
      <c r="J40" s="73" t="e">
        <f>VLOOKUP($A40,REFERENTIEL!$A:$Y,14,FALSE)</f>
        <v>#N/A</v>
      </c>
      <c r="K40" s="73" t="e">
        <f>VLOOKUP($A40,REFERENTIEL!$A:$Y,15,FALSE)</f>
        <v>#N/A</v>
      </c>
      <c r="L40" s="73" t="e">
        <f>VLOOKUP($A40,REFERENTIEL!$A:$Y,16,FALSE)</f>
        <v>#N/A</v>
      </c>
      <c r="M40" s="37" t="e">
        <f>VLOOKUP($A40,REFERENTIEL!$A:$Y,17,FALSE)</f>
        <v>#N/A</v>
      </c>
      <c r="N40" s="101" t="e">
        <f>VLOOKUP($A40,REFERENTIEL!$A:$Y,18,FALSE)</f>
        <v>#N/A</v>
      </c>
      <c r="O40" s="45" t="e">
        <f>VLOOKUP($A40,REFERENTIEL!$A:$Y,20,FALSE)</f>
        <v>#N/A</v>
      </c>
      <c r="P40" s="72" t="e">
        <f>VLOOKUP($A40,REFERENTIEL!$A:$Y,9,FALSE)</f>
        <v>#N/A</v>
      </c>
      <c r="Q40" s="73" t="e">
        <f>VLOOKUP($A40,REFERENTIEL!$A:$Y,10,FALSE)</f>
        <v>#N/A</v>
      </c>
      <c r="R40" s="73" t="e">
        <f>VLOOKUP($A40,REFERENTIEL!$A:$Y,11,FALSE)</f>
        <v>#N/A</v>
      </c>
      <c r="S40" s="73" t="e">
        <f>VLOOKUP($A40,REFERENTIEL!$A:$Y,13,FALSE)</f>
        <v>#N/A</v>
      </c>
    </row>
    <row r="41" spans="1:19" x14ac:dyDescent="0.25">
      <c r="A41"/>
      <c r="B41" s="13" t="e">
        <f>VLOOKUP($A41,REFERENTIEL!$A:$Y,2,FALSE)</f>
        <v>#N/A</v>
      </c>
      <c r="C41" t="e">
        <f>VLOOKUP($A41,REFERENTIEL!$A:$Y,4,FALSE)</f>
        <v>#N/A</v>
      </c>
      <c r="D41" t="e">
        <f>VLOOKUP($A41,REFERENTIEL!$A:$Y,5,FALSE)</f>
        <v>#N/A</v>
      </c>
      <c r="E41" s="72" t="e">
        <f>VLOOKUP($A41,REFERENTIEL!$A:$Y,6,FALSE)</f>
        <v>#N/A</v>
      </c>
      <c r="F41" s="72" t="e">
        <f>VLOOKUP($A41,REFERENTIEL!$A:$Y,7,FALSE)</f>
        <v>#N/A</v>
      </c>
      <c r="G41" s="72" t="e">
        <f>VLOOKUP($A41,REFERENTIEL!$A:$Y,8,FALSE)</f>
        <v>#N/A</v>
      </c>
      <c r="H41" s="73" t="e">
        <f>VLOOKUP($A41,REFERENTIEL!$A:$Y,12,FALSE)</f>
        <v>#N/A</v>
      </c>
      <c r="I41" s="73" t="e">
        <f>VLOOKUP($A41,REFERENTIEL!$A:$Y,23,FALSE)</f>
        <v>#N/A</v>
      </c>
      <c r="J41" s="73" t="e">
        <f>VLOOKUP($A41,REFERENTIEL!$A:$Y,14,FALSE)</f>
        <v>#N/A</v>
      </c>
      <c r="K41" s="73" t="e">
        <f>VLOOKUP($A41,REFERENTIEL!$A:$Y,15,FALSE)</f>
        <v>#N/A</v>
      </c>
      <c r="L41" s="73" t="e">
        <f>VLOOKUP($A41,REFERENTIEL!$A:$Y,16,FALSE)</f>
        <v>#N/A</v>
      </c>
      <c r="M41" s="37" t="e">
        <f>VLOOKUP($A41,REFERENTIEL!$A:$Y,17,FALSE)</f>
        <v>#N/A</v>
      </c>
      <c r="N41" s="101" t="e">
        <f>VLOOKUP($A41,REFERENTIEL!$A:$Y,18,FALSE)</f>
        <v>#N/A</v>
      </c>
      <c r="O41" s="45" t="e">
        <f>VLOOKUP($A41,REFERENTIEL!$A:$Y,20,FALSE)</f>
        <v>#N/A</v>
      </c>
      <c r="P41" s="72" t="e">
        <f>VLOOKUP($A41,REFERENTIEL!$A:$Y,9,FALSE)</f>
        <v>#N/A</v>
      </c>
      <c r="Q41" s="73" t="e">
        <f>VLOOKUP($A41,REFERENTIEL!$A:$Y,10,FALSE)</f>
        <v>#N/A</v>
      </c>
      <c r="R41" s="73" t="e">
        <f>VLOOKUP($A41,REFERENTIEL!$A:$Y,11,FALSE)</f>
        <v>#N/A</v>
      </c>
      <c r="S41" s="73" t="e">
        <f>VLOOKUP($A41,REFERENTIEL!$A:$Y,13,FALSE)</f>
        <v>#N/A</v>
      </c>
    </row>
    <row r="42" spans="1:19" x14ac:dyDescent="0.25">
      <c r="A42"/>
      <c r="B42" s="13" t="e">
        <f>VLOOKUP($A42,REFERENTIEL!$A:$Y,2,FALSE)</f>
        <v>#N/A</v>
      </c>
      <c r="C42" t="e">
        <f>VLOOKUP($A42,REFERENTIEL!$A:$Y,4,FALSE)</f>
        <v>#N/A</v>
      </c>
      <c r="D42" t="e">
        <f>VLOOKUP($A42,REFERENTIEL!$A:$Y,5,FALSE)</f>
        <v>#N/A</v>
      </c>
      <c r="E42" s="72" t="e">
        <f>VLOOKUP($A42,REFERENTIEL!$A:$Y,6,FALSE)</f>
        <v>#N/A</v>
      </c>
      <c r="F42" s="72" t="e">
        <f>VLOOKUP($A42,REFERENTIEL!$A:$Y,7,FALSE)</f>
        <v>#N/A</v>
      </c>
      <c r="G42" s="72" t="e">
        <f>VLOOKUP($A42,REFERENTIEL!$A:$Y,8,FALSE)</f>
        <v>#N/A</v>
      </c>
      <c r="H42" s="73" t="e">
        <f>VLOOKUP($A42,REFERENTIEL!$A:$Y,12,FALSE)</f>
        <v>#N/A</v>
      </c>
      <c r="I42" s="73" t="e">
        <f>VLOOKUP($A42,REFERENTIEL!$A:$Y,23,FALSE)</f>
        <v>#N/A</v>
      </c>
      <c r="J42" s="73" t="e">
        <f>VLOOKUP($A42,REFERENTIEL!$A:$Y,14,FALSE)</f>
        <v>#N/A</v>
      </c>
      <c r="K42" s="73" t="e">
        <f>VLOOKUP($A42,REFERENTIEL!$A:$Y,15,FALSE)</f>
        <v>#N/A</v>
      </c>
      <c r="L42" s="73" t="e">
        <f>VLOOKUP($A42,REFERENTIEL!$A:$Y,16,FALSE)</f>
        <v>#N/A</v>
      </c>
      <c r="M42" s="37" t="e">
        <f>VLOOKUP($A42,REFERENTIEL!$A:$Y,17,FALSE)</f>
        <v>#N/A</v>
      </c>
      <c r="N42" s="101" t="e">
        <f>VLOOKUP($A42,REFERENTIEL!$A:$Y,18,FALSE)</f>
        <v>#N/A</v>
      </c>
      <c r="O42" s="45" t="e">
        <f>VLOOKUP($A42,REFERENTIEL!$A:$Y,20,FALSE)</f>
        <v>#N/A</v>
      </c>
      <c r="P42" s="72" t="e">
        <f>VLOOKUP($A42,REFERENTIEL!$A:$Y,9,FALSE)</f>
        <v>#N/A</v>
      </c>
      <c r="Q42" s="73" t="e">
        <f>VLOOKUP($A42,REFERENTIEL!$A:$Y,10,FALSE)</f>
        <v>#N/A</v>
      </c>
      <c r="R42" s="73" t="e">
        <f>VLOOKUP($A42,REFERENTIEL!$A:$Y,11,FALSE)</f>
        <v>#N/A</v>
      </c>
      <c r="S42" s="73" t="e">
        <f>VLOOKUP($A42,REFERENTIEL!$A:$Y,13,FALSE)</f>
        <v>#N/A</v>
      </c>
    </row>
    <row r="43" spans="1:19" x14ac:dyDescent="0.25">
      <c r="A43"/>
      <c r="B43" s="13" t="e">
        <f>VLOOKUP($A43,REFERENTIEL!$A:$Y,2,FALSE)</f>
        <v>#N/A</v>
      </c>
      <c r="C43" t="e">
        <f>VLOOKUP($A43,REFERENTIEL!$A:$Y,4,FALSE)</f>
        <v>#N/A</v>
      </c>
      <c r="D43" t="e">
        <f>VLOOKUP($A43,REFERENTIEL!$A:$Y,5,FALSE)</f>
        <v>#N/A</v>
      </c>
      <c r="E43" s="72" t="e">
        <f>VLOOKUP($A43,REFERENTIEL!$A:$Y,6,FALSE)</f>
        <v>#N/A</v>
      </c>
      <c r="F43" s="72" t="e">
        <f>VLOOKUP($A43,REFERENTIEL!$A:$Y,7,FALSE)</f>
        <v>#N/A</v>
      </c>
      <c r="G43" s="72" t="e">
        <f>VLOOKUP($A43,REFERENTIEL!$A:$Y,8,FALSE)</f>
        <v>#N/A</v>
      </c>
      <c r="H43" s="73" t="e">
        <f>VLOOKUP($A43,REFERENTIEL!$A:$Y,12,FALSE)</f>
        <v>#N/A</v>
      </c>
      <c r="I43" s="73" t="e">
        <f>VLOOKUP($A43,REFERENTIEL!$A:$Y,23,FALSE)</f>
        <v>#N/A</v>
      </c>
      <c r="J43" s="73" t="e">
        <f>VLOOKUP($A43,REFERENTIEL!$A:$Y,14,FALSE)</f>
        <v>#N/A</v>
      </c>
      <c r="K43" s="73" t="e">
        <f>VLOOKUP($A43,REFERENTIEL!$A:$Y,15,FALSE)</f>
        <v>#N/A</v>
      </c>
      <c r="L43" s="73" t="e">
        <f>VLOOKUP($A43,REFERENTIEL!$A:$Y,16,FALSE)</f>
        <v>#N/A</v>
      </c>
      <c r="M43" s="37" t="e">
        <f>VLOOKUP($A43,REFERENTIEL!$A:$Y,17,FALSE)</f>
        <v>#N/A</v>
      </c>
      <c r="N43" s="101" t="e">
        <f>VLOOKUP($A43,REFERENTIEL!$A:$Y,18,FALSE)</f>
        <v>#N/A</v>
      </c>
      <c r="O43" s="45" t="e">
        <f>VLOOKUP($A43,REFERENTIEL!$A:$Y,20,FALSE)</f>
        <v>#N/A</v>
      </c>
      <c r="P43" s="72" t="e">
        <f>VLOOKUP($A43,REFERENTIEL!$A:$Y,9,FALSE)</f>
        <v>#N/A</v>
      </c>
      <c r="Q43" s="73" t="e">
        <f>VLOOKUP($A43,REFERENTIEL!$A:$Y,10,FALSE)</f>
        <v>#N/A</v>
      </c>
      <c r="R43" s="73" t="e">
        <f>VLOOKUP($A43,REFERENTIEL!$A:$Y,11,FALSE)</f>
        <v>#N/A</v>
      </c>
      <c r="S43" s="73" t="e">
        <f>VLOOKUP($A43,REFERENTIEL!$A:$Y,13,FALSE)</f>
        <v>#N/A</v>
      </c>
    </row>
    <row r="44" spans="1:19" x14ac:dyDescent="0.25">
      <c r="A44"/>
      <c r="B44" s="13" t="e">
        <f>VLOOKUP($A44,REFERENTIEL!$A:$Y,2,FALSE)</f>
        <v>#N/A</v>
      </c>
      <c r="C44" t="e">
        <f>VLOOKUP($A44,REFERENTIEL!$A:$Y,4,FALSE)</f>
        <v>#N/A</v>
      </c>
      <c r="D44" t="e">
        <f>VLOOKUP($A44,REFERENTIEL!$A:$Y,5,FALSE)</f>
        <v>#N/A</v>
      </c>
      <c r="E44" s="72" t="e">
        <f>VLOOKUP($A44,REFERENTIEL!$A:$Y,6,FALSE)</f>
        <v>#N/A</v>
      </c>
      <c r="F44" s="72" t="e">
        <f>VLOOKUP($A44,REFERENTIEL!$A:$Y,7,FALSE)</f>
        <v>#N/A</v>
      </c>
      <c r="G44" s="72" t="e">
        <f>VLOOKUP($A44,REFERENTIEL!$A:$Y,8,FALSE)</f>
        <v>#N/A</v>
      </c>
      <c r="H44" s="73" t="e">
        <f>VLOOKUP($A44,REFERENTIEL!$A:$Y,12,FALSE)</f>
        <v>#N/A</v>
      </c>
      <c r="I44" s="73" t="e">
        <f>VLOOKUP($A44,REFERENTIEL!$A:$Y,23,FALSE)</f>
        <v>#N/A</v>
      </c>
      <c r="J44" s="73" t="e">
        <f>VLOOKUP($A44,REFERENTIEL!$A:$Y,14,FALSE)</f>
        <v>#N/A</v>
      </c>
      <c r="K44" s="73" t="e">
        <f>VLOOKUP($A44,REFERENTIEL!$A:$Y,15,FALSE)</f>
        <v>#N/A</v>
      </c>
      <c r="L44" s="73" t="e">
        <f>VLOOKUP($A44,REFERENTIEL!$A:$Y,16,FALSE)</f>
        <v>#N/A</v>
      </c>
      <c r="M44" s="37" t="e">
        <f>VLOOKUP($A44,REFERENTIEL!$A:$Y,17,FALSE)</f>
        <v>#N/A</v>
      </c>
      <c r="N44" s="101" t="e">
        <f>VLOOKUP($A44,REFERENTIEL!$A:$Y,18,FALSE)</f>
        <v>#N/A</v>
      </c>
      <c r="O44" s="45" t="e">
        <f>VLOOKUP($A44,REFERENTIEL!$A:$Y,20,FALSE)</f>
        <v>#N/A</v>
      </c>
      <c r="P44" s="72" t="e">
        <f>VLOOKUP($A44,REFERENTIEL!$A:$Y,9,FALSE)</f>
        <v>#N/A</v>
      </c>
      <c r="Q44" s="73" t="e">
        <f>VLOOKUP($A44,REFERENTIEL!$A:$Y,10,FALSE)</f>
        <v>#N/A</v>
      </c>
      <c r="R44" s="73" t="e">
        <f>VLOOKUP($A44,REFERENTIEL!$A:$Y,11,FALSE)</f>
        <v>#N/A</v>
      </c>
      <c r="S44" s="73" t="e">
        <f>VLOOKUP($A44,REFERENTIEL!$A:$Y,13,FALSE)</f>
        <v>#N/A</v>
      </c>
    </row>
    <row r="45" spans="1:19" x14ac:dyDescent="0.25">
      <c r="A45"/>
      <c r="B45" s="13" t="e">
        <f>VLOOKUP($A45,REFERENTIEL!$A:$Y,2,FALSE)</f>
        <v>#N/A</v>
      </c>
      <c r="C45" t="e">
        <f>VLOOKUP($A45,REFERENTIEL!$A:$Y,4,FALSE)</f>
        <v>#N/A</v>
      </c>
      <c r="D45" t="e">
        <f>VLOOKUP($A45,REFERENTIEL!$A:$Y,5,FALSE)</f>
        <v>#N/A</v>
      </c>
      <c r="E45" s="72" t="e">
        <f>VLOOKUP($A45,REFERENTIEL!$A:$Y,6,FALSE)</f>
        <v>#N/A</v>
      </c>
      <c r="F45" s="72" t="e">
        <f>VLOOKUP($A45,REFERENTIEL!$A:$Y,7,FALSE)</f>
        <v>#N/A</v>
      </c>
      <c r="G45" s="72" t="e">
        <f>VLOOKUP($A45,REFERENTIEL!$A:$Y,8,FALSE)</f>
        <v>#N/A</v>
      </c>
      <c r="H45" s="73" t="e">
        <f>VLOOKUP($A45,REFERENTIEL!$A:$Y,12,FALSE)</f>
        <v>#N/A</v>
      </c>
      <c r="I45" s="73" t="e">
        <f>VLOOKUP($A45,REFERENTIEL!$A:$Y,23,FALSE)</f>
        <v>#N/A</v>
      </c>
      <c r="J45" s="73" t="e">
        <f>VLOOKUP($A45,REFERENTIEL!$A:$Y,14,FALSE)</f>
        <v>#N/A</v>
      </c>
      <c r="K45" s="73" t="e">
        <f>VLOOKUP($A45,REFERENTIEL!$A:$Y,15,FALSE)</f>
        <v>#N/A</v>
      </c>
      <c r="L45" s="73" t="e">
        <f>VLOOKUP($A45,REFERENTIEL!$A:$Y,16,FALSE)</f>
        <v>#N/A</v>
      </c>
      <c r="M45" s="37" t="e">
        <f>VLOOKUP($A45,REFERENTIEL!$A:$Y,17,FALSE)</f>
        <v>#N/A</v>
      </c>
      <c r="N45" s="101" t="e">
        <f>VLOOKUP($A45,REFERENTIEL!$A:$Y,18,FALSE)</f>
        <v>#N/A</v>
      </c>
      <c r="O45" s="45" t="e">
        <f>VLOOKUP($A45,REFERENTIEL!$A:$Y,20,FALSE)</f>
        <v>#N/A</v>
      </c>
      <c r="P45" s="72" t="e">
        <f>VLOOKUP($A45,REFERENTIEL!$A:$Y,9,FALSE)</f>
        <v>#N/A</v>
      </c>
      <c r="Q45" s="73" t="e">
        <f>VLOOKUP($A45,REFERENTIEL!$A:$Y,10,FALSE)</f>
        <v>#N/A</v>
      </c>
      <c r="R45" s="73" t="e">
        <f>VLOOKUP($A45,REFERENTIEL!$A:$Y,11,FALSE)</f>
        <v>#N/A</v>
      </c>
      <c r="S45" s="73" t="e">
        <f>VLOOKUP($A45,REFERENTIEL!$A:$Y,13,FALSE)</f>
        <v>#N/A</v>
      </c>
    </row>
    <row r="46" spans="1:19" x14ac:dyDescent="0.25">
      <c r="A46"/>
      <c r="B46" s="13" t="e">
        <f>VLOOKUP($A46,REFERENTIEL!$A:$Y,2,FALSE)</f>
        <v>#N/A</v>
      </c>
      <c r="C46" t="e">
        <f>VLOOKUP($A46,REFERENTIEL!$A:$Y,4,FALSE)</f>
        <v>#N/A</v>
      </c>
      <c r="D46" t="e">
        <f>VLOOKUP($A46,REFERENTIEL!$A:$Y,5,FALSE)</f>
        <v>#N/A</v>
      </c>
      <c r="E46" s="72" t="e">
        <f>VLOOKUP($A46,REFERENTIEL!$A:$Y,6,FALSE)</f>
        <v>#N/A</v>
      </c>
      <c r="F46" s="72" t="e">
        <f>VLOOKUP($A46,REFERENTIEL!$A:$Y,7,FALSE)</f>
        <v>#N/A</v>
      </c>
      <c r="G46" s="72" t="e">
        <f>VLOOKUP($A46,REFERENTIEL!$A:$Y,8,FALSE)</f>
        <v>#N/A</v>
      </c>
      <c r="H46" s="73" t="e">
        <f>VLOOKUP($A46,REFERENTIEL!$A:$Y,12,FALSE)</f>
        <v>#N/A</v>
      </c>
      <c r="I46" s="73" t="e">
        <f>VLOOKUP($A46,REFERENTIEL!$A:$Y,23,FALSE)</f>
        <v>#N/A</v>
      </c>
      <c r="J46" s="73" t="e">
        <f>VLOOKUP($A46,REFERENTIEL!$A:$Y,14,FALSE)</f>
        <v>#N/A</v>
      </c>
      <c r="K46" s="73" t="e">
        <f>VLOOKUP($A46,REFERENTIEL!$A:$Y,15,FALSE)</f>
        <v>#N/A</v>
      </c>
      <c r="L46" s="73" t="e">
        <f>VLOOKUP($A46,REFERENTIEL!$A:$Y,16,FALSE)</f>
        <v>#N/A</v>
      </c>
      <c r="M46" s="37" t="e">
        <f>VLOOKUP($A46,REFERENTIEL!$A:$Y,17,FALSE)</f>
        <v>#N/A</v>
      </c>
      <c r="N46" s="101" t="e">
        <f>VLOOKUP($A46,REFERENTIEL!$A:$Y,18,FALSE)</f>
        <v>#N/A</v>
      </c>
      <c r="O46" s="45" t="e">
        <f>VLOOKUP($A46,REFERENTIEL!$A:$Y,20,FALSE)</f>
        <v>#N/A</v>
      </c>
      <c r="P46" s="72" t="e">
        <f>VLOOKUP($A46,REFERENTIEL!$A:$Y,9,FALSE)</f>
        <v>#N/A</v>
      </c>
      <c r="Q46" s="73" t="e">
        <f>VLOOKUP($A46,REFERENTIEL!$A:$Y,10,FALSE)</f>
        <v>#N/A</v>
      </c>
      <c r="R46" s="73" t="e">
        <f>VLOOKUP($A46,REFERENTIEL!$A:$Y,11,FALSE)</f>
        <v>#N/A</v>
      </c>
      <c r="S46" s="73" t="e">
        <f>VLOOKUP($A46,REFERENTIEL!$A:$Y,13,FALSE)</f>
        <v>#N/A</v>
      </c>
    </row>
    <row r="47" spans="1:19" x14ac:dyDescent="0.25">
      <c r="A47"/>
      <c r="B47" s="13" t="e">
        <f>VLOOKUP($A47,REFERENTIEL!$A:$Y,2,FALSE)</f>
        <v>#N/A</v>
      </c>
      <c r="C47" t="e">
        <f>VLOOKUP($A47,REFERENTIEL!$A:$Y,4,FALSE)</f>
        <v>#N/A</v>
      </c>
      <c r="D47" t="e">
        <f>VLOOKUP($A47,REFERENTIEL!$A:$Y,5,FALSE)</f>
        <v>#N/A</v>
      </c>
      <c r="E47" s="72" t="e">
        <f>VLOOKUP($A47,REFERENTIEL!$A:$Y,6,FALSE)</f>
        <v>#N/A</v>
      </c>
      <c r="F47" s="72" t="e">
        <f>VLOOKUP($A47,REFERENTIEL!$A:$Y,7,FALSE)</f>
        <v>#N/A</v>
      </c>
      <c r="G47" s="72" t="e">
        <f>VLOOKUP($A47,REFERENTIEL!$A:$Y,8,FALSE)</f>
        <v>#N/A</v>
      </c>
      <c r="H47" s="73" t="e">
        <f>VLOOKUP($A47,REFERENTIEL!$A:$Y,12,FALSE)</f>
        <v>#N/A</v>
      </c>
      <c r="I47" s="73" t="e">
        <f>VLOOKUP($A47,REFERENTIEL!$A:$Y,23,FALSE)</f>
        <v>#N/A</v>
      </c>
      <c r="J47" s="73" t="e">
        <f>VLOOKUP($A47,REFERENTIEL!$A:$Y,14,FALSE)</f>
        <v>#N/A</v>
      </c>
      <c r="K47" s="73" t="e">
        <f>VLOOKUP($A47,REFERENTIEL!$A:$Y,15,FALSE)</f>
        <v>#N/A</v>
      </c>
      <c r="L47" s="73" t="e">
        <f>VLOOKUP($A47,REFERENTIEL!$A:$Y,16,FALSE)</f>
        <v>#N/A</v>
      </c>
      <c r="M47" s="37" t="e">
        <f>VLOOKUP($A47,REFERENTIEL!$A:$Y,17,FALSE)</f>
        <v>#N/A</v>
      </c>
      <c r="N47" s="101" t="e">
        <f>VLOOKUP($A47,REFERENTIEL!$A:$Y,18,FALSE)</f>
        <v>#N/A</v>
      </c>
      <c r="O47" s="45" t="e">
        <f>VLOOKUP($A47,REFERENTIEL!$A:$Y,20,FALSE)</f>
        <v>#N/A</v>
      </c>
      <c r="P47" s="72" t="e">
        <f>VLOOKUP($A47,REFERENTIEL!$A:$Y,9,FALSE)</f>
        <v>#N/A</v>
      </c>
      <c r="Q47" s="73" t="e">
        <f>VLOOKUP($A47,REFERENTIEL!$A:$Y,10,FALSE)</f>
        <v>#N/A</v>
      </c>
      <c r="R47" s="73" t="e">
        <f>VLOOKUP($A47,REFERENTIEL!$A:$Y,11,FALSE)</f>
        <v>#N/A</v>
      </c>
      <c r="S47" s="73" t="e">
        <f>VLOOKUP($A47,REFERENTIEL!$A:$Y,13,FALSE)</f>
        <v>#N/A</v>
      </c>
    </row>
    <row r="48" spans="1:19" x14ac:dyDescent="0.25">
      <c r="B48" s="13" t="e">
        <f>VLOOKUP($A48,REFERENTIEL!$A:$Y,2,FALSE)</f>
        <v>#N/A</v>
      </c>
      <c r="C48" t="e">
        <f>VLOOKUP($A48,REFERENTIEL!$A:$Y,4,FALSE)</f>
        <v>#N/A</v>
      </c>
      <c r="D48" t="e">
        <f>VLOOKUP($A48,REFERENTIEL!$A:$Y,5,FALSE)</f>
        <v>#N/A</v>
      </c>
      <c r="E48" s="72" t="e">
        <f>VLOOKUP($A48,REFERENTIEL!$A:$Y,6,FALSE)</f>
        <v>#N/A</v>
      </c>
      <c r="F48" s="72" t="e">
        <f>VLOOKUP($A48,REFERENTIEL!$A:$Y,7,FALSE)</f>
        <v>#N/A</v>
      </c>
      <c r="G48" s="72" t="e">
        <f>VLOOKUP($A48,REFERENTIEL!$A:$Y,8,FALSE)</f>
        <v>#N/A</v>
      </c>
      <c r="H48" s="73" t="e">
        <f>VLOOKUP($A48,REFERENTIEL!$A:$Y,12,FALSE)</f>
        <v>#N/A</v>
      </c>
      <c r="I48" s="73" t="e">
        <f>VLOOKUP($A48,REFERENTIEL!$A:$Y,23,FALSE)</f>
        <v>#N/A</v>
      </c>
      <c r="J48" s="73" t="e">
        <f>VLOOKUP($A48,REFERENTIEL!$A:$Y,14,FALSE)</f>
        <v>#N/A</v>
      </c>
      <c r="K48" s="73" t="e">
        <f>VLOOKUP($A48,REFERENTIEL!$A:$Y,15,FALSE)</f>
        <v>#N/A</v>
      </c>
      <c r="L48" s="73" t="e">
        <f>VLOOKUP($A48,REFERENTIEL!$A:$Y,16,FALSE)</f>
        <v>#N/A</v>
      </c>
      <c r="M48" s="37" t="e">
        <f>VLOOKUP($A48,REFERENTIEL!$A:$Y,17,FALSE)</f>
        <v>#N/A</v>
      </c>
      <c r="N48" s="101" t="e">
        <f>VLOOKUP($A48,REFERENTIEL!$A:$Y,18,FALSE)</f>
        <v>#N/A</v>
      </c>
      <c r="O48" s="45" t="e">
        <f>VLOOKUP($A48,REFERENTIEL!$A:$Y,20,FALSE)</f>
        <v>#N/A</v>
      </c>
      <c r="P48" s="72" t="e">
        <f>VLOOKUP($A48,REFERENTIEL!$A:$Y,9,FALSE)</f>
        <v>#N/A</v>
      </c>
      <c r="Q48" s="73" t="e">
        <f>VLOOKUP($A48,REFERENTIEL!$A:$Y,10,FALSE)</f>
        <v>#N/A</v>
      </c>
      <c r="R48" s="73" t="e">
        <f>VLOOKUP($A48,REFERENTIEL!$A:$Y,11,FALSE)</f>
        <v>#N/A</v>
      </c>
      <c r="S48" s="73" t="e">
        <f>VLOOKUP($A48,REFERENTIEL!$A:$Y,13,FALSE)</f>
        <v>#N/A</v>
      </c>
    </row>
    <row r="49" spans="2:19" x14ac:dyDescent="0.25">
      <c r="B49" s="13" t="e">
        <f>VLOOKUP($A49,REFERENTIEL!$A:$Y,2,FALSE)</f>
        <v>#N/A</v>
      </c>
      <c r="C49" t="e">
        <f>VLOOKUP($A49,REFERENTIEL!$A:$Y,4,FALSE)</f>
        <v>#N/A</v>
      </c>
      <c r="D49" t="e">
        <f>VLOOKUP($A49,REFERENTIEL!$A:$Y,5,FALSE)</f>
        <v>#N/A</v>
      </c>
      <c r="E49" s="72" t="e">
        <f>VLOOKUP($A49,REFERENTIEL!$A:$Y,6,FALSE)</f>
        <v>#N/A</v>
      </c>
      <c r="F49" s="72" t="e">
        <f>VLOOKUP($A49,REFERENTIEL!$A:$Y,7,FALSE)</f>
        <v>#N/A</v>
      </c>
      <c r="G49" s="72" t="e">
        <f>VLOOKUP($A49,REFERENTIEL!$A:$Y,8,FALSE)</f>
        <v>#N/A</v>
      </c>
      <c r="H49" s="73" t="e">
        <f>VLOOKUP($A49,REFERENTIEL!$A:$Y,12,FALSE)</f>
        <v>#N/A</v>
      </c>
      <c r="I49" s="73" t="e">
        <f>VLOOKUP($A49,REFERENTIEL!$A:$Y,23,FALSE)</f>
        <v>#N/A</v>
      </c>
      <c r="J49" s="73" t="e">
        <f>VLOOKUP($A49,REFERENTIEL!$A:$Y,14,FALSE)</f>
        <v>#N/A</v>
      </c>
      <c r="K49" s="73" t="e">
        <f>VLOOKUP($A49,REFERENTIEL!$A:$Y,15,FALSE)</f>
        <v>#N/A</v>
      </c>
      <c r="L49" s="73" t="e">
        <f>VLOOKUP($A49,REFERENTIEL!$A:$Y,16,FALSE)</f>
        <v>#N/A</v>
      </c>
      <c r="M49" s="37" t="e">
        <f>VLOOKUP($A49,REFERENTIEL!$A:$Y,17,FALSE)</f>
        <v>#N/A</v>
      </c>
      <c r="N49" s="101" t="e">
        <f>VLOOKUP($A49,REFERENTIEL!$A:$Y,18,FALSE)</f>
        <v>#N/A</v>
      </c>
      <c r="O49" s="45" t="e">
        <f>VLOOKUP($A49,REFERENTIEL!$A:$Y,20,FALSE)</f>
        <v>#N/A</v>
      </c>
      <c r="P49" s="72" t="e">
        <f>VLOOKUP($A49,REFERENTIEL!$A:$Y,9,FALSE)</f>
        <v>#N/A</v>
      </c>
      <c r="Q49" s="73" t="e">
        <f>VLOOKUP($A49,REFERENTIEL!$A:$Y,10,FALSE)</f>
        <v>#N/A</v>
      </c>
      <c r="R49" s="73" t="e">
        <f>VLOOKUP($A49,REFERENTIEL!$A:$Y,11,FALSE)</f>
        <v>#N/A</v>
      </c>
      <c r="S49" s="73" t="e">
        <f>VLOOKUP($A49,REFERENTIEL!$A:$Y,13,FALSE)</f>
        <v>#N/A</v>
      </c>
    </row>
    <row r="50" spans="2:19" x14ac:dyDescent="0.25">
      <c r="B50" s="13" t="e">
        <f>VLOOKUP($A50,REFERENTIEL!$A:$Y,2,FALSE)</f>
        <v>#N/A</v>
      </c>
      <c r="C50" t="e">
        <f>VLOOKUP($A50,REFERENTIEL!$A:$Y,4,FALSE)</f>
        <v>#N/A</v>
      </c>
      <c r="D50" t="e">
        <f>VLOOKUP($A50,REFERENTIEL!$A:$Y,5,FALSE)</f>
        <v>#N/A</v>
      </c>
      <c r="E50" s="72" t="e">
        <f>VLOOKUP($A50,REFERENTIEL!$A:$Y,6,FALSE)</f>
        <v>#N/A</v>
      </c>
      <c r="F50" s="72" t="e">
        <f>VLOOKUP($A50,REFERENTIEL!$A:$Y,7,FALSE)</f>
        <v>#N/A</v>
      </c>
      <c r="G50" s="72" t="e">
        <f>VLOOKUP($A50,REFERENTIEL!$A:$Y,8,FALSE)</f>
        <v>#N/A</v>
      </c>
      <c r="H50" s="73" t="e">
        <f>VLOOKUP($A50,REFERENTIEL!$A:$Y,12,FALSE)</f>
        <v>#N/A</v>
      </c>
      <c r="I50" s="73" t="e">
        <f>VLOOKUP($A50,REFERENTIEL!$A:$Y,23,FALSE)</f>
        <v>#N/A</v>
      </c>
      <c r="J50" s="73" t="e">
        <f>VLOOKUP($A50,REFERENTIEL!$A:$Y,14,FALSE)</f>
        <v>#N/A</v>
      </c>
      <c r="K50" s="73" t="e">
        <f>VLOOKUP($A50,REFERENTIEL!$A:$Y,15,FALSE)</f>
        <v>#N/A</v>
      </c>
      <c r="L50" s="73" t="e">
        <f>VLOOKUP($A50,REFERENTIEL!$A:$Y,16,FALSE)</f>
        <v>#N/A</v>
      </c>
      <c r="M50" s="37" t="e">
        <f>VLOOKUP($A50,REFERENTIEL!$A:$Y,17,FALSE)</f>
        <v>#N/A</v>
      </c>
      <c r="N50" s="101" t="e">
        <f>VLOOKUP($A50,REFERENTIEL!$A:$Y,18,FALSE)</f>
        <v>#N/A</v>
      </c>
      <c r="O50" s="45" t="e">
        <f>VLOOKUP($A50,REFERENTIEL!$A:$Y,20,FALSE)</f>
        <v>#N/A</v>
      </c>
      <c r="P50" s="72" t="e">
        <f>VLOOKUP($A50,REFERENTIEL!$A:$Y,9,FALSE)</f>
        <v>#N/A</v>
      </c>
      <c r="Q50" s="73" t="e">
        <f>VLOOKUP($A50,REFERENTIEL!$A:$Y,10,FALSE)</f>
        <v>#N/A</v>
      </c>
      <c r="R50" s="73" t="e">
        <f>VLOOKUP($A50,REFERENTIEL!$A:$Y,11,FALSE)</f>
        <v>#N/A</v>
      </c>
      <c r="S50" s="73" t="e">
        <f>VLOOKUP($A50,REFERENTIEL!$A:$Y,13,FALSE)</f>
        <v>#N/A</v>
      </c>
    </row>
    <row r="51" spans="2:19" x14ac:dyDescent="0.25">
      <c r="B51" s="13" t="e">
        <f>VLOOKUP($A51,REFERENTIEL!$A:$Y,2,FALSE)</f>
        <v>#N/A</v>
      </c>
      <c r="C51" t="e">
        <f>VLOOKUP($A51,REFERENTIEL!$A:$Y,4,FALSE)</f>
        <v>#N/A</v>
      </c>
      <c r="D51" t="e">
        <f>VLOOKUP($A51,REFERENTIEL!$A:$Y,5,FALSE)</f>
        <v>#N/A</v>
      </c>
      <c r="E51" s="72" t="e">
        <f>VLOOKUP($A51,REFERENTIEL!$A:$Y,6,FALSE)</f>
        <v>#N/A</v>
      </c>
      <c r="F51" s="72" t="e">
        <f>VLOOKUP($A51,REFERENTIEL!$A:$Y,7,FALSE)</f>
        <v>#N/A</v>
      </c>
      <c r="G51" s="72" t="e">
        <f>VLOOKUP($A51,REFERENTIEL!$A:$Y,8,FALSE)</f>
        <v>#N/A</v>
      </c>
      <c r="H51" s="73" t="e">
        <f>VLOOKUP($A51,REFERENTIEL!$A:$Y,12,FALSE)</f>
        <v>#N/A</v>
      </c>
      <c r="I51" s="73" t="e">
        <f>VLOOKUP($A51,REFERENTIEL!$A:$Y,23,FALSE)</f>
        <v>#N/A</v>
      </c>
      <c r="J51" s="73" t="e">
        <f>VLOOKUP($A51,REFERENTIEL!$A:$Y,14,FALSE)</f>
        <v>#N/A</v>
      </c>
      <c r="K51" s="73" t="e">
        <f>VLOOKUP($A51,REFERENTIEL!$A:$Y,15,FALSE)</f>
        <v>#N/A</v>
      </c>
      <c r="L51" s="73" t="e">
        <f>VLOOKUP($A51,REFERENTIEL!$A:$Y,16,FALSE)</f>
        <v>#N/A</v>
      </c>
      <c r="M51" s="37" t="e">
        <f>VLOOKUP($A51,REFERENTIEL!$A:$Y,17,FALSE)</f>
        <v>#N/A</v>
      </c>
      <c r="N51" s="101" t="e">
        <f>VLOOKUP($A51,REFERENTIEL!$A:$Y,18,FALSE)</f>
        <v>#N/A</v>
      </c>
      <c r="O51" s="45" t="e">
        <f>VLOOKUP($A51,REFERENTIEL!$A:$Y,20,FALSE)</f>
        <v>#N/A</v>
      </c>
      <c r="P51" s="72" t="e">
        <f>VLOOKUP($A51,REFERENTIEL!$A:$Y,9,FALSE)</f>
        <v>#N/A</v>
      </c>
      <c r="Q51" s="73" t="e">
        <f>VLOOKUP($A51,REFERENTIEL!$A:$Y,10,FALSE)</f>
        <v>#N/A</v>
      </c>
      <c r="R51" s="73" t="e">
        <f>VLOOKUP($A51,REFERENTIEL!$A:$Y,11,FALSE)</f>
        <v>#N/A</v>
      </c>
      <c r="S51" s="73" t="e">
        <f>VLOOKUP($A51,REFERENTIEL!$A:$Y,13,FALSE)</f>
        <v>#N/A</v>
      </c>
    </row>
    <row r="52" spans="2:19" x14ac:dyDescent="0.25">
      <c r="B52" s="13" t="e">
        <f>VLOOKUP($A52,REFERENTIEL!$A:$Y,2,FALSE)</f>
        <v>#N/A</v>
      </c>
      <c r="C52" t="e">
        <f>VLOOKUP($A52,REFERENTIEL!$A:$Y,4,FALSE)</f>
        <v>#N/A</v>
      </c>
      <c r="D52" t="e">
        <f>VLOOKUP($A52,REFERENTIEL!$A:$Y,5,FALSE)</f>
        <v>#N/A</v>
      </c>
      <c r="E52" s="72" t="e">
        <f>VLOOKUP($A52,REFERENTIEL!$A:$Y,6,FALSE)</f>
        <v>#N/A</v>
      </c>
      <c r="F52" s="72" t="e">
        <f>VLOOKUP($A52,REFERENTIEL!$A:$Y,7,FALSE)</f>
        <v>#N/A</v>
      </c>
      <c r="G52" s="72" t="e">
        <f>VLOOKUP($A52,REFERENTIEL!$A:$Y,8,FALSE)</f>
        <v>#N/A</v>
      </c>
      <c r="H52" s="73" t="e">
        <f>VLOOKUP($A52,REFERENTIEL!$A:$Y,12,FALSE)</f>
        <v>#N/A</v>
      </c>
      <c r="I52" s="73" t="e">
        <f>VLOOKUP($A52,REFERENTIEL!$A:$Y,23,FALSE)</f>
        <v>#N/A</v>
      </c>
      <c r="J52" s="73" t="e">
        <f>VLOOKUP($A52,REFERENTIEL!$A:$Y,14,FALSE)</f>
        <v>#N/A</v>
      </c>
      <c r="K52" s="73" t="e">
        <f>VLOOKUP($A52,REFERENTIEL!$A:$Y,15,FALSE)</f>
        <v>#N/A</v>
      </c>
      <c r="L52" s="73" t="e">
        <f>VLOOKUP($A52,REFERENTIEL!$A:$Y,16,FALSE)</f>
        <v>#N/A</v>
      </c>
      <c r="M52" t="e">
        <f>VLOOKUP($A52,REFERENTIEL!$A:$Y,17,FALSE)</f>
        <v>#N/A</v>
      </c>
      <c r="N52" s="101" t="e">
        <f>VLOOKUP($A52,REFERENTIEL!$A:$Y,18,FALSE)</f>
        <v>#N/A</v>
      </c>
      <c r="O52" s="45" t="e">
        <f>VLOOKUP($A52,REFERENTIEL!$A:$Y,20,FALSE)</f>
        <v>#N/A</v>
      </c>
      <c r="P52" s="72" t="e">
        <f>VLOOKUP($A52,REFERENTIEL!$A:$Y,9,FALSE)</f>
        <v>#N/A</v>
      </c>
      <c r="Q52" s="73" t="e">
        <f>VLOOKUP($A52,REFERENTIEL!$A:$Y,10,FALSE)</f>
        <v>#N/A</v>
      </c>
      <c r="R52" s="73" t="e">
        <f>VLOOKUP($A52,REFERENTIEL!$A:$Y,11,FALSE)</f>
        <v>#N/A</v>
      </c>
      <c r="S52" s="73" t="e">
        <f>VLOOKUP($A52,REFERENTIEL!$A:$Y,13,FALSE)</f>
        <v>#N/A</v>
      </c>
    </row>
    <row r="53" spans="2:19" x14ac:dyDescent="0.25">
      <c r="B53" s="13" t="e">
        <f>VLOOKUP($A53,REFERENTIEL!$A:$Y,2,FALSE)</f>
        <v>#N/A</v>
      </c>
      <c r="C53" t="e">
        <f>VLOOKUP($A53,REFERENTIEL!$A:$Y,4,FALSE)</f>
        <v>#N/A</v>
      </c>
      <c r="D53" t="e">
        <f>VLOOKUP($A53,REFERENTIEL!$A:$Y,5,FALSE)</f>
        <v>#N/A</v>
      </c>
      <c r="E53" s="72" t="e">
        <f>VLOOKUP($A53,REFERENTIEL!$A:$Y,6,FALSE)</f>
        <v>#N/A</v>
      </c>
      <c r="F53" s="72" t="e">
        <f>VLOOKUP($A53,REFERENTIEL!$A:$Y,7,FALSE)</f>
        <v>#N/A</v>
      </c>
      <c r="G53" s="72" t="e">
        <f>VLOOKUP($A53,REFERENTIEL!$A:$Y,8,FALSE)</f>
        <v>#N/A</v>
      </c>
      <c r="H53" s="73" t="e">
        <f>VLOOKUP($A53,REFERENTIEL!$A:$Y,12,FALSE)</f>
        <v>#N/A</v>
      </c>
      <c r="I53" s="73" t="e">
        <f>VLOOKUP($A53,REFERENTIEL!$A:$Y,23,FALSE)</f>
        <v>#N/A</v>
      </c>
      <c r="J53" s="73" t="e">
        <f>VLOOKUP($A53,REFERENTIEL!$A:$Y,14,FALSE)</f>
        <v>#N/A</v>
      </c>
      <c r="K53" s="73" t="e">
        <f>VLOOKUP($A53,REFERENTIEL!$A:$Y,15,FALSE)</f>
        <v>#N/A</v>
      </c>
      <c r="L53" s="73" t="e">
        <f>VLOOKUP($A53,REFERENTIEL!$A:$Y,16,FALSE)</f>
        <v>#N/A</v>
      </c>
      <c r="M53" t="e">
        <f>VLOOKUP($A53,REFERENTIEL!$A:$Y,17,FALSE)</f>
        <v>#N/A</v>
      </c>
      <c r="N53" s="101" t="e">
        <f>VLOOKUP($A53,REFERENTIEL!$A:$Y,18,FALSE)</f>
        <v>#N/A</v>
      </c>
      <c r="O53" s="45" t="e">
        <f>VLOOKUP($A53,REFERENTIEL!$A:$Y,20,FALSE)</f>
        <v>#N/A</v>
      </c>
      <c r="P53" s="72" t="e">
        <f>VLOOKUP($A53,REFERENTIEL!$A:$Y,9,FALSE)</f>
        <v>#N/A</v>
      </c>
      <c r="Q53" s="73" t="e">
        <f>VLOOKUP($A53,REFERENTIEL!$A:$Y,10,FALSE)</f>
        <v>#N/A</v>
      </c>
      <c r="R53" s="73" t="e">
        <f>VLOOKUP($A53,REFERENTIEL!$A:$Y,11,FALSE)</f>
        <v>#N/A</v>
      </c>
      <c r="S53" s="73" t="e">
        <f>VLOOKUP($A53,REFERENTIEL!$A:$Y,13,FALSE)</f>
        <v>#N/A</v>
      </c>
    </row>
    <row r="54" spans="2:19" x14ac:dyDescent="0.25">
      <c r="B54" s="13" t="e">
        <f>VLOOKUP($A54,REFERENTIEL!$A:$Y,2,FALSE)</f>
        <v>#N/A</v>
      </c>
      <c r="C54" t="e">
        <f>VLOOKUP($A54,REFERENTIEL!$A:$Y,4,FALSE)</f>
        <v>#N/A</v>
      </c>
      <c r="D54" t="e">
        <f>VLOOKUP($A54,REFERENTIEL!$A:$Y,5,FALSE)</f>
        <v>#N/A</v>
      </c>
      <c r="E54" s="72" t="e">
        <f>VLOOKUP($A54,REFERENTIEL!$A:$Y,6,FALSE)</f>
        <v>#N/A</v>
      </c>
      <c r="F54" s="72" t="e">
        <f>VLOOKUP($A54,REFERENTIEL!$A:$Y,7,FALSE)</f>
        <v>#N/A</v>
      </c>
      <c r="G54" s="72" t="e">
        <f>VLOOKUP($A54,REFERENTIEL!$A:$Y,8,FALSE)</f>
        <v>#N/A</v>
      </c>
      <c r="H54" s="73" t="e">
        <f>VLOOKUP($A54,REFERENTIEL!$A:$Y,12,FALSE)</f>
        <v>#N/A</v>
      </c>
      <c r="I54" s="73" t="e">
        <f>VLOOKUP($A54,REFERENTIEL!$A:$Y,23,FALSE)</f>
        <v>#N/A</v>
      </c>
      <c r="J54" s="73" t="e">
        <f>VLOOKUP($A54,REFERENTIEL!$A:$Y,14,FALSE)</f>
        <v>#N/A</v>
      </c>
      <c r="K54" s="73" t="e">
        <f>VLOOKUP($A54,REFERENTIEL!$A:$Y,15,FALSE)</f>
        <v>#N/A</v>
      </c>
      <c r="L54" s="73" t="e">
        <f>VLOOKUP($A54,REFERENTIEL!$A:$Y,16,FALSE)</f>
        <v>#N/A</v>
      </c>
      <c r="M54" t="e">
        <f>VLOOKUP($A54,REFERENTIEL!$A:$Y,17,FALSE)</f>
        <v>#N/A</v>
      </c>
      <c r="N54" s="101" t="e">
        <f>VLOOKUP($A54,REFERENTIEL!$A:$Y,18,FALSE)</f>
        <v>#N/A</v>
      </c>
      <c r="O54" s="45" t="e">
        <f>VLOOKUP($A54,REFERENTIEL!$A:$Y,20,FALSE)</f>
        <v>#N/A</v>
      </c>
      <c r="P54" s="72" t="e">
        <f>VLOOKUP($A54,REFERENTIEL!$A:$Y,9,FALSE)</f>
        <v>#N/A</v>
      </c>
      <c r="Q54" s="73" t="e">
        <f>VLOOKUP($A54,REFERENTIEL!$A:$Y,10,FALSE)</f>
        <v>#N/A</v>
      </c>
      <c r="R54" s="73" t="e">
        <f>VLOOKUP($A54,REFERENTIEL!$A:$Y,11,FALSE)</f>
        <v>#N/A</v>
      </c>
      <c r="S54" s="73" t="e">
        <f>VLOOKUP($A54,REFERENTIEL!$A:$Y,13,FALSE)</f>
        <v>#N/A</v>
      </c>
    </row>
    <row r="55" spans="2:19" x14ac:dyDescent="0.25">
      <c r="B55" s="13" t="e">
        <f>VLOOKUP($A55,REFERENTIEL!$A:$Y,2,FALSE)</f>
        <v>#N/A</v>
      </c>
      <c r="C55" t="e">
        <f>VLOOKUP($A55,REFERENTIEL!$A:$Y,4,FALSE)</f>
        <v>#N/A</v>
      </c>
      <c r="D55" t="e">
        <f>VLOOKUP($A55,REFERENTIEL!$A:$Y,5,FALSE)</f>
        <v>#N/A</v>
      </c>
      <c r="E55" s="72" t="e">
        <f>VLOOKUP($A55,REFERENTIEL!$A:$Y,6,FALSE)</f>
        <v>#N/A</v>
      </c>
      <c r="F55" s="72" t="e">
        <f>VLOOKUP($A55,REFERENTIEL!$A:$Y,7,FALSE)</f>
        <v>#N/A</v>
      </c>
      <c r="G55" s="72" t="e">
        <f>VLOOKUP($A55,REFERENTIEL!$A:$Y,8,FALSE)</f>
        <v>#N/A</v>
      </c>
      <c r="H55" s="73" t="e">
        <f>VLOOKUP($A55,REFERENTIEL!$A:$Y,12,FALSE)</f>
        <v>#N/A</v>
      </c>
      <c r="I55" s="73" t="e">
        <f>VLOOKUP($A55,REFERENTIEL!$A:$Y,23,FALSE)</f>
        <v>#N/A</v>
      </c>
      <c r="J55" s="73" t="e">
        <f>VLOOKUP($A55,REFERENTIEL!$A:$Y,14,FALSE)</f>
        <v>#N/A</v>
      </c>
      <c r="K55" s="73" t="e">
        <f>VLOOKUP($A55,REFERENTIEL!$A:$Y,15,FALSE)</f>
        <v>#N/A</v>
      </c>
      <c r="L55" s="73" t="e">
        <f>VLOOKUP($A55,REFERENTIEL!$A:$Y,16,FALSE)</f>
        <v>#N/A</v>
      </c>
      <c r="M55" t="e">
        <f>VLOOKUP($A55,REFERENTIEL!$A:$Y,17,FALSE)</f>
        <v>#N/A</v>
      </c>
      <c r="N55" s="101" t="e">
        <f>VLOOKUP($A55,REFERENTIEL!$A:$Y,18,FALSE)</f>
        <v>#N/A</v>
      </c>
      <c r="O55" s="45" t="e">
        <f>VLOOKUP($A55,REFERENTIEL!$A:$Y,20,FALSE)</f>
        <v>#N/A</v>
      </c>
      <c r="P55" s="72" t="e">
        <f>VLOOKUP($A55,REFERENTIEL!$A:$Y,9,FALSE)</f>
        <v>#N/A</v>
      </c>
      <c r="Q55" s="73" t="e">
        <f>VLOOKUP($A55,REFERENTIEL!$A:$Y,10,FALSE)</f>
        <v>#N/A</v>
      </c>
      <c r="R55" s="73" t="e">
        <f>VLOOKUP($A55,REFERENTIEL!$A:$Y,11,FALSE)</f>
        <v>#N/A</v>
      </c>
      <c r="S55" s="73" t="e">
        <f>VLOOKUP($A55,REFERENTIEL!$A:$Y,13,FALSE)</f>
        <v>#N/A</v>
      </c>
    </row>
    <row r="56" spans="2:19" x14ac:dyDescent="0.25">
      <c r="B56" s="13" t="e">
        <f>VLOOKUP($A56,REFERENTIEL!$A:$Y,2,FALSE)</f>
        <v>#N/A</v>
      </c>
      <c r="C56" t="e">
        <f>VLOOKUP($A56,REFERENTIEL!$A:$Y,4,FALSE)</f>
        <v>#N/A</v>
      </c>
      <c r="D56" t="e">
        <f>VLOOKUP($A56,REFERENTIEL!$A:$Y,5,FALSE)</f>
        <v>#N/A</v>
      </c>
      <c r="E56" s="72" t="e">
        <f>VLOOKUP($A56,REFERENTIEL!$A:$Y,6,FALSE)</f>
        <v>#N/A</v>
      </c>
      <c r="F56" s="72" t="e">
        <f>VLOOKUP($A56,REFERENTIEL!$A:$Y,7,FALSE)</f>
        <v>#N/A</v>
      </c>
      <c r="G56" s="72" t="e">
        <f>VLOOKUP($A56,REFERENTIEL!$A:$Y,8,FALSE)</f>
        <v>#N/A</v>
      </c>
      <c r="H56" s="73" t="e">
        <f>VLOOKUP($A56,REFERENTIEL!$A:$Y,12,FALSE)</f>
        <v>#N/A</v>
      </c>
      <c r="I56" s="73" t="e">
        <f>VLOOKUP($A56,REFERENTIEL!$A:$Y,23,FALSE)</f>
        <v>#N/A</v>
      </c>
      <c r="J56" s="73" t="e">
        <f>VLOOKUP($A56,REFERENTIEL!$A:$Y,14,FALSE)</f>
        <v>#N/A</v>
      </c>
      <c r="K56" s="73" t="e">
        <f>VLOOKUP($A56,REFERENTIEL!$A:$Y,15,FALSE)</f>
        <v>#N/A</v>
      </c>
      <c r="L56" s="73" t="e">
        <f>VLOOKUP($A56,REFERENTIEL!$A:$Y,16,FALSE)</f>
        <v>#N/A</v>
      </c>
      <c r="M56" s="37" t="e">
        <f>VLOOKUP($A56,REFERENTIEL!$A:$Y,17,FALSE)</f>
        <v>#N/A</v>
      </c>
      <c r="N56" s="101" t="e">
        <f>VLOOKUP($A56,REFERENTIEL!$A:$Y,18,FALSE)</f>
        <v>#N/A</v>
      </c>
      <c r="O56" s="45" t="e">
        <f>VLOOKUP($A56,REFERENTIEL!$A:$Y,20,FALSE)</f>
        <v>#N/A</v>
      </c>
      <c r="P56" s="72" t="e">
        <f>VLOOKUP($A56,REFERENTIEL!$A:$Y,9,FALSE)</f>
        <v>#N/A</v>
      </c>
      <c r="Q56" s="73" t="e">
        <f>VLOOKUP($A56,REFERENTIEL!$A:$Y,10,FALSE)</f>
        <v>#N/A</v>
      </c>
      <c r="R56" s="73" t="e">
        <f>VLOOKUP($A56,REFERENTIEL!$A:$Y,11,FALSE)</f>
        <v>#N/A</v>
      </c>
      <c r="S56" s="73" t="e">
        <f>VLOOKUP($A56,REFERENTIEL!$A:$Y,13,FALSE)</f>
        <v>#N/A</v>
      </c>
    </row>
    <row r="57" spans="2:19" x14ac:dyDescent="0.25">
      <c r="B57" s="13" t="e">
        <f>VLOOKUP($A57,REFERENTIEL!$A:$Y,2,FALSE)</f>
        <v>#N/A</v>
      </c>
      <c r="C57" t="e">
        <f>VLOOKUP($A57,REFERENTIEL!$A:$Y,4,FALSE)</f>
        <v>#N/A</v>
      </c>
      <c r="D57" t="e">
        <f>VLOOKUP($A57,REFERENTIEL!$A:$Y,5,FALSE)</f>
        <v>#N/A</v>
      </c>
      <c r="E57" s="72" t="e">
        <f>VLOOKUP($A57,REFERENTIEL!$A:$Y,6,FALSE)</f>
        <v>#N/A</v>
      </c>
      <c r="F57" s="72" t="e">
        <f>VLOOKUP($A57,REFERENTIEL!$A:$Y,7,FALSE)</f>
        <v>#N/A</v>
      </c>
      <c r="G57" s="72" t="e">
        <f>VLOOKUP($A57,REFERENTIEL!$A:$Y,8,FALSE)</f>
        <v>#N/A</v>
      </c>
      <c r="H57" s="73" t="e">
        <f>VLOOKUP($A57,REFERENTIEL!$A:$Y,12,FALSE)</f>
        <v>#N/A</v>
      </c>
      <c r="I57" s="73" t="e">
        <f>VLOOKUP($A57,REFERENTIEL!$A:$Y,23,FALSE)</f>
        <v>#N/A</v>
      </c>
      <c r="J57" s="73" t="e">
        <f>VLOOKUP($A57,REFERENTIEL!$A:$Y,14,FALSE)</f>
        <v>#N/A</v>
      </c>
      <c r="K57" s="73" t="e">
        <f>VLOOKUP($A57,REFERENTIEL!$A:$Y,15,FALSE)</f>
        <v>#N/A</v>
      </c>
      <c r="L57" s="73" t="e">
        <f>VLOOKUP($A57,REFERENTIEL!$A:$Y,16,FALSE)</f>
        <v>#N/A</v>
      </c>
      <c r="M57" s="37" t="e">
        <f>VLOOKUP($A57,REFERENTIEL!$A:$Y,17,FALSE)</f>
        <v>#N/A</v>
      </c>
      <c r="N57" s="101" t="e">
        <f>VLOOKUP($A57,REFERENTIEL!$A:$Y,18,FALSE)</f>
        <v>#N/A</v>
      </c>
      <c r="O57" s="45" t="e">
        <f>VLOOKUP($A57,REFERENTIEL!$A:$Y,20,FALSE)</f>
        <v>#N/A</v>
      </c>
      <c r="P57" s="72" t="e">
        <f>VLOOKUP($A57,REFERENTIEL!$A:$Y,9,FALSE)</f>
        <v>#N/A</v>
      </c>
      <c r="Q57" s="73" t="e">
        <f>VLOOKUP($A57,REFERENTIEL!$A:$Y,10,FALSE)</f>
        <v>#N/A</v>
      </c>
      <c r="R57" s="73" t="e">
        <f>VLOOKUP($A57,REFERENTIEL!$A:$Y,11,FALSE)</f>
        <v>#N/A</v>
      </c>
      <c r="S57" s="73" t="e">
        <f>VLOOKUP($A57,REFERENTIEL!$A:$Y,13,FALSE)</f>
        <v>#N/A</v>
      </c>
    </row>
    <row r="58" spans="2:19" x14ac:dyDescent="0.25">
      <c r="B58" s="13" t="e">
        <f>VLOOKUP($A58,REFERENTIEL!$A:$Y,2,FALSE)</f>
        <v>#N/A</v>
      </c>
      <c r="C58" t="e">
        <f>VLOOKUP($A58,REFERENTIEL!$A:$Y,4,FALSE)</f>
        <v>#N/A</v>
      </c>
      <c r="D58" t="e">
        <f>VLOOKUP($A58,REFERENTIEL!$A:$Y,5,FALSE)</f>
        <v>#N/A</v>
      </c>
      <c r="E58" s="72" t="e">
        <f>VLOOKUP($A58,REFERENTIEL!$A:$Y,6,FALSE)</f>
        <v>#N/A</v>
      </c>
      <c r="F58" s="72" t="e">
        <f>VLOOKUP($A58,REFERENTIEL!$A:$Y,7,FALSE)</f>
        <v>#N/A</v>
      </c>
      <c r="G58" s="72" t="e">
        <f>VLOOKUP($A58,REFERENTIEL!$A:$Y,8,FALSE)</f>
        <v>#N/A</v>
      </c>
      <c r="H58" s="73" t="e">
        <f>VLOOKUP($A58,REFERENTIEL!$A:$Y,12,FALSE)</f>
        <v>#N/A</v>
      </c>
      <c r="I58" s="73" t="e">
        <f>VLOOKUP($A58,REFERENTIEL!$A:$Y,23,FALSE)</f>
        <v>#N/A</v>
      </c>
      <c r="J58" s="73" t="e">
        <f>VLOOKUP($A58,REFERENTIEL!$A:$Y,14,FALSE)</f>
        <v>#N/A</v>
      </c>
      <c r="K58" s="73" t="e">
        <f>VLOOKUP($A58,REFERENTIEL!$A:$Y,15,FALSE)</f>
        <v>#N/A</v>
      </c>
      <c r="L58" s="73" t="e">
        <f>VLOOKUP($A58,REFERENTIEL!$A:$Y,16,FALSE)</f>
        <v>#N/A</v>
      </c>
      <c r="M58" t="e">
        <f>VLOOKUP($A58,REFERENTIEL!$A:$Y,17,FALSE)</f>
        <v>#N/A</v>
      </c>
      <c r="N58" s="101" t="e">
        <f>VLOOKUP($A58,REFERENTIEL!$A:$Y,18,FALSE)</f>
        <v>#N/A</v>
      </c>
      <c r="O58" s="45" t="e">
        <f>VLOOKUP($A58,REFERENTIEL!$A:$Y,20,FALSE)</f>
        <v>#N/A</v>
      </c>
      <c r="P58" s="72" t="e">
        <f>VLOOKUP($A58,REFERENTIEL!$A:$Y,9,FALSE)</f>
        <v>#N/A</v>
      </c>
      <c r="Q58" s="73" t="e">
        <f>VLOOKUP($A58,REFERENTIEL!$A:$Y,10,FALSE)</f>
        <v>#N/A</v>
      </c>
      <c r="R58" s="73" t="e">
        <f>VLOOKUP($A58,REFERENTIEL!$A:$Y,11,FALSE)</f>
        <v>#N/A</v>
      </c>
      <c r="S58" s="73" t="e">
        <f>VLOOKUP($A58,REFERENTIEL!$A:$Y,13,FALSE)</f>
        <v>#N/A</v>
      </c>
    </row>
    <row r="59" spans="2:19" x14ac:dyDescent="0.25">
      <c r="B59" s="13" t="e">
        <f>VLOOKUP($A59,REFERENTIEL!$A:$Y,2,FALSE)</f>
        <v>#N/A</v>
      </c>
      <c r="C59" t="e">
        <f>VLOOKUP($A59,REFERENTIEL!$A:$Y,4,FALSE)</f>
        <v>#N/A</v>
      </c>
      <c r="D59" t="e">
        <f>VLOOKUP($A59,REFERENTIEL!$A:$Y,5,FALSE)</f>
        <v>#N/A</v>
      </c>
      <c r="E59" s="72" t="e">
        <f>VLOOKUP($A59,REFERENTIEL!$A:$Y,6,FALSE)</f>
        <v>#N/A</v>
      </c>
      <c r="F59" s="72" t="e">
        <f>VLOOKUP($A59,REFERENTIEL!$A:$Y,7,FALSE)</f>
        <v>#N/A</v>
      </c>
      <c r="G59" s="72" t="e">
        <f>VLOOKUP($A59,REFERENTIEL!$A:$Y,8,FALSE)</f>
        <v>#N/A</v>
      </c>
      <c r="H59" s="73" t="e">
        <f>VLOOKUP($A59,REFERENTIEL!$A:$Y,12,FALSE)</f>
        <v>#N/A</v>
      </c>
      <c r="I59" s="73" t="e">
        <f>VLOOKUP($A59,REFERENTIEL!$A:$Y,23,FALSE)</f>
        <v>#N/A</v>
      </c>
      <c r="J59" s="73" t="e">
        <f>VLOOKUP($A59,REFERENTIEL!$A:$Y,14,FALSE)</f>
        <v>#N/A</v>
      </c>
      <c r="K59" s="73" t="e">
        <f>VLOOKUP($A59,REFERENTIEL!$A:$Y,15,FALSE)</f>
        <v>#N/A</v>
      </c>
      <c r="L59" s="73" t="e">
        <f>VLOOKUP($A59,REFERENTIEL!$A:$Y,16,FALSE)</f>
        <v>#N/A</v>
      </c>
      <c r="M59" t="e">
        <f>VLOOKUP($A59,REFERENTIEL!$A:$Y,17,FALSE)</f>
        <v>#N/A</v>
      </c>
      <c r="N59" s="101" t="e">
        <f>VLOOKUP($A59,REFERENTIEL!$A:$Y,18,FALSE)</f>
        <v>#N/A</v>
      </c>
      <c r="O59" s="45" t="e">
        <f>VLOOKUP($A59,REFERENTIEL!$A:$Y,20,FALSE)</f>
        <v>#N/A</v>
      </c>
      <c r="P59" s="72" t="e">
        <f>VLOOKUP($A59,REFERENTIEL!$A:$Y,9,FALSE)</f>
        <v>#N/A</v>
      </c>
      <c r="Q59" s="73" t="e">
        <f>VLOOKUP($A59,REFERENTIEL!$A:$Y,10,FALSE)</f>
        <v>#N/A</v>
      </c>
      <c r="R59" s="73" t="e">
        <f>VLOOKUP($A59,REFERENTIEL!$A:$Y,11,FALSE)</f>
        <v>#N/A</v>
      </c>
      <c r="S59" s="73" t="e">
        <f>VLOOKUP($A59,REFERENTIEL!$A:$Y,13,FALSE)</f>
        <v>#N/A</v>
      </c>
    </row>
    <row r="60" spans="2:19" x14ac:dyDescent="0.25">
      <c r="B60" s="13" t="e">
        <f>VLOOKUP($A60,REFERENTIEL!$A:$Y,2,FALSE)</f>
        <v>#N/A</v>
      </c>
      <c r="C60" t="e">
        <f>VLOOKUP($A60,REFERENTIEL!$A:$Y,4,FALSE)</f>
        <v>#N/A</v>
      </c>
      <c r="D60" t="e">
        <f>VLOOKUP($A60,REFERENTIEL!$A:$Y,5,FALSE)</f>
        <v>#N/A</v>
      </c>
      <c r="E60" s="72" t="e">
        <f>VLOOKUP($A60,REFERENTIEL!$A:$Y,6,FALSE)</f>
        <v>#N/A</v>
      </c>
      <c r="F60" s="72" t="e">
        <f>VLOOKUP($A60,REFERENTIEL!$A:$Y,7,FALSE)</f>
        <v>#N/A</v>
      </c>
      <c r="G60" s="72" t="e">
        <f>VLOOKUP($A60,REFERENTIEL!$A:$Y,8,FALSE)</f>
        <v>#N/A</v>
      </c>
      <c r="H60" s="73" t="e">
        <f>VLOOKUP($A60,REFERENTIEL!$A:$Y,12,FALSE)</f>
        <v>#N/A</v>
      </c>
      <c r="I60" s="73" t="e">
        <f>VLOOKUP($A60,REFERENTIEL!$A:$Y,23,FALSE)</f>
        <v>#N/A</v>
      </c>
      <c r="J60" s="73" t="e">
        <f>VLOOKUP($A60,REFERENTIEL!$A:$Y,14,FALSE)</f>
        <v>#N/A</v>
      </c>
      <c r="K60" s="73" t="e">
        <f>VLOOKUP($A60,REFERENTIEL!$A:$Y,15,FALSE)</f>
        <v>#N/A</v>
      </c>
      <c r="L60" s="73" t="e">
        <f>VLOOKUP($A60,REFERENTIEL!$A:$Y,16,FALSE)</f>
        <v>#N/A</v>
      </c>
      <c r="M60" t="e">
        <f>VLOOKUP($A60,REFERENTIEL!$A:$Y,17,FALSE)</f>
        <v>#N/A</v>
      </c>
      <c r="N60" s="101" t="e">
        <f>VLOOKUP($A60,REFERENTIEL!$A:$Y,18,FALSE)</f>
        <v>#N/A</v>
      </c>
      <c r="O60" s="45" t="e">
        <f>VLOOKUP($A60,REFERENTIEL!$A:$Y,20,FALSE)</f>
        <v>#N/A</v>
      </c>
      <c r="P60" s="72" t="e">
        <f>VLOOKUP($A60,REFERENTIEL!$A:$Y,9,FALSE)</f>
        <v>#N/A</v>
      </c>
      <c r="Q60" s="73" t="e">
        <f>VLOOKUP($A60,REFERENTIEL!$A:$Y,10,FALSE)</f>
        <v>#N/A</v>
      </c>
      <c r="R60" s="73" t="e">
        <f>VLOOKUP($A60,REFERENTIEL!$A:$Y,11,FALSE)</f>
        <v>#N/A</v>
      </c>
      <c r="S60" s="73" t="e">
        <f>VLOOKUP($A60,REFERENTIEL!$A:$Y,13,FALSE)</f>
        <v>#N/A</v>
      </c>
    </row>
    <row r="61" spans="2:19" x14ac:dyDescent="0.25">
      <c r="B61" s="13" t="e">
        <f>VLOOKUP($A61,REFERENTIEL!$A:$Y,2,FALSE)</f>
        <v>#N/A</v>
      </c>
      <c r="C61" t="e">
        <f>VLOOKUP($A61,REFERENTIEL!$A:$Y,4,FALSE)</f>
        <v>#N/A</v>
      </c>
      <c r="D61" t="e">
        <f>VLOOKUP($A61,REFERENTIEL!$A:$Y,5,FALSE)</f>
        <v>#N/A</v>
      </c>
      <c r="E61" s="72" t="e">
        <f>VLOOKUP($A61,REFERENTIEL!$A:$Y,6,FALSE)</f>
        <v>#N/A</v>
      </c>
      <c r="F61" s="72" t="e">
        <f>VLOOKUP($A61,REFERENTIEL!$A:$Y,7,FALSE)</f>
        <v>#N/A</v>
      </c>
      <c r="G61" s="72" t="e">
        <f>VLOOKUP($A61,REFERENTIEL!$A:$Y,8,FALSE)</f>
        <v>#N/A</v>
      </c>
      <c r="H61" s="73" t="e">
        <f>VLOOKUP($A61,REFERENTIEL!$A:$Y,12,FALSE)</f>
        <v>#N/A</v>
      </c>
      <c r="I61" s="73" t="e">
        <f>VLOOKUP($A61,REFERENTIEL!$A:$Y,23,FALSE)</f>
        <v>#N/A</v>
      </c>
      <c r="J61" s="73" t="e">
        <f>VLOOKUP($A61,REFERENTIEL!$A:$Y,14,FALSE)</f>
        <v>#N/A</v>
      </c>
      <c r="K61" s="73" t="e">
        <f>VLOOKUP($A61,REFERENTIEL!$A:$Y,15,FALSE)</f>
        <v>#N/A</v>
      </c>
      <c r="L61" s="73" t="e">
        <f>VLOOKUP($A61,REFERENTIEL!$A:$Y,16,FALSE)</f>
        <v>#N/A</v>
      </c>
      <c r="M61" t="e">
        <f>VLOOKUP($A61,REFERENTIEL!$A:$Y,17,FALSE)</f>
        <v>#N/A</v>
      </c>
      <c r="N61" s="101" t="e">
        <f>VLOOKUP($A61,REFERENTIEL!$A:$Y,18,FALSE)</f>
        <v>#N/A</v>
      </c>
      <c r="O61" s="45" t="e">
        <f>VLOOKUP($A61,REFERENTIEL!$A:$Y,20,FALSE)</f>
        <v>#N/A</v>
      </c>
      <c r="P61" s="72" t="e">
        <f>VLOOKUP($A61,REFERENTIEL!$A:$Y,9,FALSE)</f>
        <v>#N/A</v>
      </c>
      <c r="Q61" s="73" t="e">
        <f>VLOOKUP($A61,REFERENTIEL!$A:$Y,10,FALSE)</f>
        <v>#N/A</v>
      </c>
      <c r="R61" s="73" t="e">
        <f>VLOOKUP($A61,REFERENTIEL!$A:$Y,11,FALSE)</f>
        <v>#N/A</v>
      </c>
      <c r="S61" s="73" t="e">
        <f>VLOOKUP($A61,REFERENTIEL!$A:$Y,13,FALSE)</f>
        <v>#N/A</v>
      </c>
    </row>
    <row r="62" spans="2:19" x14ac:dyDescent="0.25">
      <c r="B62" s="13" t="e">
        <f>VLOOKUP($A62,REFERENTIEL!$A:$Y,2,FALSE)</f>
        <v>#N/A</v>
      </c>
      <c r="C62" t="e">
        <f>VLOOKUP($A62,REFERENTIEL!$A:$Y,4,FALSE)</f>
        <v>#N/A</v>
      </c>
      <c r="D62" t="e">
        <f>VLOOKUP($A62,REFERENTIEL!$A:$Y,5,FALSE)</f>
        <v>#N/A</v>
      </c>
      <c r="E62" s="72" t="e">
        <f>VLOOKUP($A62,REFERENTIEL!$A:$Y,6,FALSE)</f>
        <v>#N/A</v>
      </c>
      <c r="F62" s="72" t="e">
        <f>VLOOKUP($A62,REFERENTIEL!$A:$Y,7,FALSE)</f>
        <v>#N/A</v>
      </c>
      <c r="G62" s="72" t="e">
        <f>VLOOKUP($A62,REFERENTIEL!$A:$Y,8,FALSE)</f>
        <v>#N/A</v>
      </c>
      <c r="H62" s="73" t="e">
        <f>VLOOKUP($A62,REFERENTIEL!$A:$Y,12,FALSE)</f>
        <v>#N/A</v>
      </c>
      <c r="I62" s="73" t="e">
        <f>VLOOKUP($A62,REFERENTIEL!$A:$Y,23,FALSE)</f>
        <v>#N/A</v>
      </c>
      <c r="J62" s="73" t="e">
        <f>VLOOKUP($A62,REFERENTIEL!$A:$Y,14,FALSE)</f>
        <v>#N/A</v>
      </c>
      <c r="K62" s="73" t="e">
        <f>VLOOKUP($A62,REFERENTIEL!$A:$Y,15,FALSE)</f>
        <v>#N/A</v>
      </c>
      <c r="L62" s="73" t="e">
        <f>VLOOKUP($A62,REFERENTIEL!$A:$Y,16,FALSE)</f>
        <v>#N/A</v>
      </c>
      <c r="M62" s="37" t="e">
        <f>VLOOKUP($A62,REFERENTIEL!$A:$Y,17,FALSE)</f>
        <v>#N/A</v>
      </c>
      <c r="N62" s="101" t="e">
        <f>VLOOKUP($A62,REFERENTIEL!$A:$Y,18,FALSE)</f>
        <v>#N/A</v>
      </c>
      <c r="O62" s="45" t="e">
        <f>VLOOKUP($A62,REFERENTIEL!$A:$Y,20,FALSE)</f>
        <v>#N/A</v>
      </c>
      <c r="P62" s="72" t="e">
        <f>VLOOKUP($A62,REFERENTIEL!$A:$Y,9,FALSE)</f>
        <v>#N/A</v>
      </c>
      <c r="Q62" s="73" t="e">
        <f>VLOOKUP($A62,REFERENTIEL!$A:$Y,10,FALSE)</f>
        <v>#N/A</v>
      </c>
      <c r="R62" s="73" t="e">
        <f>VLOOKUP($A62,REFERENTIEL!$A:$Y,11,FALSE)</f>
        <v>#N/A</v>
      </c>
      <c r="S62" s="73" t="e">
        <f>VLOOKUP($A62,REFERENTIEL!$A:$Y,13,FALSE)</f>
        <v>#N/A</v>
      </c>
    </row>
    <row r="63" spans="2:19" x14ac:dyDescent="0.25">
      <c r="B63" s="13" t="e">
        <f>VLOOKUP($A63,REFERENTIEL!$A:$Y,2,FALSE)</f>
        <v>#N/A</v>
      </c>
      <c r="C63" t="e">
        <f>VLOOKUP($A63,REFERENTIEL!$A:$Y,4,FALSE)</f>
        <v>#N/A</v>
      </c>
      <c r="D63" t="e">
        <f>VLOOKUP($A63,REFERENTIEL!$A:$Y,5,FALSE)</f>
        <v>#N/A</v>
      </c>
      <c r="E63" s="72" t="e">
        <f>VLOOKUP($A63,REFERENTIEL!$A:$Y,6,FALSE)</f>
        <v>#N/A</v>
      </c>
      <c r="F63" s="72" t="e">
        <f>VLOOKUP($A63,REFERENTIEL!$A:$Y,7,FALSE)</f>
        <v>#N/A</v>
      </c>
      <c r="G63" s="72" t="e">
        <f>VLOOKUP($A63,REFERENTIEL!$A:$Y,8,FALSE)</f>
        <v>#N/A</v>
      </c>
      <c r="H63" s="73" t="e">
        <f>VLOOKUP($A63,REFERENTIEL!$A:$Y,12,FALSE)</f>
        <v>#N/A</v>
      </c>
      <c r="I63" s="73" t="e">
        <f>VLOOKUP($A63,REFERENTIEL!$A:$Y,23,FALSE)</f>
        <v>#N/A</v>
      </c>
      <c r="J63" s="73" t="e">
        <f>VLOOKUP($A63,REFERENTIEL!$A:$Y,14,FALSE)</f>
        <v>#N/A</v>
      </c>
      <c r="K63" s="73" t="e">
        <f>VLOOKUP($A63,REFERENTIEL!$A:$Y,15,FALSE)</f>
        <v>#N/A</v>
      </c>
      <c r="L63" s="73" t="e">
        <f>VLOOKUP($A63,REFERENTIEL!$A:$Y,16,FALSE)</f>
        <v>#N/A</v>
      </c>
      <c r="M63" s="37" t="e">
        <f>VLOOKUP($A63,REFERENTIEL!$A:$Y,17,FALSE)</f>
        <v>#N/A</v>
      </c>
      <c r="N63" s="101" t="e">
        <f>VLOOKUP($A63,REFERENTIEL!$A:$Y,18,FALSE)</f>
        <v>#N/A</v>
      </c>
      <c r="O63" s="45" t="e">
        <f>VLOOKUP($A63,REFERENTIEL!$A:$Y,20,FALSE)</f>
        <v>#N/A</v>
      </c>
      <c r="P63" s="72" t="e">
        <f>VLOOKUP($A63,REFERENTIEL!$A:$Y,9,FALSE)</f>
        <v>#N/A</v>
      </c>
      <c r="Q63" s="73" t="e">
        <f>VLOOKUP($A63,REFERENTIEL!$A:$Y,10,FALSE)</f>
        <v>#N/A</v>
      </c>
      <c r="R63" s="73" t="e">
        <f>VLOOKUP($A63,REFERENTIEL!$A:$Y,11,FALSE)</f>
        <v>#N/A</v>
      </c>
      <c r="S63" s="73" t="e">
        <f>VLOOKUP($A63,REFERENTIEL!$A:$Y,13,FALSE)</f>
        <v>#N/A</v>
      </c>
    </row>
    <row r="64" spans="2:19" x14ac:dyDescent="0.25">
      <c r="B64" s="13" t="e">
        <f>VLOOKUP($A64,REFERENTIEL!$A:$Y,2,FALSE)</f>
        <v>#N/A</v>
      </c>
      <c r="C64" t="e">
        <f>VLOOKUP($A64,REFERENTIEL!$A:$Y,4,FALSE)</f>
        <v>#N/A</v>
      </c>
      <c r="D64" t="e">
        <f>VLOOKUP($A64,REFERENTIEL!$A:$Y,5,FALSE)</f>
        <v>#N/A</v>
      </c>
      <c r="E64" s="72" t="e">
        <f>VLOOKUP($A64,REFERENTIEL!$A:$Y,6,FALSE)</f>
        <v>#N/A</v>
      </c>
      <c r="F64" s="72" t="e">
        <f>VLOOKUP($A64,REFERENTIEL!$A:$Y,7,FALSE)</f>
        <v>#N/A</v>
      </c>
      <c r="G64" s="72" t="e">
        <f>VLOOKUP($A64,REFERENTIEL!$A:$Y,8,FALSE)</f>
        <v>#N/A</v>
      </c>
      <c r="H64" s="73" t="e">
        <f>VLOOKUP($A64,REFERENTIEL!$A:$Y,12,FALSE)</f>
        <v>#N/A</v>
      </c>
      <c r="I64" s="73" t="e">
        <f>VLOOKUP($A64,REFERENTIEL!$A:$Y,23,FALSE)</f>
        <v>#N/A</v>
      </c>
      <c r="J64" s="73" t="e">
        <f>VLOOKUP($A64,REFERENTIEL!$A:$Y,14,FALSE)</f>
        <v>#N/A</v>
      </c>
      <c r="K64" s="73" t="e">
        <f>VLOOKUP($A64,REFERENTIEL!$A:$Y,15,FALSE)</f>
        <v>#N/A</v>
      </c>
      <c r="L64" s="73" t="e">
        <f>VLOOKUP($A64,REFERENTIEL!$A:$Y,16,FALSE)</f>
        <v>#N/A</v>
      </c>
      <c r="M64" s="37" t="e">
        <f>VLOOKUP($A64,REFERENTIEL!$A:$Y,17,FALSE)</f>
        <v>#N/A</v>
      </c>
      <c r="N64" s="101" t="e">
        <f>VLOOKUP($A64,REFERENTIEL!$A:$Y,18,FALSE)</f>
        <v>#N/A</v>
      </c>
      <c r="O64" s="45" t="e">
        <f>VLOOKUP($A64,REFERENTIEL!$A:$Y,20,FALSE)</f>
        <v>#N/A</v>
      </c>
      <c r="P64" s="72" t="e">
        <f>VLOOKUP($A64,REFERENTIEL!$A:$Y,9,FALSE)</f>
        <v>#N/A</v>
      </c>
      <c r="Q64" s="73" t="e">
        <f>VLOOKUP($A64,REFERENTIEL!$A:$Y,10,FALSE)</f>
        <v>#N/A</v>
      </c>
      <c r="R64" s="73" t="e">
        <f>VLOOKUP($A64,REFERENTIEL!$A:$Y,11,FALSE)</f>
        <v>#N/A</v>
      </c>
      <c r="S64" s="73" t="e">
        <f>VLOOKUP($A64,REFERENTIEL!$A:$Y,13,FALSE)</f>
        <v>#N/A</v>
      </c>
    </row>
    <row r="65" spans="2:19" x14ac:dyDescent="0.25">
      <c r="B65" s="13" t="e">
        <f>VLOOKUP($A65,REFERENTIEL!$A:$Y,2,FALSE)</f>
        <v>#N/A</v>
      </c>
      <c r="C65" t="e">
        <f>VLOOKUP($A65,REFERENTIEL!$A:$Y,4,FALSE)</f>
        <v>#N/A</v>
      </c>
      <c r="D65" t="e">
        <f>VLOOKUP($A65,REFERENTIEL!$A:$Y,5,FALSE)</f>
        <v>#N/A</v>
      </c>
      <c r="E65" s="72" t="e">
        <f>VLOOKUP($A65,REFERENTIEL!$A:$Y,6,FALSE)</f>
        <v>#N/A</v>
      </c>
      <c r="F65" s="72" t="e">
        <f>VLOOKUP($A65,REFERENTIEL!$A:$Y,7,FALSE)</f>
        <v>#N/A</v>
      </c>
      <c r="G65" s="72" t="e">
        <f>VLOOKUP($A65,REFERENTIEL!$A:$Y,8,FALSE)</f>
        <v>#N/A</v>
      </c>
      <c r="H65" s="73" t="e">
        <f>VLOOKUP($A65,REFERENTIEL!$A:$Y,12,FALSE)</f>
        <v>#N/A</v>
      </c>
      <c r="I65" s="73" t="e">
        <f>VLOOKUP($A65,REFERENTIEL!$A:$Y,23,FALSE)</f>
        <v>#N/A</v>
      </c>
      <c r="J65" s="73" t="e">
        <f>VLOOKUP($A65,REFERENTIEL!$A:$Y,14,FALSE)</f>
        <v>#N/A</v>
      </c>
      <c r="K65" s="73" t="e">
        <f>VLOOKUP($A65,REFERENTIEL!$A:$Y,15,FALSE)</f>
        <v>#N/A</v>
      </c>
      <c r="L65" s="73" t="e">
        <f>VLOOKUP($A65,REFERENTIEL!$A:$Y,16,FALSE)</f>
        <v>#N/A</v>
      </c>
      <c r="M65" s="37" t="e">
        <f>VLOOKUP($A65,REFERENTIEL!$A:$Y,17,FALSE)</f>
        <v>#N/A</v>
      </c>
      <c r="N65" s="101" t="e">
        <f>VLOOKUP($A65,REFERENTIEL!$A:$Y,18,FALSE)</f>
        <v>#N/A</v>
      </c>
      <c r="O65" s="45" t="e">
        <f>VLOOKUP($A65,REFERENTIEL!$A:$Y,20,FALSE)</f>
        <v>#N/A</v>
      </c>
      <c r="P65" s="72" t="e">
        <f>VLOOKUP($A65,REFERENTIEL!$A:$Y,9,FALSE)</f>
        <v>#N/A</v>
      </c>
      <c r="Q65" s="73" t="e">
        <f>VLOOKUP($A65,REFERENTIEL!$A:$Y,10,FALSE)</f>
        <v>#N/A</v>
      </c>
      <c r="R65" s="73" t="e">
        <f>VLOOKUP($A65,REFERENTIEL!$A:$Y,11,FALSE)</f>
        <v>#N/A</v>
      </c>
      <c r="S65" s="73" t="e">
        <f>VLOOKUP($A65,REFERENTIEL!$A:$Y,13,FALSE)</f>
        <v>#N/A</v>
      </c>
    </row>
    <row r="66" spans="2:19" x14ac:dyDescent="0.25">
      <c r="B66" s="13" t="e">
        <f>VLOOKUP($A66,REFERENTIEL!$A:$Y,2,FALSE)</f>
        <v>#N/A</v>
      </c>
      <c r="C66" t="e">
        <f>VLOOKUP($A66,REFERENTIEL!$A:$Y,4,FALSE)</f>
        <v>#N/A</v>
      </c>
      <c r="D66" t="e">
        <f>VLOOKUP($A66,REFERENTIEL!$A:$Y,5,FALSE)</f>
        <v>#N/A</v>
      </c>
      <c r="E66" s="72" t="e">
        <f>VLOOKUP($A66,REFERENTIEL!$A:$Y,6,FALSE)</f>
        <v>#N/A</v>
      </c>
      <c r="F66" s="72" t="e">
        <f>VLOOKUP($A66,REFERENTIEL!$A:$Y,7,FALSE)</f>
        <v>#N/A</v>
      </c>
      <c r="G66" s="72" t="e">
        <f>VLOOKUP($A66,REFERENTIEL!$A:$Y,8,FALSE)</f>
        <v>#N/A</v>
      </c>
      <c r="H66" s="73" t="e">
        <f>VLOOKUP($A66,REFERENTIEL!$A:$Y,12,FALSE)</f>
        <v>#N/A</v>
      </c>
      <c r="I66" s="73" t="e">
        <f>VLOOKUP($A66,REFERENTIEL!$A:$Y,23,FALSE)</f>
        <v>#N/A</v>
      </c>
      <c r="J66" s="73" t="e">
        <f>VLOOKUP($A66,REFERENTIEL!$A:$Y,14,FALSE)</f>
        <v>#N/A</v>
      </c>
      <c r="K66" s="73" t="e">
        <f>VLOOKUP($A66,REFERENTIEL!$A:$Y,15,FALSE)</f>
        <v>#N/A</v>
      </c>
      <c r="L66" s="73" t="e">
        <f>VLOOKUP($A66,REFERENTIEL!$A:$Y,16,FALSE)</f>
        <v>#N/A</v>
      </c>
      <c r="M66" t="e">
        <f>VLOOKUP($A66,REFERENTIEL!$A:$Y,17,FALSE)</f>
        <v>#N/A</v>
      </c>
      <c r="N66" s="101" t="e">
        <f>VLOOKUP($A66,REFERENTIEL!$A:$Y,18,FALSE)</f>
        <v>#N/A</v>
      </c>
      <c r="O66" s="45" t="e">
        <f>VLOOKUP($A66,REFERENTIEL!$A:$Y,20,FALSE)</f>
        <v>#N/A</v>
      </c>
      <c r="P66" s="72" t="e">
        <f>VLOOKUP($A66,REFERENTIEL!$A:$Y,9,FALSE)</f>
        <v>#N/A</v>
      </c>
      <c r="Q66" s="73" t="e">
        <f>VLOOKUP($A66,REFERENTIEL!$A:$Y,10,FALSE)</f>
        <v>#N/A</v>
      </c>
      <c r="R66" s="73" t="e">
        <f>VLOOKUP($A66,REFERENTIEL!$A:$Y,11,FALSE)</f>
        <v>#N/A</v>
      </c>
      <c r="S66" s="73" t="e">
        <f>VLOOKUP($A66,REFERENTIEL!$A:$Y,13,FALSE)</f>
        <v>#N/A</v>
      </c>
    </row>
    <row r="67" spans="2:19" x14ac:dyDescent="0.25">
      <c r="B67" s="13" t="e">
        <f>VLOOKUP($A67,REFERENTIEL!$A:$Y,2,FALSE)</f>
        <v>#N/A</v>
      </c>
      <c r="C67" t="e">
        <f>VLOOKUP($A67,REFERENTIEL!$A:$Y,4,FALSE)</f>
        <v>#N/A</v>
      </c>
      <c r="D67" t="e">
        <f>VLOOKUP($A67,REFERENTIEL!$A:$Y,5,FALSE)</f>
        <v>#N/A</v>
      </c>
      <c r="E67" s="72" t="e">
        <f>VLOOKUP($A67,REFERENTIEL!$A:$Y,6,FALSE)</f>
        <v>#N/A</v>
      </c>
      <c r="F67" s="72" t="e">
        <f>VLOOKUP($A67,REFERENTIEL!$A:$Y,7,FALSE)</f>
        <v>#N/A</v>
      </c>
      <c r="G67" s="72" t="e">
        <f>VLOOKUP($A67,REFERENTIEL!$A:$Y,8,FALSE)</f>
        <v>#N/A</v>
      </c>
      <c r="H67" s="73" t="e">
        <f>VLOOKUP($A67,REFERENTIEL!$A:$Y,12,FALSE)</f>
        <v>#N/A</v>
      </c>
      <c r="I67" s="73" t="e">
        <f>VLOOKUP($A67,REFERENTIEL!$A:$Y,23,FALSE)</f>
        <v>#N/A</v>
      </c>
      <c r="J67" s="73" t="e">
        <f>VLOOKUP($A67,REFERENTIEL!$A:$Y,14,FALSE)</f>
        <v>#N/A</v>
      </c>
      <c r="K67" s="73" t="e">
        <f>VLOOKUP($A67,REFERENTIEL!$A:$Y,15,FALSE)</f>
        <v>#N/A</v>
      </c>
      <c r="L67" s="73" t="e">
        <f>VLOOKUP($A67,REFERENTIEL!$A:$Y,16,FALSE)</f>
        <v>#N/A</v>
      </c>
      <c r="M67" t="e">
        <f>VLOOKUP($A67,REFERENTIEL!$A:$Y,17,FALSE)</f>
        <v>#N/A</v>
      </c>
      <c r="N67" s="101" t="e">
        <f>VLOOKUP($A67,REFERENTIEL!$A:$Y,18,FALSE)</f>
        <v>#N/A</v>
      </c>
      <c r="O67" s="45" t="e">
        <f>VLOOKUP($A67,REFERENTIEL!$A:$Y,20,FALSE)</f>
        <v>#N/A</v>
      </c>
      <c r="P67" s="72" t="e">
        <f>VLOOKUP($A67,REFERENTIEL!$A:$Y,9,FALSE)</f>
        <v>#N/A</v>
      </c>
      <c r="Q67" s="73" t="e">
        <f>VLOOKUP($A67,REFERENTIEL!$A:$Y,10,FALSE)</f>
        <v>#N/A</v>
      </c>
      <c r="R67" s="73" t="e">
        <f>VLOOKUP($A67,REFERENTIEL!$A:$Y,11,FALSE)</f>
        <v>#N/A</v>
      </c>
      <c r="S67" s="73" t="e">
        <f>VLOOKUP($A67,REFERENTIEL!$A:$Y,13,FALSE)</f>
        <v>#N/A</v>
      </c>
    </row>
    <row r="68" spans="2:19" x14ac:dyDescent="0.25">
      <c r="B68" s="13" t="e">
        <f>VLOOKUP($A68,REFERENTIEL!$A:$Y,2,FALSE)</f>
        <v>#N/A</v>
      </c>
      <c r="C68" t="e">
        <f>VLOOKUP($A68,REFERENTIEL!$A:$Y,4,FALSE)</f>
        <v>#N/A</v>
      </c>
      <c r="D68" t="e">
        <f>VLOOKUP($A68,REFERENTIEL!$A:$Y,5,FALSE)</f>
        <v>#N/A</v>
      </c>
      <c r="E68" s="72" t="e">
        <f>VLOOKUP($A68,REFERENTIEL!$A:$Y,6,FALSE)</f>
        <v>#N/A</v>
      </c>
      <c r="F68" s="72" t="e">
        <f>VLOOKUP($A68,REFERENTIEL!$A:$Y,7,FALSE)</f>
        <v>#N/A</v>
      </c>
      <c r="G68" s="72" t="e">
        <f>VLOOKUP($A68,REFERENTIEL!$A:$Y,8,FALSE)</f>
        <v>#N/A</v>
      </c>
      <c r="H68" s="73" t="e">
        <f>VLOOKUP($A68,REFERENTIEL!$A:$Y,12,FALSE)</f>
        <v>#N/A</v>
      </c>
      <c r="I68" s="73" t="e">
        <f>VLOOKUP($A68,REFERENTIEL!$A:$Y,23,FALSE)</f>
        <v>#N/A</v>
      </c>
      <c r="J68" s="73" t="e">
        <f>VLOOKUP($A68,REFERENTIEL!$A:$Y,14,FALSE)</f>
        <v>#N/A</v>
      </c>
      <c r="K68" s="73" t="e">
        <f>VLOOKUP($A68,REFERENTIEL!$A:$Y,15,FALSE)</f>
        <v>#N/A</v>
      </c>
      <c r="L68" s="73" t="e">
        <f>VLOOKUP($A68,REFERENTIEL!$A:$Y,16,FALSE)</f>
        <v>#N/A</v>
      </c>
      <c r="M68" t="e">
        <f>VLOOKUP($A68,REFERENTIEL!$A:$Y,17,FALSE)</f>
        <v>#N/A</v>
      </c>
      <c r="N68" s="101" t="e">
        <f>VLOOKUP($A68,REFERENTIEL!$A:$Y,18,FALSE)</f>
        <v>#N/A</v>
      </c>
      <c r="O68" s="45" t="e">
        <f>VLOOKUP($A68,REFERENTIEL!$A:$Y,20,FALSE)</f>
        <v>#N/A</v>
      </c>
      <c r="P68" s="72" t="e">
        <f>VLOOKUP($A68,REFERENTIEL!$A:$Y,9,FALSE)</f>
        <v>#N/A</v>
      </c>
      <c r="Q68" s="73" t="e">
        <f>VLOOKUP($A68,REFERENTIEL!$A:$Y,10,FALSE)</f>
        <v>#N/A</v>
      </c>
      <c r="R68" s="73" t="e">
        <f>VLOOKUP($A68,REFERENTIEL!$A:$Y,11,FALSE)</f>
        <v>#N/A</v>
      </c>
      <c r="S68" s="73" t="e">
        <f>VLOOKUP($A68,REFERENTIEL!$A:$Y,13,FALSE)</f>
        <v>#N/A</v>
      </c>
    </row>
    <row r="69" spans="2:19" x14ac:dyDescent="0.25">
      <c r="B69" s="13" t="e">
        <f>VLOOKUP($A69,REFERENTIEL!$A:$Y,2,FALSE)</f>
        <v>#N/A</v>
      </c>
      <c r="C69" t="e">
        <f>VLOOKUP($A69,REFERENTIEL!$A:$Y,4,FALSE)</f>
        <v>#N/A</v>
      </c>
      <c r="D69" t="e">
        <f>VLOOKUP($A69,REFERENTIEL!$A:$Y,5,FALSE)</f>
        <v>#N/A</v>
      </c>
      <c r="E69" s="72" t="e">
        <f>VLOOKUP($A69,REFERENTIEL!$A:$Y,6,FALSE)</f>
        <v>#N/A</v>
      </c>
      <c r="F69" s="72" t="e">
        <f>VLOOKUP($A69,REFERENTIEL!$A:$Y,7,FALSE)</f>
        <v>#N/A</v>
      </c>
      <c r="G69" s="72" t="e">
        <f>VLOOKUP($A69,REFERENTIEL!$A:$Y,8,FALSE)</f>
        <v>#N/A</v>
      </c>
      <c r="H69" s="73" t="e">
        <f>VLOOKUP($A69,REFERENTIEL!$A:$Y,12,FALSE)</f>
        <v>#N/A</v>
      </c>
      <c r="I69" s="73" t="e">
        <f>VLOOKUP($A69,REFERENTIEL!$A:$Y,23,FALSE)</f>
        <v>#N/A</v>
      </c>
      <c r="J69" s="73" t="e">
        <f>VLOOKUP($A69,REFERENTIEL!$A:$Y,14,FALSE)</f>
        <v>#N/A</v>
      </c>
      <c r="K69" s="73" t="e">
        <f>VLOOKUP($A69,REFERENTIEL!$A:$Y,15,FALSE)</f>
        <v>#N/A</v>
      </c>
      <c r="L69" s="73" t="e">
        <f>VLOOKUP($A69,REFERENTIEL!$A:$Y,16,FALSE)</f>
        <v>#N/A</v>
      </c>
      <c r="M69" t="e">
        <f>VLOOKUP($A69,REFERENTIEL!$A:$Y,17,FALSE)</f>
        <v>#N/A</v>
      </c>
      <c r="N69" s="101" t="e">
        <f>VLOOKUP($A69,REFERENTIEL!$A:$Y,18,FALSE)</f>
        <v>#N/A</v>
      </c>
      <c r="O69" s="45" t="e">
        <f>VLOOKUP($A69,REFERENTIEL!$A:$Y,20,FALSE)</f>
        <v>#N/A</v>
      </c>
      <c r="P69" s="72" t="e">
        <f>VLOOKUP($A69,REFERENTIEL!$A:$Y,9,FALSE)</f>
        <v>#N/A</v>
      </c>
      <c r="Q69" s="73" t="e">
        <f>VLOOKUP($A69,REFERENTIEL!$A:$Y,10,FALSE)</f>
        <v>#N/A</v>
      </c>
      <c r="R69" s="73" t="e">
        <f>VLOOKUP($A69,REFERENTIEL!$A:$Y,11,FALSE)</f>
        <v>#N/A</v>
      </c>
      <c r="S69" s="73" t="e">
        <f>VLOOKUP($A69,REFERENTIEL!$A:$Y,13,FALSE)</f>
        <v>#N/A</v>
      </c>
    </row>
    <row r="70" spans="2:19" x14ac:dyDescent="0.25">
      <c r="B70" s="13" t="e">
        <f>VLOOKUP($A70,REFERENTIEL!$A:$Y,2,FALSE)</f>
        <v>#N/A</v>
      </c>
      <c r="C70" t="e">
        <f>VLOOKUP($A70,REFERENTIEL!$A:$Y,4,FALSE)</f>
        <v>#N/A</v>
      </c>
      <c r="D70" t="e">
        <f>VLOOKUP($A70,REFERENTIEL!$A:$Y,5,FALSE)</f>
        <v>#N/A</v>
      </c>
      <c r="E70" s="72" t="e">
        <f>VLOOKUP($A70,REFERENTIEL!$A:$Y,6,FALSE)</f>
        <v>#N/A</v>
      </c>
      <c r="F70" s="72" t="e">
        <f>VLOOKUP($A70,REFERENTIEL!$A:$Y,7,FALSE)</f>
        <v>#N/A</v>
      </c>
      <c r="G70" s="72" t="e">
        <f>VLOOKUP($A70,REFERENTIEL!$A:$Y,8,FALSE)</f>
        <v>#N/A</v>
      </c>
      <c r="H70" s="73" t="e">
        <f>VLOOKUP($A70,REFERENTIEL!$A:$Y,12,FALSE)</f>
        <v>#N/A</v>
      </c>
      <c r="I70" s="73" t="e">
        <f>VLOOKUP($A70,REFERENTIEL!$A:$Y,23,FALSE)</f>
        <v>#N/A</v>
      </c>
      <c r="J70" s="73" t="e">
        <f>VLOOKUP($A70,REFERENTIEL!$A:$Y,14,FALSE)</f>
        <v>#N/A</v>
      </c>
      <c r="K70" s="73" t="e">
        <f>VLOOKUP($A70,REFERENTIEL!$A:$Y,15,FALSE)</f>
        <v>#N/A</v>
      </c>
      <c r="L70" s="73" t="e">
        <f>VLOOKUP($A70,REFERENTIEL!$A:$Y,16,FALSE)</f>
        <v>#N/A</v>
      </c>
      <c r="M70" t="e">
        <f>VLOOKUP($A70,REFERENTIEL!$A:$Y,17,FALSE)</f>
        <v>#N/A</v>
      </c>
      <c r="N70" s="101" t="e">
        <f>VLOOKUP($A70,REFERENTIEL!$A:$Y,18,FALSE)</f>
        <v>#N/A</v>
      </c>
      <c r="O70" s="45" t="e">
        <f>VLOOKUP($A70,REFERENTIEL!$A:$Y,20,FALSE)</f>
        <v>#N/A</v>
      </c>
      <c r="P70" s="72" t="e">
        <f>VLOOKUP($A70,REFERENTIEL!$A:$Y,9,FALSE)</f>
        <v>#N/A</v>
      </c>
      <c r="Q70" s="73" t="e">
        <f>VLOOKUP($A70,REFERENTIEL!$A:$Y,10,FALSE)</f>
        <v>#N/A</v>
      </c>
      <c r="R70" s="73" t="e">
        <f>VLOOKUP($A70,REFERENTIEL!$A:$Y,11,FALSE)</f>
        <v>#N/A</v>
      </c>
      <c r="S70" s="73" t="e">
        <f>VLOOKUP($A70,REFERENTIEL!$A:$Y,13,FALSE)</f>
        <v>#N/A</v>
      </c>
    </row>
    <row r="71" spans="2:19" x14ac:dyDescent="0.25">
      <c r="B71" s="13" t="e">
        <f>VLOOKUP($A71,REFERENTIEL!$A:$Y,2,FALSE)</f>
        <v>#N/A</v>
      </c>
      <c r="C71" t="e">
        <f>VLOOKUP($A71,REFERENTIEL!$A:$Y,4,FALSE)</f>
        <v>#N/A</v>
      </c>
      <c r="D71" t="e">
        <f>VLOOKUP($A71,REFERENTIEL!$A:$Y,5,FALSE)</f>
        <v>#N/A</v>
      </c>
      <c r="E71" s="72" t="e">
        <f>VLOOKUP($A71,REFERENTIEL!$A:$Y,6,FALSE)</f>
        <v>#N/A</v>
      </c>
      <c r="F71" s="72" t="e">
        <f>VLOOKUP($A71,REFERENTIEL!$A:$Y,7,FALSE)</f>
        <v>#N/A</v>
      </c>
      <c r="G71" s="72" t="e">
        <f>VLOOKUP($A71,REFERENTIEL!$A:$Y,8,FALSE)</f>
        <v>#N/A</v>
      </c>
      <c r="H71" s="73" t="e">
        <f>VLOOKUP($A71,REFERENTIEL!$A:$Y,12,FALSE)</f>
        <v>#N/A</v>
      </c>
      <c r="I71" s="73" t="e">
        <f>VLOOKUP($A71,REFERENTIEL!$A:$Y,23,FALSE)</f>
        <v>#N/A</v>
      </c>
      <c r="J71" s="73" t="e">
        <f>VLOOKUP($A71,REFERENTIEL!$A:$Y,14,FALSE)</f>
        <v>#N/A</v>
      </c>
      <c r="K71" s="73" t="e">
        <f>VLOOKUP($A71,REFERENTIEL!$A:$Y,15,FALSE)</f>
        <v>#N/A</v>
      </c>
      <c r="L71" s="73" t="e">
        <f>VLOOKUP($A71,REFERENTIEL!$A:$Y,16,FALSE)</f>
        <v>#N/A</v>
      </c>
      <c r="M71" t="e">
        <f>VLOOKUP($A71,REFERENTIEL!$A:$Y,17,FALSE)</f>
        <v>#N/A</v>
      </c>
      <c r="N71" s="101" t="e">
        <f>VLOOKUP($A71,REFERENTIEL!$A:$Y,18,FALSE)</f>
        <v>#N/A</v>
      </c>
      <c r="O71" s="45" t="e">
        <f>VLOOKUP($A71,REFERENTIEL!$A:$Y,20,FALSE)</f>
        <v>#N/A</v>
      </c>
      <c r="P71" s="72" t="e">
        <f>VLOOKUP($A71,REFERENTIEL!$A:$Y,9,FALSE)</f>
        <v>#N/A</v>
      </c>
      <c r="Q71" s="73" t="e">
        <f>VLOOKUP($A71,REFERENTIEL!$A:$Y,10,FALSE)</f>
        <v>#N/A</v>
      </c>
      <c r="R71" s="73" t="e">
        <f>VLOOKUP($A71,REFERENTIEL!$A:$Y,11,FALSE)</f>
        <v>#N/A</v>
      </c>
      <c r="S71" s="73" t="e">
        <f>VLOOKUP($A71,REFERENTIEL!$A:$Y,13,FALSE)</f>
        <v>#N/A</v>
      </c>
    </row>
    <row r="72" spans="2:19" x14ac:dyDescent="0.25">
      <c r="B72" s="13" t="e">
        <f>VLOOKUP($A72,REFERENTIEL!$A:$Y,2,FALSE)</f>
        <v>#N/A</v>
      </c>
      <c r="C72" t="e">
        <f>VLOOKUP($A72,REFERENTIEL!$A:$Y,4,FALSE)</f>
        <v>#N/A</v>
      </c>
      <c r="D72" t="e">
        <f>VLOOKUP($A72,REFERENTIEL!$A:$Y,5,FALSE)</f>
        <v>#N/A</v>
      </c>
      <c r="E72" s="72" t="e">
        <f>VLOOKUP($A72,REFERENTIEL!$A:$Y,6,FALSE)</f>
        <v>#N/A</v>
      </c>
      <c r="F72" s="72" t="e">
        <f>VLOOKUP($A72,REFERENTIEL!$A:$Y,7,FALSE)</f>
        <v>#N/A</v>
      </c>
      <c r="G72" s="72" t="e">
        <f>VLOOKUP($A72,REFERENTIEL!$A:$Y,8,FALSE)</f>
        <v>#N/A</v>
      </c>
      <c r="H72" s="73" t="e">
        <f>VLOOKUP($A72,REFERENTIEL!$A:$Y,12,FALSE)</f>
        <v>#N/A</v>
      </c>
      <c r="I72" s="73" t="e">
        <f>VLOOKUP($A72,REFERENTIEL!$A:$Y,23,FALSE)</f>
        <v>#N/A</v>
      </c>
      <c r="J72" s="73" t="e">
        <f>VLOOKUP($A72,REFERENTIEL!$A:$Y,14,FALSE)</f>
        <v>#N/A</v>
      </c>
      <c r="K72" s="73" t="e">
        <f>VLOOKUP($A72,REFERENTIEL!$A:$Y,15,FALSE)</f>
        <v>#N/A</v>
      </c>
      <c r="L72" s="73" t="e">
        <f>VLOOKUP($A72,REFERENTIEL!$A:$Y,16,FALSE)</f>
        <v>#N/A</v>
      </c>
      <c r="M72" t="e">
        <f>VLOOKUP($A72,REFERENTIEL!$A:$Y,17,FALSE)</f>
        <v>#N/A</v>
      </c>
      <c r="N72" s="101" t="e">
        <f>VLOOKUP($A72,REFERENTIEL!$A:$Y,18,FALSE)</f>
        <v>#N/A</v>
      </c>
      <c r="O72" s="45" t="e">
        <f>VLOOKUP($A72,REFERENTIEL!$A:$Y,20,FALSE)</f>
        <v>#N/A</v>
      </c>
      <c r="P72" s="72" t="e">
        <f>VLOOKUP($A72,REFERENTIEL!$A:$Y,9,FALSE)</f>
        <v>#N/A</v>
      </c>
      <c r="Q72" s="73" t="e">
        <f>VLOOKUP($A72,REFERENTIEL!$A:$Y,10,FALSE)</f>
        <v>#N/A</v>
      </c>
      <c r="R72" s="73" t="e">
        <f>VLOOKUP($A72,REFERENTIEL!$A:$Y,11,FALSE)</f>
        <v>#N/A</v>
      </c>
      <c r="S72" s="73" t="e">
        <f>VLOOKUP($A72,REFERENTIEL!$A:$Y,13,FALSE)</f>
        <v>#N/A</v>
      </c>
    </row>
    <row r="73" spans="2:19" x14ac:dyDescent="0.25">
      <c r="B73" s="13" t="e">
        <f>VLOOKUP($A73,REFERENTIEL!$A:$Y,2,FALSE)</f>
        <v>#N/A</v>
      </c>
      <c r="C73" t="e">
        <f>VLOOKUP($A73,REFERENTIEL!$A:$Y,4,FALSE)</f>
        <v>#N/A</v>
      </c>
      <c r="D73" t="e">
        <f>VLOOKUP($A73,REFERENTIEL!$A:$Y,5,FALSE)</f>
        <v>#N/A</v>
      </c>
      <c r="E73" s="72" t="e">
        <f>VLOOKUP($A73,REFERENTIEL!$A:$Y,6,FALSE)</f>
        <v>#N/A</v>
      </c>
      <c r="F73" s="72" t="e">
        <f>VLOOKUP($A73,REFERENTIEL!$A:$Y,7,FALSE)</f>
        <v>#N/A</v>
      </c>
      <c r="G73" s="72" t="e">
        <f>VLOOKUP($A73,REFERENTIEL!$A:$Y,8,FALSE)</f>
        <v>#N/A</v>
      </c>
      <c r="H73" s="73" t="e">
        <f>VLOOKUP($A73,REFERENTIEL!$A:$Y,12,FALSE)</f>
        <v>#N/A</v>
      </c>
      <c r="I73" s="73" t="e">
        <f>VLOOKUP($A73,REFERENTIEL!$A:$Y,23,FALSE)</f>
        <v>#N/A</v>
      </c>
      <c r="J73" s="73" t="e">
        <f>VLOOKUP($A73,REFERENTIEL!$A:$Y,14,FALSE)</f>
        <v>#N/A</v>
      </c>
      <c r="K73" s="73" t="e">
        <f>VLOOKUP($A73,REFERENTIEL!$A:$Y,15,FALSE)</f>
        <v>#N/A</v>
      </c>
      <c r="L73" s="73" t="e">
        <f>VLOOKUP($A73,REFERENTIEL!$A:$Y,16,FALSE)</f>
        <v>#N/A</v>
      </c>
      <c r="M73" t="e">
        <f>VLOOKUP($A73,REFERENTIEL!$A:$Y,17,FALSE)</f>
        <v>#N/A</v>
      </c>
      <c r="N73" s="101" t="e">
        <f>VLOOKUP($A73,REFERENTIEL!$A:$Y,18,FALSE)</f>
        <v>#N/A</v>
      </c>
      <c r="O73" s="45" t="e">
        <f>VLOOKUP($A73,REFERENTIEL!$A:$Y,20,FALSE)</f>
        <v>#N/A</v>
      </c>
      <c r="P73" s="72" t="e">
        <f>VLOOKUP($A73,REFERENTIEL!$A:$Y,9,FALSE)</f>
        <v>#N/A</v>
      </c>
      <c r="Q73" s="73" t="e">
        <f>VLOOKUP($A73,REFERENTIEL!$A:$Y,10,FALSE)</f>
        <v>#N/A</v>
      </c>
      <c r="R73" s="73" t="e">
        <f>VLOOKUP($A73,REFERENTIEL!$A:$Y,11,FALSE)</f>
        <v>#N/A</v>
      </c>
      <c r="S73" s="73" t="e">
        <f>VLOOKUP($A73,REFERENTIEL!$A:$Y,13,FALSE)</f>
        <v>#N/A</v>
      </c>
    </row>
    <row r="74" spans="2:19" x14ac:dyDescent="0.25">
      <c r="B74" s="13" t="e">
        <f>VLOOKUP($A74,REFERENTIEL!$A:$Y,2,FALSE)</f>
        <v>#N/A</v>
      </c>
      <c r="C74" t="e">
        <f>VLOOKUP($A74,REFERENTIEL!$A:$Y,4,FALSE)</f>
        <v>#N/A</v>
      </c>
      <c r="D74" t="e">
        <f>VLOOKUP($A74,REFERENTIEL!$A:$Y,5,FALSE)</f>
        <v>#N/A</v>
      </c>
      <c r="E74" s="72" t="e">
        <f>VLOOKUP($A74,REFERENTIEL!$A:$Y,6,FALSE)</f>
        <v>#N/A</v>
      </c>
      <c r="F74" s="72" t="e">
        <f>VLOOKUP($A74,REFERENTIEL!$A:$Y,7,FALSE)</f>
        <v>#N/A</v>
      </c>
      <c r="G74" s="72" t="e">
        <f>VLOOKUP($A74,REFERENTIEL!$A:$Y,8,FALSE)</f>
        <v>#N/A</v>
      </c>
      <c r="H74" s="73" t="e">
        <f>VLOOKUP($A74,REFERENTIEL!$A:$Y,12,FALSE)</f>
        <v>#N/A</v>
      </c>
      <c r="I74" s="73" t="e">
        <f>VLOOKUP($A74,REFERENTIEL!$A:$Y,23,FALSE)</f>
        <v>#N/A</v>
      </c>
      <c r="J74" s="73" t="e">
        <f>VLOOKUP($A74,REFERENTIEL!$A:$Y,14,FALSE)</f>
        <v>#N/A</v>
      </c>
      <c r="K74" s="73" t="e">
        <f>VLOOKUP($A74,REFERENTIEL!$A:$Y,15,FALSE)</f>
        <v>#N/A</v>
      </c>
      <c r="L74" s="73" t="e">
        <f>VLOOKUP($A74,REFERENTIEL!$A:$Y,16,FALSE)</f>
        <v>#N/A</v>
      </c>
      <c r="M74" s="37" t="e">
        <f>VLOOKUP($A74,REFERENTIEL!$A:$Y,17,FALSE)</f>
        <v>#N/A</v>
      </c>
      <c r="N74" s="101" t="e">
        <f>VLOOKUP($A74,REFERENTIEL!$A:$Y,18,FALSE)</f>
        <v>#N/A</v>
      </c>
      <c r="O74" s="45" t="e">
        <f>VLOOKUP($A74,REFERENTIEL!$A:$Y,20,FALSE)</f>
        <v>#N/A</v>
      </c>
      <c r="P74" s="72" t="e">
        <f>VLOOKUP($A74,REFERENTIEL!$A:$Y,9,FALSE)</f>
        <v>#N/A</v>
      </c>
      <c r="Q74" s="73" t="e">
        <f>VLOOKUP($A74,REFERENTIEL!$A:$Y,10,FALSE)</f>
        <v>#N/A</v>
      </c>
      <c r="R74" s="73" t="e">
        <f>VLOOKUP($A74,REFERENTIEL!$A:$Y,11,FALSE)</f>
        <v>#N/A</v>
      </c>
      <c r="S74" s="73" t="e">
        <f>VLOOKUP($A74,REFERENTIEL!$A:$Y,13,FALSE)</f>
        <v>#N/A</v>
      </c>
    </row>
    <row r="75" spans="2:19" x14ac:dyDescent="0.25">
      <c r="B75" s="13" t="e">
        <f>VLOOKUP($A75,REFERENTIEL!$A:$Y,2,FALSE)</f>
        <v>#N/A</v>
      </c>
      <c r="C75" t="e">
        <f>VLOOKUP($A75,REFERENTIEL!$A:$Y,4,FALSE)</f>
        <v>#N/A</v>
      </c>
      <c r="D75" t="e">
        <f>VLOOKUP($A75,REFERENTIEL!$A:$Y,5,FALSE)</f>
        <v>#N/A</v>
      </c>
      <c r="E75" s="72" t="e">
        <f>VLOOKUP($A75,REFERENTIEL!$A:$Y,6,FALSE)</f>
        <v>#N/A</v>
      </c>
      <c r="F75" s="72" t="e">
        <f>VLOOKUP($A75,REFERENTIEL!$A:$Y,7,FALSE)</f>
        <v>#N/A</v>
      </c>
      <c r="G75" s="72" t="e">
        <f>VLOOKUP($A75,REFERENTIEL!$A:$Y,8,FALSE)</f>
        <v>#N/A</v>
      </c>
      <c r="H75" s="73" t="e">
        <f>VLOOKUP($A75,REFERENTIEL!$A:$Y,12,FALSE)</f>
        <v>#N/A</v>
      </c>
      <c r="I75" s="73" t="e">
        <f>VLOOKUP($A75,REFERENTIEL!$A:$Y,23,FALSE)</f>
        <v>#N/A</v>
      </c>
      <c r="J75" s="73" t="e">
        <f>VLOOKUP($A75,REFERENTIEL!$A:$Y,14,FALSE)</f>
        <v>#N/A</v>
      </c>
      <c r="K75" s="73" t="e">
        <f>VLOOKUP($A75,REFERENTIEL!$A:$Y,15,FALSE)</f>
        <v>#N/A</v>
      </c>
      <c r="L75" s="73" t="e">
        <f>VLOOKUP($A75,REFERENTIEL!$A:$Y,16,FALSE)</f>
        <v>#N/A</v>
      </c>
      <c r="M75" s="37" t="e">
        <f>VLOOKUP($A75,REFERENTIEL!$A:$Y,17,FALSE)</f>
        <v>#N/A</v>
      </c>
      <c r="N75" s="101" t="e">
        <f>VLOOKUP($A75,REFERENTIEL!$A:$Y,18,FALSE)</f>
        <v>#N/A</v>
      </c>
      <c r="O75" s="45" t="e">
        <f>VLOOKUP($A75,REFERENTIEL!$A:$Y,20,FALSE)</f>
        <v>#N/A</v>
      </c>
      <c r="P75" s="72" t="e">
        <f>VLOOKUP($A75,REFERENTIEL!$A:$Y,9,FALSE)</f>
        <v>#N/A</v>
      </c>
      <c r="Q75" s="73" t="e">
        <f>VLOOKUP($A75,REFERENTIEL!$A:$Y,10,FALSE)</f>
        <v>#N/A</v>
      </c>
      <c r="R75" s="73" t="e">
        <f>VLOOKUP($A75,REFERENTIEL!$A:$Y,11,FALSE)</f>
        <v>#N/A</v>
      </c>
      <c r="S75" s="73" t="e">
        <f>VLOOKUP($A75,REFERENTIEL!$A:$Y,13,FALSE)</f>
        <v>#N/A</v>
      </c>
    </row>
    <row r="76" spans="2:19" x14ac:dyDescent="0.25">
      <c r="B76" s="13" t="e">
        <f>VLOOKUP($A76,REFERENTIEL!$A:$Y,2,FALSE)</f>
        <v>#N/A</v>
      </c>
      <c r="C76" t="e">
        <f>VLOOKUP($A76,REFERENTIEL!$A:$Y,4,FALSE)</f>
        <v>#N/A</v>
      </c>
      <c r="D76" t="e">
        <f>VLOOKUP($A76,REFERENTIEL!$A:$Y,5,FALSE)</f>
        <v>#N/A</v>
      </c>
      <c r="E76" s="72" t="e">
        <f>VLOOKUP($A76,REFERENTIEL!$A:$Y,6,FALSE)</f>
        <v>#N/A</v>
      </c>
      <c r="F76" s="72" t="e">
        <f>VLOOKUP($A76,REFERENTIEL!$A:$Y,7,FALSE)</f>
        <v>#N/A</v>
      </c>
      <c r="G76" s="72" t="e">
        <f>VLOOKUP($A76,REFERENTIEL!$A:$Y,8,FALSE)</f>
        <v>#N/A</v>
      </c>
      <c r="H76" s="73" t="e">
        <f>VLOOKUP($A76,REFERENTIEL!$A:$Y,12,FALSE)</f>
        <v>#N/A</v>
      </c>
      <c r="I76" s="73" t="e">
        <f>VLOOKUP($A76,REFERENTIEL!$A:$Y,23,FALSE)</f>
        <v>#N/A</v>
      </c>
      <c r="J76" s="73" t="e">
        <f>VLOOKUP($A76,REFERENTIEL!$A:$Y,14,FALSE)</f>
        <v>#N/A</v>
      </c>
      <c r="K76" s="73" t="e">
        <f>VLOOKUP($A76,REFERENTIEL!$A:$Y,15,FALSE)</f>
        <v>#N/A</v>
      </c>
      <c r="L76" s="73" t="e">
        <f>VLOOKUP($A76,REFERENTIEL!$A:$Y,16,FALSE)</f>
        <v>#N/A</v>
      </c>
      <c r="M76" s="37" t="e">
        <f>VLOOKUP($A76,REFERENTIEL!$A:$Y,17,FALSE)</f>
        <v>#N/A</v>
      </c>
      <c r="N76" s="101" t="e">
        <f>VLOOKUP($A76,REFERENTIEL!$A:$Y,18,FALSE)</f>
        <v>#N/A</v>
      </c>
      <c r="O76" s="45" t="e">
        <f>VLOOKUP($A76,REFERENTIEL!$A:$Y,20,FALSE)</f>
        <v>#N/A</v>
      </c>
      <c r="P76" s="72" t="e">
        <f>VLOOKUP($A76,REFERENTIEL!$A:$Y,9,FALSE)</f>
        <v>#N/A</v>
      </c>
      <c r="Q76" s="73" t="e">
        <f>VLOOKUP($A76,REFERENTIEL!$A:$Y,10,FALSE)</f>
        <v>#N/A</v>
      </c>
      <c r="R76" s="73" t="e">
        <f>VLOOKUP($A76,REFERENTIEL!$A:$Y,11,FALSE)</f>
        <v>#N/A</v>
      </c>
      <c r="S76" s="73" t="e">
        <f>VLOOKUP($A76,REFERENTIEL!$A:$Y,13,FALSE)</f>
        <v>#N/A</v>
      </c>
    </row>
    <row r="77" spans="2:19" x14ac:dyDescent="0.25">
      <c r="B77" s="13" t="e">
        <f>VLOOKUP($A77,REFERENTIEL!$A:$Y,2,FALSE)</f>
        <v>#N/A</v>
      </c>
      <c r="C77" t="e">
        <f>VLOOKUP($A77,REFERENTIEL!$A:$Y,4,FALSE)</f>
        <v>#N/A</v>
      </c>
      <c r="D77" t="e">
        <f>VLOOKUP($A77,REFERENTIEL!$A:$Y,5,FALSE)</f>
        <v>#N/A</v>
      </c>
      <c r="E77" s="72" t="e">
        <f>VLOOKUP($A77,REFERENTIEL!$A:$Y,6,FALSE)</f>
        <v>#N/A</v>
      </c>
      <c r="F77" s="72" t="e">
        <f>VLOOKUP($A77,REFERENTIEL!$A:$Y,7,FALSE)</f>
        <v>#N/A</v>
      </c>
      <c r="G77" s="72" t="e">
        <f>VLOOKUP($A77,REFERENTIEL!$A:$Y,8,FALSE)</f>
        <v>#N/A</v>
      </c>
      <c r="H77" s="73" t="e">
        <f>VLOOKUP($A77,REFERENTIEL!$A:$Y,12,FALSE)</f>
        <v>#N/A</v>
      </c>
      <c r="I77" s="73" t="e">
        <f>VLOOKUP($A77,REFERENTIEL!$A:$Y,23,FALSE)</f>
        <v>#N/A</v>
      </c>
      <c r="J77" s="73" t="e">
        <f>VLOOKUP($A77,REFERENTIEL!$A:$Y,14,FALSE)</f>
        <v>#N/A</v>
      </c>
      <c r="K77" s="73" t="e">
        <f>VLOOKUP($A77,REFERENTIEL!$A:$Y,15,FALSE)</f>
        <v>#N/A</v>
      </c>
      <c r="L77" s="73" t="e">
        <f>VLOOKUP($A77,REFERENTIEL!$A:$Y,16,FALSE)</f>
        <v>#N/A</v>
      </c>
      <c r="M77" s="37" t="e">
        <f>VLOOKUP($A77,REFERENTIEL!$A:$Y,17,FALSE)</f>
        <v>#N/A</v>
      </c>
      <c r="N77" s="101" t="e">
        <f>VLOOKUP($A77,REFERENTIEL!$A:$Y,18,FALSE)</f>
        <v>#N/A</v>
      </c>
      <c r="O77" s="45" t="e">
        <f>VLOOKUP($A77,REFERENTIEL!$A:$Y,20,FALSE)</f>
        <v>#N/A</v>
      </c>
      <c r="P77" s="72" t="e">
        <f>VLOOKUP($A77,REFERENTIEL!$A:$Y,9,FALSE)</f>
        <v>#N/A</v>
      </c>
      <c r="Q77" s="73" t="e">
        <f>VLOOKUP($A77,REFERENTIEL!$A:$Y,10,FALSE)</f>
        <v>#N/A</v>
      </c>
      <c r="R77" s="73" t="e">
        <f>VLOOKUP($A77,REFERENTIEL!$A:$Y,11,FALSE)</f>
        <v>#N/A</v>
      </c>
      <c r="S77" s="73" t="e">
        <f>VLOOKUP($A77,REFERENTIEL!$A:$Y,13,FALSE)</f>
        <v>#N/A</v>
      </c>
    </row>
    <row r="78" spans="2:19" x14ac:dyDescent="0.25">
      <c r="B78" s="13" t="e">
        <f>VLOOKUP($A78,REFERENTIEL!$A:$Y,2,FALSE)</f>
        <v>#N/A</v>
      </c>
      <c r="C78" t="e">
        <f>VLOOKUP($A78,REFERENTIEL!$A:$Y,4,FALSE)</f>
        <v>#N/A</v>
      </c>
      <c r="D78" t="e">
        <f>VLOOKUP($A78,REFERENTIEL!$A:$Y,5,FALSE)</f>
        <v>#N/A</v>
      </c>
      <c r="E78" s="72" t="e">
        <f>VLOOKUP($A78,REFERENTIEL!$A:$Y,6,FALSE)</f>
        <v>#N/A</v>
      </c>
      <c r="F78" s="72" t="e">
        <f>VLOOKUP($A78,REFERENTIEL!$A:$Y,7,FALSE)</f>
        <v>#N/A</v>
      </c>
      <c r="G78" s="72" t="e">
        <f>VLOOKUP($A78,REFERENTIEL!$A:$Y,8,FALSE)</f>
        <v>#N/A</v>
      </c>
      <c r="H78" s="73" t="e">
        <f>VLOOKUP($A78,REFERENTIEL!$A:$Y,12,FALSE)</f>
        <v>#N/A</v>
      </c>
      <c r="I78" s="73" t="e">
        <f>VLOOKUP($A78,REFERENTIEL!$A:$Y,23,FALSE)</f>
        <v>#N/A</v>
      </c>
      <c r="J78" s="73" t="e">
        <f>VLOOKUP($A78,REFERENTIEL!$A:$Y,14,FALSE)</f>
        <v>#N/A</v>
      </c>
      <c r="K78" s="73" t="e">
        <f>VLOOKUP($A78,REFERENTIEL!$A:$Y,15,FALSE)</f>
        <v>#N/A</v>
      </c>
      <c r="L78" s="73" t="e">
        <f>VLOOKUP($A78,REFERENTIEL!$A:$Y,16,FALSE)</f>
        <v>#N/A</v>
      </c>
      <c r="M78" s="37" t="e">
        <f>VLOOKUP($A78,REFERENTIEL!$A:$Y,17,FALSE)</f>
        <v>#N/A</v>
      </c>
      <c r="N78" s="101" t="e">
        <f>VLOOKUP($A78,REFERENTIEL!$A:$Y,18,FALSE)</f>
        <v>#N/A</v>
      </c>
      <c r="O78" s="45" t="e">
        <f>VLOOKUP($A78,REFERENTIEL!$A:$Y,20,FALSE)</f>
        <v>#N/A</v>
      </c>
      <c r="P78" s="72" t="e">
        <f>VLOOKUP($A78,REFERENTIEL!$A:$Y,9,FALSE)</f>
        <v>#N/A</v>
      </c>
      <c r="Q78" s="73" t="e">
        <f>VLOOKUP($A78,REFERENTIEL!$A:$Y,10,FALSE)</f>
        <v>#N/A</v>
      </c>
      <c r="R78" s="73" t="e">
        <f>VLOOKUP($A78,REFERENTIEL!$A:$Y,11,FALSE)</f>
        <v>#N/A</v>
      </c>
      <c r="S78" s="73" t="e">
        <f>VLOOKUP($A78,REFERENTIEL!$A:$Y,13,FALSE)</f>
        <v>#N/A</v>
      </c>
    </row>
    <row r="79" spans="2:19" x14ac:dyDescent="0.25">
      <c r="B79" s="13" t="e">
        <f>VLOOKUP($A79,REFERENTIEL!$A:$Y,2,FALSE)</f>
        <v>#N/A</v>
      </c>
      <c r="C79" t="e">
        <f>VLOOKUP($A79,REFERENTIEL!$A:$Y,4,FALSE)</f>
        <v>#N/A</v>
      </c>
      <c r="D79" t="e">
        <f>VLOOKUP($A79,REFERENTIEL!$A:$Y,5,FALSE)</f>
        <v>#N/A</v>
      </c>
      <c r="E79" s="72" t="e">
        <f>VLOOKUP($A79,REFERENTIEL!$A:$Y,6,FALSE)</f>
        <v>#N/A</v>
      </c>
      <c r="F79" s="72" t="e">
        <f>VLOOKUP($A79,REFERENTIEL!$A:$Y,7,FALSE)</f>
        <v>#N/A</v>
      </c>
      <c r="G79" s="72" t="e">
        <f>VLOOKUP($A79,REFERENTIEL!$A:$Y,8,FALSE)</f>
        <v>#N/A</v>
      </c>
      <c r="H79" s="73" t="e">
        <f>VLOOKUP($A79,REFERENTIEL!$A:$Y,12,FALSE)</f>
        <v>#N/A</v>
      </c>
      <c r="I79" s="73" t="e">
        <f>VLOOKUP($A79,REFERENTIEL!$A:$Y,23,FALSE)</f>
        <v>#N/A</v>
      </c>
      <c r="J79" s="73" t="e">
        <f>VLOOKUP($A79,REFERENTIEL!$A:$Y,14,FALSE)</f>
        <v>#N/A</v>
      </c>
      <c r="K79" s="73" t="e">
        <f>VLOOKUP($A79,REFERENTIEL!$A:$Y,15,FALSE)</f>
        <v>#N/A</v>
      </c>
      <c r="L79" s="73" t="e">
        <f>VLOOKUP($A79,REFERENTIEL!$A:$Y,16,FALSE)</f>
        <v>#N/A</v>
      </c>
      <c r="M79" s="37" t="e">
        <f>VLOOKUP($A79,REFERENTIEL!$A:$Y,17,FALSE)</f>
        <v>#N/A</v>
      </c>
      <c r="N79" s="101" t="e">
        <f>VLOOKUP($A79,REFERENTIEL!$A:$Y,18,FALSE)</f>
        <v>#N/A</v>
      </c>
      <c r="O79" s="45" t="e">
        <f>VLOOKUP($A79,REFERENTIEL!$A:$Y,20,FALSE)</f>
        <v>#N/A</v>
      </c>
      <c r="P79" s="72" t="e">
        <f>VLOOKUP($A79,REFERENTIEL!$A:$Y,9,FALSE)</f>
        <v>#N/A</v>
      </c>
      <c r="Q79" s="73" t="e">
        <f>VLOOKUP($A79,REFERENTIEL!$A:$Y,10,FALSE)</f>
        <v>#N/A</v>
      </c>
      <c r="R79" s="73" t="e">
        <f>VLOOKUP($A79,REFERENTIEL!$A:$Y,11,FALSE)</f>
        <v>#N/A</v>
      </c>
      <c r="S79" s="73" t="e">
        <f>VLOOKUP($A79,REFERENTIEL!$A:$Y,13,FALSE)</f>
        <v>#N/A</v>
      </c>
    </row>
    <row r="80" spans="2:19" x14ac:dyDescent="0.25">
      <c r="B80" s="13" t="e">
        <f>VLOOKUP($A80,REFERENTIEL!$A:$Y,2,FALSE)</f>
        <v>#N/A</v>
      </c>
      <c r="C80" t="e">
        <f>VLOOKUP($A80,REFERENTIEL!$A:$Y,4,FALSE)</f>
        <v>#N/A</v>
      </c>
      <c r="D80" t="e">
        <f>VLOOKUP($A80,REFERENTIEL!$A:$Y,5,FALSE)</f>
        <v>#N/A</v>
      </c>
      <c r="E80" s="72" t="e">
        <f>VLOOKUP($A80,REFERENTIEL!$A:$Y,6,FALSE)</f>
        <v>#N/A</v>
      </c>
      <c r="F80" s="72" t="e">
        <f>VLOOKUP($A80,REFERENTIEL!$A:$Y,7,FALSE)</f>
        <v>#N/A</v>
      </c>
      <c r="G80" s="72" t="e">
        <f>VLOOKUP($A80,REFERENTIEL!$A:$Y,8,FALSE)</f>
        <v>#N/A</v>
      </c>
      <c r="H80" s="73" t="e">
        <f>VLOOKUP($A80,REFERENTIEL!$A:$Y,12,FALSE)</f>
        <v>#N/A</v>
      </c>
      <c r="I80" s="73" t="e">
        <f>VLOOKUP($A80,REFERENTIEL!$A:$Y,23,FALSE)</f>
        <v>#N/A</v>
      </c>
      <c r="J80" s="73" t="e">
        <f>VLOOKUP($A80,REFERENTIEL!$A:$Y,14,FALSE)</f>
        <v>#N/A</v>
      </c>
      <c r="K80" s="73" t="e">
        <f>VLOOKUP($A80,REFERENTIEL!$A:$Y,15,FALSE)</f>
        <v>#N/A</v>
      </c>
      <c r="L80" s="73" t="e">
        <f>VLOOKUP($A80,REFERENTIEL!$A:$Y,16,FALSE)</f>
        <v>#N/A</v>
      </c>
      <c r="M80" s="37" t="e">
        <f>VLOOKUP($A80,REFERENTIEL!$A:$Y,17,FALSE)</f>
        <v>#N/A</v>
      </c>
      <c r="N80" s="101" t="e">
        <f>VLOOKUP($A80,REFERENTIEL!$A:$Y,18,FALSE)</f>
        <v>#N/A</v>
      </c>
      <c r="O80" s="45" t="e">
        <f>VLOOKUP($A80,REFERENTIEL!$A:$Y,20,FALSE)</f>
        <v>#N/A</v>
      </c>
      <c r="P80" s="72" t="e">
        <f>VLOOKUP($A80,REFERENTIEL!$A:$Y,9,FALSE)</f>
        <v>#N/A</v>
      </c>
      <c r="Q80" s="73" t="e">
        <f>VLOOKUP($A80,REFERENTIEL!$A:$Y,10,FALSE)</f>
        <v>#N/A</v>
      </c>
      <c r="R80" s="73" t="e">
        <f>VLOOKUP($A80,REFERENTIEL!$A:$Y,11,FALSE)</f>
        <v>#N/A</v>
      </c>
      <c r="S80" s="73" t="e">
        <f>VLOOKUP($A80,REFERENTIEL!$A:$Y,13,FALSE)</f>
        <v>#N/A</v>
      </c>
    </row>
    <row r="81" spans="2:19" x14ac:dyDescent="0.25">
      <c r="B81" s="13" t="e">
        <f>VLOOKUP($A81,REFERENTIEL!$A:$Y,2,FALSE)</f>
        <v>#N/A</v>
      </c>
      <c r="C81" t="e">
        <f>VLOOKUP($A81,REFERENTIEL!$A:$Y,4,FALSE)</f>
        <v>#N/A</v>
      </c>
      <c r="D81" t="e">
        <f>VLOOKUP($A81,REFERENTIEL!$A:$Y,5,FALSE)</f>
        <v>#N/A</v>
      </c>
      <c r="E81" s="72" t="e">
        <f>VLOOKUP($A81,REFERENTIEL!$A:$Y,6,FALSE)</f>
        <v>#N/A</v>
      </c>
      <c r="F81" s="72" t="e">
        <f>VLOOKUP($A81,REFERENTIEL!$A:$Y,7,FALSE)</f>
        <v>#N/A</v>
      </c>
      <c r="G81" s="72" t="e">
        <f>VLOOKUP($A81,REFERENTIEL!$A:$Y,8,FALSE)</f>
        <v>#N/A</v>
      </c>
      <c r="H81" s="73" t="e">
        <f>VLOOKUP($A81,REFERENTIEL!$A:$Y,12,FALSE)</f>
        <v>#N/A</v>
      </c>
      <c r="I81" s="73" t="e">
        <f>VLOOKUP($A81,REFERENTIEL!$A:$Y,23,FALSE)</f>
        <v>#N/A</v>
      </c>
      <c r="J81" s="73" t="e">
        <f>VLOOKUP($A81,REFERENTIEL!$A:$Y,14,FALSE)</f>
        <v>#N/A</v>
      </c>
      <c r="K81" s="73" t="e">
        <f>VLOOKUP($A81,REFERENTIEL!$A:$Y,15,FALSE)</f>
        <v>#N/A</v>
      </c>
      <c r="L81" s="73" t="e">
        <f>VLOOKUP($A81,REFERENTIEL!$A:$Y,16,FALSE)</f>
        <v>#N/A</v>
      </c>
      <c r="M81" s="37" t="e">
        <f>VLOOKUP($A81,REFERENTIEL!$A:$Y,17,FALSE)</f>
        <v>#N/A</v>
      </c>
      <c r="N81" s="101" t="e">
        <f>VLOOKUP($A81,REFERENTIEL!$A:$Y,18,FALSE)</f>
        <v>#N/A</v>
      </c>
      <c r="O81" s="45" t="e">
        <f>VLOOKUP($A81,REFERENTIEL!$A:$Y,20,FALSE)</f>
        <v>#N/A</v>
      </c>
      <c r="P81" s="72" t="e">
        <f>VLOOKUP($A81,REFERENTIEL!$A:$Y,9,FALSE)</f>
        <v>#N/A</v>
      </c>
      <c r="Q81" s="73" t="e">
        <f>VLOOKUP($A81,REFERENTIEL!$A:$Y,10,FALSE)</f>
        <v>#N/A</v>
      </c>
      <c r="R81" s="73" t="e">
        <f>VLOOKUP($A81,REFERENTIEL!$A:$Y,11,FALSE)</f>
        <v>#N/A</v>
      </c>
      <c r="S81" s="73" t="e">
        <f>VLOOKUP($A81,REFERENTIEL!$A:$Y,13,FALSE)</f>
        <v>#N/A</v>
      </c>
    </row>
    <row r="82" spans="2:19" x14ac:dyDescent="0.25">
      <c r="B82" s="13" t="e">
        <f>VLOOKUP($A82,REFERENTIEL!$A:$Y,2,FALSE)</f>
        <v>#N/A</v>
      </c>
      <c r="C82" t="e">
        <f>VLOOKUP($A82,REFERENTIEL!$A:$Y,4,FALSE)</f>
        <v>#N/A</v>
      </c>
      <c r="D82" t="e">
        <f>VLOOKUP($A82,REFERENTIEL!$A:$Y,5,FALSE)</f>
        <v>#N/A</v>
      </c>
      <c r="E82" s="72" t="e">
        <f>VLOOKUP($A82,REFERENTIEL!$A:$Y,6,FALSE)</f>
        <v>#N/A</v>
      </c>
      <c r="F82" s="72" t="e">
        <f>VLOOKUP($A82,REFERENTIEL!$A:$Y,7,FALSE)</f>
        <v>#N/A</v>
      </c>
      <c r="G82" s="72" t="e">
        <f>VLOOKUP($A82,REFERENTIEL!$A:$Y,8,FALSE)</f>
        <v>#N/A</v>
      </c>
      <c r="H82" s="73" t="e">
        <f>VLOOKUP($A82,REFERENTIEL!$A:$Y,12,FALSE)</f>
        <v>#N/A</v>
      </c>
      <c r="I82" s="73" t="e">
        <f>VLOOKUP($A82,REFERENTIEL!$A:$Y,23,FALSE)</f>
        <v>#N/A</v>
      </c>
      <c r="J82" s="73" t="e">
        <f>VLOOKUP($A82,REFERENTIEL!$A:$Y,14,FALSE)</f>
        <v>#N/A</v>
      </c>
      <c r="K82" s="73" t="e">
        <f>VLOOKUP($A82,REFERENTIEL!$A:$Y,15,FALSE)</f>
        <v>#N/A</v>
      </c>
      <c r="L82" s="73" t="e">
        <f>VLOOKUP($A82,REFERENTIEL!$A:$Y,16,FALSE)</f>
        <v>#N/A</v>
      </c>
      <c r="M82" s="37" t="e">
        <f>VLOOKUP($A82,REFERENTIEL!$A:$Y,17,FALSE)</f>
        <v>#N/A</v>
      </c>
      <c r="N82" s="101" t="e">
        <f>VLOOKUP($A82,REFERENTIEL!$A:$Y,18,FALSE)</f>
        <v>#N/A</v>
      </c>
      <c r="O82" s="45" t="e">
        <f>VLOOKUP($A82,REFERENTIEL!$A:$Y,20,FALSE)</f>
        <v>#N/A</v>
      </c>
      <c r="P82" s="72" t="e">
        <f>VLOOKUP($A82,REFERENTIEL!$A:$Y,9,FALSE)</f>
        <v>#N/A</v>
      </c>
      <c r="Q82" s="73" t="e">
        <f>VLOOKUP($A82,REFERENTIEL!$A:$Y,10,FALSE)</f>
        <v>#N/A</v>
      </c>
      <c r="R82" s="73" t="e">
        <f>VLOOKUP($A82,REFERENTIEL!$A:$Y,11,FALSE)</f>
        <v>#N/A</v>
      </c>
      <c r="S82" s="73" t="e">
        <f>VLOOKUP($A82,REFERENTIEL!$A:$Y,13,FALSE)</f>
        <v>#N/A</v>
      </c>
    </row>
    <row r="83" spans="2:19" x14ac:dyDescent="0.25">
      <c r="B83" s="13" t="e">
        <f>VLOOKUP($A83,REFERENTIEL!$A:$Y,2,FALSE)</f>
        <v>#N/A</v>
      </c>
      <c r="C83" t="e">
        <f>VLOOKUP($A83,REFERENTIEL!$A:$Y,4,FALSE)</f>
        <v>#N/A</v>
      </c>
      <c r="D83" t="e">
        <f>VLOOKUP($A83,REFERENTIEL!$A:$Y,5,FALSE)</f>
        <v>#N/A</v>
      </c>
      <c r="E83" s="72" t="e">
        <f>VLOOKUP($A83,REFERENTIEL!$A:$Y,6,FALSE)</f>
        <v>#N/A</v>
      </c>
      <c r="F83" s="72" t="e">
        <f>VLOOKUP($A83,REFERENTIEL!$A:$Y,7,FALSE)</f>
        <v>#N/A</v>
      </c>
      <c r="G83" s="72" t="e">
        <f>VLOOKUP($A83,REFERENTIEL!$A:$Y,8,FALSE)</f>
        <v>#N/A</v>
      </c>
      <c r="H83" s="73" t="e">
        <f>VLOOKUP($A83,REFERENTIEL!$A:$Y,12,FALSE)</f>
        <v>#N/A</v>
      </c>
      <c r="I83" s="73" t="e">
        <f>VLOOKUP($A83,REFERENTIEL!$A:$Y,23,FALSE)</f>
        <v>#N/A</v>
      </c>
      <c r="J83" s="73" t="e">
        <f>VLOOKUP($A83,REFERENTIEL!$A:$Y,14,FALSE)</f>
        <v>#N/A</v>
      </c>
      <c r="K83" s="73" t="e">
        <f>VLOOKUP($A83,REFERENTIEL!$A:$Y,15,FALSE)</f>
        <v>#N/A</v>
      </c>
      <c r="L83" s="73" t="e">
        <f>VLOOKUP($A83,REFERENTIEL!$A:$Y,16,FALSE)</f>
        <v>#N/A</v>
      </c>
      <c r="M83" s="37" t="e">
        <f>VLOOKUP($A83,REFERENTIEL!$A:$Y,17,FALSE)</f>
        <v>#N/A</v>
      </c>
      <c r="N83" s="101" t="e">
        <f>VLOOKUP($A83,REFERENTIEL!$A:$Y,18,FALSE)</f>
        <v>#N/A</v>
      </c>
      <c r="O83" s="45" t="e">
        <f>VLOOKUP($A83,REFERENTIEL!$A:$Y,20,FALSE)</f>
        <v>#N/A</v>
      </c>
      <c r="P83" s="72" t="e">
        <f>VLOOKUP($A83,REFERENTIEL!$A:$Y,9,FALSE)</f>
        <v>#N/A</v>
      </c>
      <c r="Q83" s="73" t="e">
        <f>VLOOKUP($A83,REFERENTIEL!$A:$Y,10,FALSE)</f>
        <v>#N/A</v>
      </c>
      <c r="R83" s="73" t="e">
        <f>VLOOKUP($A83,REFERENTIEL!$A:$Y,11,FALSE)</f>
        <v>#N/A</v>
      </c>
      <c r="S83" s="73" t="e">
        <f>VLOOKUP($A83,REFERENTIEL!$A:$Y,13,FALSE)</f>
        <v>#N/A</v>
      </c>
    </row>
    <row r="84" spans="2:19" x14ac:dyDescent="0.25">
      <c r="B84" s="13" t="e">
        <f>VLOOKUP($A84,REFERENTIEL!$A:$Y,2,FALSE)</f>
        <v>#N/A</v>
      </c>
      <c r="C84" t="e">
        <f>VLOOKUP($A84,REFERENTIEL!$A:$Y,4,FALSE)</f>
        <v>#N/A</v>
      </c>
      <c r="D84" t="e">
        <f>VLOOKUP($A84,REFERENTIEL!$A:$Y,5,FALSE)</f>
        <v>#N/A</v>
      </c>
      <c r="E84" s="72" t="e">
        <f>VLOOKUP($A84,REFERENTIEL!$A:$Y,6,FALSE)</f>
        <v>#N/A</v>
      </c>
      <c r="F84" s="72" t="e">
        <f>VLOOKUP($A84,REFERENTIEL!$A:$Y,7,FALSE)</f>
        <v>#N/A</v>
      </c>
      <c r="G84" s="72" t="e">
        <f>VLOOKUP($A84,REFERENTIEL!$A:$Y,8,FALSE)</f>
        <v>#N/A</v>
      </c>
      <c r="H84" s="73" t="e">
        <f>VLOOKUP($A84,REFERENTIEL!$A:$Y,12,FALSE)</f>
        <v>#N/A</v>
      </c>
      <c r="I84" s="73" t="e">
        <f>VLOOKUP($A84,REFERENTIEL!$A:$Y,23,FALSE)</f>
        <v>#N/A</v>
      </c>
      <c r="J84" s="73" t="e">
        <f>VLOOKUP($A84,REFERENTIEL!$A:$Y,14,FALSE)</f>
        <v>#N/A</v>
      </c>
      <c r="K84" s="73" t="e">
        <f>VLOOKUP($A84,REFERENTIEL!$A:$Y,15,FALSE)</f>
        <v>#N/A</v>
      </c>
      <c r="L84" s="73" t="e">
        <f>VLOOKUP($A84,REFERENTIEL!$A:$Y,16,FALSE)</f>
        <v>#N/A</v>
      </c>
      <c r="M84" t="e">
        <f>VLOOKUP($A84,REFERENTIEL!$A:$Y,17,FALSE)</f>
        <v>#N/A</v>
      </c>
      <c r="N84" s="101" t="e">
        <f>VLOOKUP($A84,REFERENTIEL!$A:$Y,18,FALSE)</f>
        <v>#N/A</v>
      </c>
      <c r="O84" s="45" t="e">
        <f>VLOOKUP($A84,REFERENTIEL!$A:$Y,20,FALSE)</f>
        <v>#N/A</v>
      </c>
      <c r="P84" s="72" t="e">
        <f>VLOOKUP($A84,REFERENTIEL!$A:$Y,9,FALSE)</f>
        <v>#N/A</v>
      </c>
      <c r="Q84" s="73" t="e">
        <f>VLOOKUP($A84,REFERENTIEL!$A:$Y,10,FALSE)</f>
        <v>#N/A</v>
      </c>
      <c r="R84" s="73" t="e">
        <f>VLOOKUP($A84,REFERENTIEL!$A:$Y,11,FALSE)</f>
        <v>#N/A</v>
      </c>
      <c r="S84" s="73" t="e">
        <f>VLOOKUP($A84,REFERENTIEL!$A:$Y,13,FALSE)</f>
        <v>#N/A</v>
      </c>
    </row>
    <row r="85" spans="2:19" x14ac:dyDescent="0.25">
      <c r="B85" s="13" t="e">
        <f>VLOOKUP($A85,REFERENTIEL!$A:$Y,2,FALSE)</f>
        <v>#N/A</v>
      </c>
      <c r="C85" t="e">
        <f>VLOOKUP($A85,REFERENTIEL!$A:$Y,4,FALSE)</f>
        <v>#N/A</v>
      </c>
      <c r="D85" t="e">
        <f>VLOOKUP($A85,REFERENTIEL!$A:$Y,5,FALSE)</f>
        <v>#N/A</v>
      </c>
      <c r="E85" s="72" t="e">
        <f>VLOOKUP($A85,REFERENTIEL!$A:$Y,6,FALSE)</f>
        <v>#N/A</v>
      </c>
      <c r="F85" s="72" t="e">
        <f>VLOOKUP($A85,REFERENTIEL!$A:$Y,7,FALSE)</f>
        <v>#N/A</v>
      </c>
      <c r="G85" s="72" t="e">
        <f>VLOOKUP($A85,REFERENTIEL!$A:$Y,8,FALSE)</f>
        <v>#N/A</v>
      </c>
      <c r="H85" s="73" t="e">
        <f>VLOOKUP($A85,REFERENTIEL!$A:$Y,12,FALSE)</f>
        <v>#N/A</v>
      </c>
      <c r="I85" s="73" t="e">
        <f>VLOOKUP($A85,REFERENTIEL!$A:$Y,23,FALSE)</f>
        <v>#N/A</v>
      </c>
      <c r="J85" s="73" t="e">
        <f>VLOOKUP($A85,REFERENTIEL!$A:$Y,14,FALSE)</f>
        <v>#N/A</v>
      </c>
      <c r="K85" s="73" t="e">
        <f>VLOOKUP($A85,REFERENTIEL!$A:$Y,15,FALSE)</f>
        <v>#N/A</v>
      </c>
      <c r="L85" s="73" t="e">
        <f>VLOOKUP($A85,REFERENTIEL!$A:$Y,16,FALSE)</f>
        <v>#N/A</v>
      </c>
      <c r="M85" t="e">
        <f>VLOOKUP($A85,REFERENTIEL!$A:$Y,17,FALSE)</f>
        <v>#N/A</v>
      </c>
      <c r="N85" s="101" t="e">
        <f>VLOOKUP($A85,REFERENTIEL!$A:$Y,18,FALSE)</f>
        <v>#N/A</v>
      </c>
      <c r="O85" s="45" t="e">
        <f>VLOOKUP($A85,REFERENTIEL!$A:$Y,20,FALSE)</f>
        <v>#N/A</v>
      </c>
      <c r="P85" s="72" t="e">
        <f>VLOOKUP($A85,REFERENTIEL!$A:$Y,9,FALSE)</f>
        <v>#N/A</v>
      </c>
      <c r="Q85" s="73" t="e">
        <f>VLOOKUP($A85,REFERENTIEL!$A:$Y,10,FALSE)</f>
        <v>#N/A</v>
      </c>
      <c r="R85" s="73" t="e">
        <f>VLOOKUP($A85,REFERENTIEL!$A:$Y,11,FALSE)</f>
        <v>#N/A</v>
      </c>
      <c r="S85" s="73" t="e">
        <f>VLOOKUP($A85,REFERENTIEL!$A:$Y,13,FALSE)</f>
        <v>#N/A</v>
      </c>
    </row>
    <row r="86" spans="2:19" x14ac:dyDescent="0.25">
      <c r="B86" s="13" t="e">
        <f>VLOOKUP($A86,REFERENTIEL!$A:$Y,2,FALSE)</f>
        <v>#N/A</v>
      </c>
      <c r="C86" t="e">
        <f>VLOOKUP($A86,REFERENTIEL!$A:$Y,4,FALSE)</f>
        <v>#N/A</v>
      </c>
      <c r="D86" t="e">
        <f>VLOOKUP($A86,REFERENTIEL!$A:$Y,5,FALSE)</f>
        <v>#N/A</v>
      </c>
      <c r="E86" s="72" t="e">
        <f>VLOOKUP($A86,REFERENTIEL!$A:$Y,6,FALSE)</f>
        <v>#N/A</v>
      </c>
      <c r="F86" s="72" t="e">
        <f>VLOOKUP($A86,REFERENTIEL!$A:$Y,7,FALSE)</f>
        <v>#N/A</v>
      </c>
      <c r="G86" s="72" t="e">
        <f>VLOOKUP($A86,REFERENTIEL!$A:$Y,8,FALSE)</f>
        <v>#N/A</v>
      </c>
      <c r="H86" s="73" t="e">
        <f>VLOOKUP($A86,REFERENTIEL!$A:$Y,12,FALSE)</f>
        <v>#N/A</v>
      </c>
      <c r="I86" s="73" t="e">
        <f>VLOOKUP($A86,REFERENTIEL!$A:$Y,23,FALSE)</f>
        <v>#N/A</v>
      </c>
      <c r="J86" s="73" t="e">
        <f>VLOOKUP($A86,REFERENTIEL!$A:$Y,14,FALSE)</f>
        <v>#N/A</v>
      </c>
      <c r="K86" s="73" t="e">
        <f>VLOOKUP($A86,REFERENTIEL!$A:$Y,15,FALSE)</f>
        <v>#N/A</v>
      </c>
      <c r="L86" s="73" t="e">
        <f>VLOOKUP($A86,REFERENTIEL!$A:$Y,16,FALSE)</f>
        <v>#N/A</v>
      </c>
      <c r="M86" t="e">
        <f>VLOOKUP($A86,REFERENTIEL!$A:$Y,17,FALSE)</f>
        <v>#N/A</v>
      </c>
      <c r="N86" s="101" t="e">
        <f>VLOOKUP($A86,REFERENTIEL!$A:$Y,18,FALSE)</f>
        <v>#N/A</v>
      </c>
      <c r="O86" s="45" t="e">
        <f>VLOOKUP($A86,REFERENTIEL!$A:$Y,20,FALSE)</f>
        <v>#N/A</v>
      </c>
      <c r="P86" s="72" t="e">
        <f>VLOOKUP($A86,REFERENTIEL!$A:$Y,9,FALSE)</f>
        <v>#N/A</v>
      </c>
      <c r="Q86" s="73" t="e">
        <f>VLOOKUP($A86,REFERENTIEL!$A:$Y,10,FALSE)</f>
        <v>#N/A</v>
      </c>
      <c r="R86" s="73" t="e">
        <f>VLOOKUP($A86,REFERENTIEL!$A:$Y,11,FALSE)</f>
        <v>#N/A</v>
      </c>
      <c r="S86" s="73" t="e">
        <f>VLOOKUP($A86,REFERENTIEL!$A:$Y,13,FALSE)</f>
        <v>#N/A</v>
      </c>
    </row>
    <row r="87" spans="2:19" x14ac:dyDescent="0.25">
      <c r="B87" s="13" t="e">
        <f>VLOOKUP($A87,REFERENTIEL!$A:$Y,2,FALSE)</f>
        <v>#N/A</v>
      </c>
      <c r="C87" t="e">
        <f>VLOOKUP($A87,REFERENTIEL!$A:$Y,4,FALSE)</f>
        <v>#N/A</v>
      </c>
      <c r="D87" t="e">
        <f>VLOOKUP($A87,REFERENTIEL!$A:$Y,5,FALSE)</f>
        <v>#N/A</v>
      </c>
      <c r="E87" s="72" t="e">
        <f>VLOOKUP($A87,REFERENTIEL!$A:$Y,6,FALSE)</f>
        <v>#N/A</v>
      </c>
      <c r="F87" s="72" t="e">
        <f>VLOOKUP($A87,REFERENTIEL!$A:$Y,7,FALSE)</f>
        <v>#N/A</v>
      </c>
      <c r="G87" s="72" t="e">
        <f>VLOOKUP($A87,REFERENTIEL!$A:$Y,8,FALSE)</f>
        <v>#N/A</v>
      </c>
      <c r="H87" s="73" t="e">
        <f>VLOOKUP($A87,REFERENTIEL!$A:$Y,12,FALSE)</f>
        <v>#N/A</v>
      </c>
      <c r="I87" s="73" t="e">
        <f>VLOOKUP($A87,REFERENTIEL!$A:$Y,23,FALSE)</f>
        <v>#N/A</v>
      </c>
      <c r="J87" s="73" t="e">
        <f>VLOOKUP($A87,REFERENTIEL!$A:$Y,14,FALSE)</f>
        <v>#N/A</v>
      </c>
      <c r="K87" s="73" t="e">
        <f>VLOOKUP($A87,REFERENTIEL!$A:$Y,15,FALSE)</f>
        <v>#N/A</v>
      </c>
      <c r="L87" s="73" t="e">
        <f>VLOOKUP($A87,REFERENTIEL!$A:$Y,16,FALSE)</f>
        <v>#N/A</v>
      </c>
      <c r="M87" t="e">
        <f>VLOOKUP($A87,REFERENTIEL!$A:$Y,17,FALSE)</f>
        <v>#N/A</v>
      </c>
      <c r="N87" s="101" t="e">
        <f>VLOOKUP($A87,REFERENTIEL!$A:$Y,18,FALSE)</f>
        <v>#N/A</v>
      </c>
      <c r="O87" s="45" t="e">
        <f>VLOOKUP($A87,REFERENTIEL!$A:$Y,20,FALSE)</f>
        <v>#N/A</v>
      </c>
      <c r="P87" s="72" t="e">
        <f>VLOOKUP($A87,REFERENTIEL!$A:$Y,9,FALSE)</f>
        <v>#N/A</v>
      </c>
      <c r="Q87" s="73" t="e">
        <f>VLOOKUP($A87,REFERENTIEL!$A:$Y,10,FALSE)</f>
        <v>#N/A</v>
      </c>
      <c r="R87" s="73" t="e">
        <f>VLOOKUP($A87,REFERENTIEL!$A:$Y,11,FALSE)</f>
        <v>#N/A</v>
      </c>
      <c r="S87" s="73" t="e">
        <f>VLOOKUP($A87,REFERENTIEL!$A:$Y,13,FALSE)</f>
        <v>#N/A</v>
      </c>
    </row>
    <row r="88" spans="2:19" x14ac:dyDescent="0.25">
      <c r="B88" s="13" t="e">
        <f>VLOOKUP($A88,REFERENTIEL!$A:$Y,2,FALSE)</f>
        <v>#N/A</v>
      </c>
      <c r="C88" t="e">
        <f>VLOOKUP($A88,REFERENTIEL!$A:$Y,4,FALSE)</f>
        <v>#N/A</v>
      </c>
      <c r="D88" t="e">
        <f>VLOOKUP($A88,REFERENTIEL!$A:$Y,5,FALSE)</f>
        <v>#N/A</v>
      </c>
      <c r="E88" s="72" t="e">
        <f>VLOOKUP($A88,REFERENTIEL!$A:$Y,6,FALSE)</f>
        <v>#N/A</v>
      </c>
      <c r="F88" s="72" t="e">
        <f>VLOOKUP($A88,REFERENTIEL!$A:$Y,7,FALSE)</f>
        <v>#N/A</v>
      </c>
      <c r="G88" s="72" t="e">
        <f>VLOOKUP($A88,REFERENTIEL!$A:$Y,8,FALSE)</f>
        <v>#N/A</v>
      </c>
      <c r="H88" s="73" t="e">
        <f>VLOOKUP($A88,REFERENTIEL!$A:$Y,12,FALSE)</f>
        <v>#N/A</v>
      </c>
      <c r="I88" s="73" t="e">
        <f>VLOOKUP($A88,REFERENTIEL!$A:$Y,23,FALSE)</f>
        <v>#N/A</v>
      </c>
      <c r="J88" s="73" t="e">
        <f>VLOOKUP($A88,REFERENTIEL!$A:$Y,14,FALSE)</f>
        <v>#N/A</v>
      </c>
      <c r="K88" s="73" t="e">
        <f>VLOOKUP($A88,REFERENTIEL!$A:$Y,15,FALSE)</f>
        <v>#N/A</v>
      </c>
      <c r="L88" s="73" t="e">
        <f>VLOOKUP($A88,REFERENTIEL!$A:$Y,16,FALSE)</f>
        <v>#N/A</v>
      </c>
      <c r="M88" s="37" t="e">
        <f>VLOOKUP($A88,REFERENTIEL!$A:$Y,17,FALSE)</f>
        <v>#N/A</v>
      </c>
      <c r="N88" s="101" t="e">
        <f>VLOOKUP($A88,REFERENTIEL!$A:$Y,18,FALSE)</f>
        <v>#N/A</v>
      </c>
      <c r="O88" s="45" t="e">
        <f>VLOOKUP($A88,REFERENTIEL!$A:$Y,20,FALSE)</f>
        <v>#N/A</v>
      </c>
      <c r="P88" s="72" t="e">
        <f>VLOOKUP($A88,REFERENTIEL!$A:$Y,9,FALSE)</f>
        <v>#N/A</v>
      </c>
      <c r="Q88" s="73" t="e">
        <f>VLOOKUP($A88,REFERENTIEL!$A:$Y,10,FALSE)</f>
        <v>#N/A</v>
      </c>
      <c r="R88" s="73" t="e">
        <f>VLOOKUP($A88,REFERENTIEL!$A:$Y,11,FALSE)</f>
        <v>#N/A</v>
      </c>
      <c r="S88" s="73" t="e">
        <f>VLOOKUP($A88,REFERENTIEL!$A:$Y,13,FALSE)</f>
        <v>#N/A</v>
      </c>
    </row>
    <row r="89" spans="2:19" x14ac:dyDescent="0.25">
      <c r="B89" s="13" t="e">
        <f>VLOOKUP($A89,REFERENTIEL!$A:$Y,2,FALSE)</f>
        <v>#N/A</v>
      </c>
      <c r="C89" t="e">
        <f>VLOOKUP($A89,REFERENTIEL!$A:$Y,4,FALSE)</f>
        <v>#N/A</v>
      </c>
      <c r="D89" t="e">
        <f>VLOOKUP($A89,REFERENTIEL!$A:$Y,5,FALSE)</f>
        <v>#N/A</v>
      </c>
      <c r="E89" s="72" t="e">
        <f>VLOOKUP($A89,REFERENTIEL!$A:$Y,6,FALSE)</f>
        <v>#N/A</v>
      </c>
      <c r="F89" s="72" t="e">
        <f>VLOOKUP($A89,REFERENTIEL!$A:$Y,7,FALSE)</f>
        <v>#N/A</v>
      </c>
      <c r="G89" s="72" t="e">
        <f>VLOOKUP($A89,REFERENTIEL!$A:$Y,8,FALSE)</f>
        <v>#N/A</v>
      </c>
      <c r="H89" s="73" t="e">
        <f>VLOOKUP($A89,REFERENTIEL!$A:$Y,12,FALSE)</f>
        <v>#N/A</v>
      </c>
      <c r="I89" s="73" t="e">
        <f>VLOOKUP($A89,REFERENTIEL!$A:$Y,23,FALSE)</f>
        <v>#N/A</v>
      </c>
      <c r="J89" s="73" t="e">
        <f>VLOOKUP($A89,REFERENTIEL!$A:$Y,14,FALSE)</f>
        <v>#N/A</v>
      </c>
      <c r="K89" s="73" t="e">
        <f>VLOOKUP($A89,REFERENTIEL!$A:$Y,15,FALSE)</f>
        <v>#N/A</v>
      </c>
      <c r="L89" s="73" t="e">
        <f>VLOOKUP($A89,REFERENTIEL!$A:$Y,16,FALSE)</f>
        <v>#N/A</v>
      </c>
      <c r="M89" s="37" t="e">
        <f>VLOOKUP($A89,REFERENTIEL!$A:$Y,17,FALSE)</f>
        <v>#N/A</v>
      </c>
      <c r="N89" s="101" t="e">
        <f>VLOOKUP($A89,REFERENTIEL!$A:$Y,18,FALSE)</f>
        <v>#N/A</v>
      </c>
      <c r="O89" s="45" t="e">
        <f>VLOOKUP($A89,REFERENTIEL!$A:$Y,20,FALSE)</f>
        <v>#N/A</v>
      </c>
      <c r="P89" s="72" t="e">
        <f>VLOOKUP($A89,REFERENTIEL!$A:$Y,9,FALSE)</f>
        <v>#N/A</v>
      </c>
      <c r="Q89" s="73" t="e">
        <f>VLOOKUP($A89,REFERENTIEL!$A:$Y,10,FALSE)</f>
        <v>#N/A</v>
      </c>
      <c r="R89" s="73" t="e">
        <f>VLOOKUP($A89,REFERENTIEL!$A:$Y,11,FALSE)</f>
        <v>#N/A</v>
      </c>
      <c r="S89" s="73" t="e">
        <f>VLOOKUP($A89,REFERENTIEL!$A:$Y,13,FALSE)</f>
        <v>#N/A</v>
      </c>
    </row>
    <row r="90" spans="2:19" x14ac:dyDescent="0.25">
      <c r="B90" s="13" t="e">
        <f>VLOOKUP($A90,REFERENTIEL!$A:$Y,2,FALSE)</f>
        <v>#N/A</v>
      </c>
      <c r="C90" t="e">
        <f>VLOOKUP($A90,REFERENTIEL!$A:$Y,4,FALSE)</f>
        <v>#N/A</v>
      </c>
      <c r="D90" t="e">
        <f>VLOOKUP($A90,REFERENTIEL!$A:$Y,5,FALSE)</f>
        <v>#N/A</v>
      </c>
      <c r="E90" s="72" t="e">
        <f>VLOOKUP($A90,REFERENTIEL!$A:$Y,6,FALSE)</f>
        <v>#N/A</v>
      </c>
      <c r="F90" s="72" t="e">
        <f>VLOOKUP($A90,REFERENTIEL!$A:$Y,7,FALSE)</f>
        <v>#N/A</v>
      </c>
      <c r="G90" s="72" t="e">
        <f>VLOOKUP($A90,REFERENTIEL!$A:$Y,8,FALSE)</f>
        <v>#N/A</v>
      </c>
      <c r="H90" s="73" t="e">
        <f>VLOOKUP($A90,REFERENTIEL!$A:$Y,12,FALSE)</f>
        <v>#N/A</v>
      </c>
      <c r="I90" s="73" t="e">
        <f>VLOOKUP($A90,REFERENTIEL!$A:$Y,23,FALSE)</f>
        <v>#N/A</v>
      </c>
      <c r="J90" s="73" t="e">
        <f>VLOOKUP($A90,REFERENTIEL!$A:$Y,14,FALSE)</f>
        <v>#N/A</v>
      </c>
      <c r="K90" s="73" t="e">
        <f>VLOOKUP($A90,REFERENTIEL!$A:$Y,15,FALSE)</f>
        <v>#N/A</v>
      </c>
      <c r="L90" s="73" t="e">
        <f>VLOOKUP($A90,REFERENTIEL!$A:$Y,16,FALSE)</f>
        <v>#N/A</v>
      </c>
      <c r="M90" s="37" t="e">
        <f>VLOOKUP($A90,REFERENTIEL!$A:$Y,17,FALSE)</f>
        <v>#N/A</v>
      </c>
      <c r="N90" s="101" t="e">
        <f>VLOOKUP($A90,REFERENTIEL!$A:$Y,18,FALSE)</f>
        <v>#N/A</v>
      </c>
      <c r="O90" s="45" t="e">
        <f>VLOOKUP($A90,REFERENTIEL!$A:$Y,20,FALSE)</f>
        <v>#N/A</v>
      </c>
      <c r="P90" s="72" t="e">
        <f>VLOOKUP($A90,REFERENTIEL!$A:$Y,9,FALSE)</f>
        <v>#N/A</v>
      </c>
      <c r="Q90" s="73" t="e">
        <f>VLOOKUP($A90,REFERENTIEL!$A:$Y,10,FALSE)</f>
        <v>#N/A</v>
      </c>
      <c r="R90" s="73" t="e">
        <f>VLOOKUP($A90,REFERENTIEL!$A:$Y,11,FALSE)</f>
        <v>#N/A</v>
      </c>
      <c r="S90" s="73" t="e">
        <f>VLOOKUP($A90,REFERENTIEL!$A:$Y,13,FALSE)</f>
        <v>#N/A</v>
      </c>
    </row>
    <row r="91" spans="2:19" x14ac:dyDescent="0.25">
      <c r="B91" s="13" t="e">
        <f>VLOOKUP($A91,REFERENTIEL!$A:$Y,2,FALSE)</f>
        <v>#N/A</v>
      </c>
      <c r="C91" t="e">
        <f>VLOOKUP($A91,REFERENTIEL!$A:$Y,4,FALSE)</f>
        <v>#N/A</v>
      </c>
      <c r="D91" t="e">
        <f>VLOOKUP($A91,REFERENTIEL!$A:$Y,5,FALSE)</f>
        <v>#N/A</v>
      </c>
      <c r="E91" s="72" t="e">
        <f>VLOOKUP($A91,REFERENTIEL!$A:$Y,6,FALSE)</f>
        <v>#N/A</v>
      </c>
      <c r="F91" s="72" t="e">
        <f>VLOOKUP($A91,REFERENTIEL!$A:$Y,7,FALSE)</f>
        <v>#N/A</v>
      </c>
      <c r="G91" s="72" t="e">
        <f>VLOOKUP($A91,REFERENTIEL!$A:$Y,8,FALSE)</f>
        <v>#N/A</v>
      </c>
      <c r="H91" s="73" t="e">
        <f>VLOOKUP($A91,REFERENTIEL!$A:$Y,12,FALSE)</f>
        <v>#N/A</v>
      </c>
      <c r="I91" s="73" t="e">
        <f>VLOOKUP($A91,REFERENTIEL!$A:$Y,23,FALSE)</f>
        <v>#N/A</v>
      </c>
      <c r="J91" s="73" t="e">
        <f>VLOOKUP($A91,REFERENTIEL!$A:$Y,14,FALSE)</f>
        <v>#N/A</v>
      </c>
      <c r="K91" s="73" t="e">
        <f>VLOOKUP($A91,REFERENTIEL!$A:$Y,15,FALSE)</f>
        <v>#N/A</v>
      </c>
      <c r="L91" s="73" t="e">
        <f>VLOOKUP($A91,REFERENTIEL!$A:$Y,16,FALSE)</f>
        <v>#N/A</v>
      </c>
      <c r="M91" s="37" t="e">
        <f>VLOOKUP($A91,REFERENTIEL!$A:$Y,17,FALSE)</f>
        <v>#N/A</v>
      </c>
      <c r="N91" s="101" t="e">
        <f>VLOOKUP($A91,REFERENTIEL!$A:$Y,18,FALSE)</f>
        <v>#N/A</v>
      </c>
      <c r="O91" s="45" t="e">
        <f>VLOOKUP($A91,REFERENTIEL!$A:$Y,20,FALSE)</f>
        <v>#N/A</v>
      </c>
      <c r="P91" s="72" t="e">
        <f>VLOOKUP($A91,REFERENTIEL!$A:$Y,9,FALSE)</f>
        <v>#N/A</v>
      </c>
      <c r="Q91" s="73" t="e">
        <f>VLOOKUP($A91,REFERENTIEL!$A:$Y,10,FALSE)</f>
        <v>#N/A</v>
      </c>
      <c r="R91" s="73" t="e">
        <f>VLOOKUP($A91,REFERENTIEL!$A:$Y,11,FALSE)</f>
        <v>#N/A</v>
      </c>
      <c r="S91" s="73" t="e">
        <f>VLOOKUP($A91,REFERENTIEL!$A:$Y,13,FALSE)</f>
        <v>#N/A</v>
      </c>
    </row>
    <row r="92" spans="2:19" x14ac:dyDescent="0.25">
      <c r="B92" s="13" t="e">
        <f>VLOOKUP($A92,REFERENTIEL!$A:$Y,2,FALSE)</f>
        <v>#N/A</v>
      </c>
      <c r="C92" t="e">
        <f>VLOOKUP($A92,REFERENTIEL!$A:$Y,4,FALSE)</f>
        <v>#N/A</v>
      </c>
      <c r="D92" t="e">
        <f>VLOOKUP($A92,REFERENTIEL!$A:$Y,5,FALSE)</f>
        <v>#N/A</v>
      </c>
      <c r="E92" s="72" t="e">
        <f>VLOOKUP($A92,REFERENTIEL!$A:$Y,6,FALSE)</f>
        <v>#N/A</v>
      </c>
      <c r="F92" s="72" t="e">
        <f>VLOOKUP($A92,REFERENTIEL!$A:$Y,7,FALSE)</f>
        <v>#N/A</v>
      </c>
      <c r="G92" s="72" t="e">
        <f>VLOOKUP($A92,REFERENTIEL!$A:$Y,8,FALSE)</f>
        <v>#N/A</v>
      </c>
      <c r="H92" s="73" t="e">
        <f>VLOOKUP($A92,REFERENTIEL!$A:$Y,12,FALSE)</f>
        <v>#N/A</v>
      </c>
      <c r="I92" s="73" t="e">
        <f>VLOOKUP($A92,REFERENTIEL!$A:$Y,23,FALSE)</f>
        <v>#N/A</v>
      </c>
      <c r="J92" s="73" t="e">
        <f>VLOOKUP($A92,REFERENTIEL!$A:$Y,14,FALSE)</f>
        <v>#N/A</v>
      </c>
      <c r="K92" s="73" t="e">
        <f>VLOOKUP($A92,REFERENTIEL!$A:$Y,15,FALSE)</f>
        <v>#N/A</v>
      </c>
      <c r="L92" s="73" t="e">
        <f>VLOOKUP($A92,REFERENTIEL!$A:$Y,16,FALSE)</f>
        <v>#N/A</v>
      </c>
      <c r="M92" s="37" t="e">
        <f>VLOOKUP($A92,REFERENTIEL!$A:$Y,17,FALSE)</f>
        <v>#N/A</v>
      </c>
      <c r="N92" s="101" t="e">
        <f>VLOOKUP($A92,REFERENTIEL!$A:$Y,18,FALSE)</f>
        <v>#N/A</v>
      </c>
      <c r="O92" s="45" t="e">
        <f>VLOOKUP($A92,REFERENTIEL!$A:$Y,20,FALSE)</f>
        <v>#N/A</v>
      </c>
      <c r="P92" s="72" t="e">
        <f>VLOOKUP($A92,REFERENTIEL!$A:$Y,9,FALSE)</f>
        <v>#N/A</v>
      </c>
      <c r="Q92" s="73" t="e">
        <f>VLOOKUP($A92,REFERENTIEL!$A:$Y,10,FALSE)</f>
        <v>#N/A</v>
      </c>
      <c r="R92" s="73" t="e">
        <f>VLOOKUP($A92,REFERENTIEL!$A:$Y,11,FALSE)</f>
        <v>#N/A</v>
      </c>
      <c r="S92" s="73" t="e">
        <f>VLOOKUP($A92,REFERENTIEL!$A:$Y,13,FALSE)</f>
        <v>#N/A</v>
      </c>
    </row>
    <row r="93" spans="2:19" x14ac:dyDescent="0.25">
      <c r="B93" s="13" t="e">
        <f>VLOOKUP($A93,REFERENTIEL!$A:$Y,2,FALSE)</f>
        <v>#N/A</v>
      </c>
      <c r="C93" t="e">
        <f>VLOOKUP($A93,REFERENTIEL!$A:$Y,4,FALSE)</f>
        <v>#N/A</v>
      </c>
      <c r="D93" t="e">
        <f>VLOOKUP($A93,REFERENTIEL!$A:$Y,5,FALSE)</f>
        <v>#N/A</v>
      </c>
      <c r="E93" s="72" t="e">
        <f>VLOOKUP($A93,REFERENTIEL!$A:$Y,6,FALSE)</f>
        <v>#N/A</v>
      </c>
      <c r="F93" s="72" t="e">
        <f>VLOOKUP($A93,REFERENTIEL!$A:$Y,7,FALSE)</f>
        <v>#N/A</v>
      </c>
      <c r="G93" s="72" t="e">
        <f>VLOOKUP($A93,REFERENTIEL!$A:$Y,8,FALSE)</f>
        <v>#N/A</v>
      </c>
      <c r="H93" s="73" t="e">
        <f>VLOOKUP($A93,REFERENTIEL!$A:$Y,12,FALSE)</f>
        <v>#N/A</v>
      </c>
      <c r="I93" s="73" t="e">
        <f>VLOOKUP($A93,REFERENTIEL!$A:$Y,23,FALSE)</f>
        <v>#N/A</v>
      </c>
      <c r="J93" s="73" t="e">
        <f>VLOOKUP($A93,REFERENTIEL!$A:$Y,14,FALSE)</f>
        <v>#N/A</v>
      </c>
      <c r="K93" s="73" t="e">
        <f>VLOOKUP($A93,REFERENTIEL!$A:$Y,15,FALSE)</f>
        <v>#N/A</v>
      </c>
      <c r="L93" s="73" t="e">
        <f>VLOOKUP($A93,REFERENTIEL!$A:$Y,16,FALSE)</f>
        <v>#N/A</v>
      </c>
      <c r="M93" s="37" t="e">
        <f>VLOOKUP($A93,REFERENTIEL!$A:$Y,17,FALSE)</f>
        <v>#N/A</v>
      </c>
      <c r="N93" s="101" t="e">
        <f>VLOOKUP($A93,REFERENTIEL!$A:$Y,18,FALSE)</f>
        <v>#N/A</v>
      </c>
      <c r="O93" s="45" t="e">
        <f>VLOOKUP($A93,REFERENTIEL!$A:$Y,20,FALSE)</f>
        <v>#N/A</v>
      </c>
      <c r="P93" s="72" t="e">
        <f>VLOOKUP($A93,REFERENTIEL!$A:$Y,9,FALSE)</f>
        <v>#N/A</v>
      </c>
      <c r="Q93" s="73" t="e">
        <f>VLOOKUP($A93,REFERENTIEL!$A:$Y,10,FALSE)</f>
        <v>#N/A</v>
      </c>
      <c r="R93" s="73" t="e">
        <f>VLOOKUP($A93,REFERENTIEL!$A:$Y,11,FALSE)</f>
        <v>#N/A</v>
      </c>
      <c r="S93" s="73" t="e">
        <f>VLOOKUP($A93,REFERENTIEL!$A:$Y,13,FALSE)</f>
        <v>#N/A</v>
      </c>
    </row>
    <row r="94" spans="2:19" x14ac:dyDescent="0.25">
      <c r="B94" s="13" t="e">
        <f>VLOOKUP($A94,REFERENTIEL!$A:$Y,2,FALSE)</f>
        <v>#N/A</v>
      </c>
      <c r="C94" t="e">
        <f>VLOOKUP($A94,REFERENTIEL!$A:$Y,4,FALSE)</f>
        <v>#N/A</v>
      </c>
      <c r="D94" t="e">
        <f>VLOOKUP($A94,REFERENTIEL!$A:$Y,5,FALSE)</f>
        <v>#N/A</v>
      </c>
      <c r="E94" s="72" t="e">
        <f>VLOOKUP($A94,REFERENTIEL!$A:$Y,6,FALSE)</f>
        <v>#N/A</v>
      </c>
      <c r="F94" s="72" t="e">
        <f>VLOOKUP($A94,REFERENTIEL!$A:$Y,7,FALSE)</f>
        <v>#N/A</v>
      </c>
      <c r="G94" s="72" t="e">
        <f>VLOOKUP($A94,REFERENTIEL!$A:$Y,8,FALSE)</f>
        <v>#N/A</v>
      </c>
      <c r="H94" s="73" t="e">
        <f>VLOOKUP($A94,REFERENTIEL!$A:$Y,12,FALSE)</f>
        <v>#N/A</v>
      </c>
      <c r="I94" s="73" t="e">
        <f>VLOOKUP($A94,REFERENTIEL!$A:$Y,23,FALSE)</f>
        <v>#N/A</v>
      </c>
      <c r="J94" s="73" t="e">
        <f>VLOOKUP($A94,REFERENTIEL!$A:$Y,14,FALSE)</f>
        <v>#N/A</v>
      </c>
      <c r="K94" s="73" t="e">
        <f>VLOOKUP($A94,REFERENTIEL!$A:$Y,15,FALSE)</f>
        <v>#N/A</v>
      </c>
      <c r="L94" s="73" t="e">
        <f>VLOOKUP($A94,REFERENTIEL!$A:$Y,16,FALSE)</f>
        <v>#N/A</v>
      </c>
      <c r="M94" s="37" t="e">
        <f>VLOOKUP($A94,REFERENTIEL!$A:$Y,17,FALSE)</f>
        <v>#N/A</v>
      </c>
      <c r="N94" s="101" t="e">
        <f>VLOOKUP($A94,REFERENTIEL!$A:$Y,18,FALSE)</f>
        <v>#N/A</v>
      </c>
      <c r="O94" s="45" t="e">
        <f>VLOOKUP($A94,REFERENTIEL!$A:$Y,20,FALSE)</f>
        <v>#N/A</v>
      </c>
      <c r="P94" s="72" t="e">
        <f>VLOOKUP($A94,REFERENTIEL!$A:$Y,9,FALSE)</f>
        <v>#N/A</v>
      </c>
      <c r="Q94" s="73" t="e">
        <f>VLOOKUP($A94,REFERENTIEL!$A:$Y,10,FALSE)</f>
        <v>#N/A</v>
      </c>
      <c r="R94" s="73" t="e">
        <f>VLOOKUP($A94,REFERENTIEL!$A:$Y,11,FALSE)</f>
        <v>#N/A</v>
      </c>
      <c r="S94" s="73" t="e">
        <f>VLOOKUP($A94,REFERENTIEL!$A:$Y,13,FALSE)</f>
        <v>#N/A</v>
      </c>
    </row>
    <row r="95" spans="2:19" x14ac:dyDescent="0.25">
      <c r="B95" s="13" t="e">
        <f>VLOOKUP($A95,REFERENTIEL!$A:$Y,2,FALSE)</f>
        <v>#N/A</v>
      </c>
      <c r="C95" t="e">
        <f>VLOOKUP($A95,REFERENTIEL!$A:$Y,4,FALSE)</f>
        <v>#N/A</v>
      </c>
      <c r="D95" t="e">
        <f>VLOOKUP($A95,REFERENTIEL!$A:$Y,5,FALSE)</f>
        <v>#N/A</v>
      </c>
      <c r="E95" s="72" t="e">
        <f>VLOOKUP($A95,REFERENTIEL!$A:$Y,6,FALSE)</f>
        <v>#N/A</v>
      </c>
      <c r="F95" s="72" t="e">
        <f>VLOOKUP($A95,REFERENTIEL!$A:$Y,7,FALSE)</f>
        <v>#N/A</v>
      </c>
      <c r="G95" s="72" t="e">
        <f>VLOOKUP($A95,REFERENTIEL!$A:$Y,8,FALSE)</f>
        <v>#N/A</v>
      </c>
      <c r="H95" s="73" t="e">
        <f>VLOOKUP($A95,REFERENTIEL!$A:$Y,12,FALSE)</f>
        <v>#N/A</v>
      </c>
      <c r="I95" s="73" t="e">
        <f>VLOOKUP($A95,REFERENTIEL!$A:$Y,23,FALSE)</f>
        <v>#N/A</v>
      </c>
      <c r="J95" s="73" t="e">
        <f>VLOOKUP($A95,REFERENTIEL!$A:$Y,14,FALSE)</f>
        <v>#N/A</v>
      </c>
      <c r="K95" s="73" t="e">
        <f>VLOOKUP($A95,REFERENTIEL!$A:$Y,15,FALSE)</f>
        <v>#N/A</v>
      </c>
      <c r="L95" s="73" t="e">
        <f>VLOOKUP($A95,REFERENTIEL!$A:$Y,16,FALSE)</f>
        <v>#N/A</v>
      </c>
      <c r="M95" s="37" t="e">
        <f>VLOOKUP($A95,REFERENTIEL!$A:$Y,17,FALSE)</f>
        <v>#N/A</v>
      </c>
      <c r="N95" s="101" t="e">
        <f>VLOOKUP($A95,REFERENTIEL!$A:$Y,18,FALSE)</f>
        <v>#N/A</v>
      </c>
      <c r="O95" s="45" t="e">
        <f>VLOOKUP($A95,REFERENTIEL!$A:$Y,20,FALSE)</f>
        <v>#N/A</v>
      </c>
      <c r="P95" s="72" t="e">
        <f>VLOOKUP($A95,REFERENTIEL!$A:$Y,9,FALSE)</f>
        <v>#N/A</v>
      </c>
      <c r="Q95" s="73" t="e">
        <f>VLOOKUP($A95,REFERENTIEL!$A:$Y,10,FALSE)</f>
        <v>#N/A</v>
      </c>
      <c r="R95" s="73" t="e">
        <f>VLOOKUP($A95,REFERENTIEL!$A:$Y,11,FALSE)</f>
        <v>#N/A</v>
      </c>
      <c r="S95" s="73" t="e">
        <f>VLOOKUP($A95,REFERENTIEL!$A:$Y,13,FALSE)</f>
        <v>#N/A</v>
      </c>
    </row>
    <row r="96" spans="2:19" x14ac:dyDescent="0.25">
      <c r="B96" s="13" t="e">
        <f>VLOOKUP($A96,REFERENTIEL!$A:$Y,2,FALSE)</f>
        <v>#N/A</v>
      </c>
      <c r="C96" t="e">
        <f>VLOOKUP($A96,REFERENTIEL!$A:$Y,4,FALSE)</f>
        <v>#N/A</v>
      </c>
      <c r="D96" t="e">
        <f>VLOOKUP($A96,REFERENTIEL!$A:$Y,5,FALSE)</f>
        <v>#N/A</v>
      </c>
      <c r="E96" s="72" t="e">
        <f>VLOOKUP($A96,REFERENTIEL!$A:$Y,6,FALSE)</f>
        <v>#N/A</v>
      </c>
      <c r="F96" s="72" t="e">
        <f>VLOOKUP($A96,REFERENTIEL!$A:$Y,7,FALSE)</f>
        <v>#N/A</v>
      </c>
      <c r="G96" s="72" t="e">
        <f>VLOOKUP($A96,REFERENTIEL!$A:$Y,8,FALSE)</f>
        <v>#N/A</v>
      </c>
      <c r="H96" s="73" t="e">
        <f>VLOOKUP($A96,REFERENTIEL!$A:$Y,12,FALSE)</f>
        <v>#N/A</v>
      </c>
      <c r="I96" s="73" t="e">
        <f>VLOOKUP($A96,REFERENTIEL!$A:$Y,23,FALSE)</f>
        <v>#N/A</v>
      </c>
      <c r="J96" s="73" t="e">
        <f>VLOOKUP($A96,REFERENTIEL!$A:$Y,14,FALSE)</f>
        <v>#N/A</v>
      </c>
      <c r="K96" s="73" t="e">
        <f>VLOOKUP($A96,REFERENTIEL!$A:$Y,15,FALSE)</f>
        <v>#N/A</v>
      </c>
      <c r="L96" s="73" t="e">
        <f>VLOOKUP($A96,REFERENTIEL!$A:$Y,16,FALSE)</f>
        <v>#N/A</v>
      </c>
      <c r="M96" t="e">
        <f>VLOOKUP($A96,REFERENTIEL!$A:$Y,17,FALSE)</f>
        <v>#N/A</v>
      </c>
      <c r="N96" s="101" t="e">
        <f>VLOOKUP($A96,REFERENTIEL!$A:$Y,18,FALSE)</f>
        <v>#N/A</v>
      </c>
      <c r="O96" s="45" t="e">
        <f>VLOOKUP($A96,REFERENTIEL!$A:$Y,20,FALSE)</f>
        <v>#N/A</v>
      </c>
      <c r="P96" s="72" t="e">
        <f>VLOOKUP($A96,REFERENTIEL!$A:$Y,9,FALSE)</f>
        <v>#N/A</v>
      </c>
      <c r="Q96" s="73" t="e">
        <f>VLOOKUP($A96,REFERENTIEL!$A:$Y,10,FALSE)</f>
        <v>#N/A</v>
      </c>
      <c r="R96" s="73" t="e">
        <f>VLOOKUP($A96,REFERENTIEL!$A:$Y,11,FALSE)</f>
        <v>#N/A</v>
      </c>
      <c r="S96" s="73" t="e">
        <f>VLOOKUP($A96,REFERENTIEL!$A:$Y,13,FALSE)</f>
        <v>#N/A</v>
      </c>
    </row>
    <row r="97" spans="2:19" x14ac:dyDescent="0.25">
      <c r="B97" s="13" t="e">
        <f>VLOOKUP($A97,REFERENTIEL!$A:$Y,2,FALSE)</f>
        <v>#N/A</v>
      </c>
      <c r="C97" t="e">
        <f>VLOOKUP($A97,REFERENTIEL!$A:$Y,4,FALSE)</f>
        <v>#N/A</v>
      </c>
      <c r="D97" t="e">
        <f>VLOOKUP($A97,REFERENTIEL!$A:$Y,5,FALSE)</f>
        <v>#N/A</v>
      </c>
      <c r="E97" s="72" t="e">
        <f>VLOOKUP($A97,REFERENTIEL!$A:$Y,6,FALSE)</f>
        <v>#N/A</v>
      </c>
      <c r="F97" s="72" t="e">
        <f>VLOOKUP($A97,REFERENTIEL!$A:$Y,7,FALSE)</f>
        <v>#N/A</v>
      </c>
      <c r="G97" s="72" t="e">
        <f>VLOOKUP($A97,REFERENTIEL!$A:$Y,8,FALSE)</f>
        <v>#N/A</v>
      </c>
      <c r="H97" s="73" t="e">
        <f>VLOOKUP($A97,REFERENTIEL!$A:$Y,12,FALSE)</f>
        <v>#N/A</v>
      </c>
      <c r="I97" s="73" t="e">
        <f>VLOOKUP($A97,REFERENTIEL!$A:$Y,23,FALSE)</f>
        <v>#N/A</v>
      </c>
      <c r="J97" s="73" t="e">
        <f>VLOOKUP($A97,REFERENTIEL!$A:$Y,14,FALSE)</f>
        <v>#N/A</v>
      </c>
      <c r="K97" s="73" t="e">
        <f>VLOOKUP($A97,REFERENTIEL!$A:$Y,15,FALSE)</f>
        <v>#N/A</v>
      </c>
      <c r="L97" s="73" t="e">
        <f>VLOOKUP($A97,REFERENTIEL!$A:$Y,16,FALSE)</f>
        <v>#N/A</v>
      </c>
      <c r="M97" t="e">
        <f>VLOOKUP($A97,REFERENTIEL!$A:$Y,17,FALSE)</f>
        <v>#N/A</v>
      </c>
      <c r="N97" s="101" t="e">
        <f>VLOOKUP($A97,REFERENTIEL!$A:$Y,18,FALSE)</f>
        <v>#N/A</v>
      </c>
      <c r="O97" s="45" t="e">
        <f>VLOOKUP($A97,REFERENTIEL!$A:$Y,20,FALSE)</f>
        <v>#N/A</v>
      </c>
      <c r="P97" s="72" t="e">
        <f>VLOOKUP($A97,REFERENTIEL!$A:$Y,9,FALSE)</f>
        <v>#N/A</v>
      </c>
      <c r="Q97" s="73" t="e">
        <f>VLOOKUP($A97,REFERENTIEL!$A:$Y,10,FALSE)</f>
        <v>#N/A</v>
      </c>
      <c r="R97" s="73" t="e">
        <f>VLOOKUP($A97,REFERENTIEL!$A:$Y,11,FALSE)</f>
        <v>#N/A</v>
      </c>
      <c r="S97" s="73" t="e">
        <f>VLOOKUP($A97,REFERENTIEL!$A:$Y,13,FALSE)</f>
        <v>#N/A</v>
      </c>
    </row>
    <row r="98" spans="2:19" x14ac:dyDescent="0.25">
      <c r="B98" s="13" t="e">
        <f>VLOOKUP($A98,REFERENTIEL!$A:$Y,2,FALSE)</f>
        <v>#N/A</v>
      </c>
      <c r="C98" t="e">
        <f>VLOOKUP($A98,REFERENTIEL!$A:$Y,4,FALSE)</f>
        <v>#N/A</v>
      </c>
      <c r="D98" t="e">
        <f>VLOOKUP($A98,REFERENTIEL!$A:$Y,5,FALSE)</f>
        <v>#N/A</v>
      </c>
      <c r="E98" s="72" t="e">
        <f>VLOOKUP($A98,REFERENTIEL!$A:$Y,6,FALSE)</f>
        <v>#N/A</v>
      </c>
      <c r="F98" s="72" t="e">
        <f>VLOOKUP($A98,REFERENTIEL!$A:$Y,7,FALSE)</f>
        <v>#N/A</v>
      </c>
      <c r="G98" s="72" t="e">
        <f>VLOOKUP($A98,REFERENTIEL!$A:$Y,8,FALSE)</f>
        <v>#N/A</v>
      </c>
      <c r="H98" s="73" t="e">
        <f>VLOOKUP($A98,REFERENTIEL!$A:$Y,12,FALSE)</f>
        <v>#N/A</v>
      </c>
      <c r="I98" s="73" t="e">
        <f>VLOOKUP($A98,REFERENTIEL!$A:$Y,23,FALSE)</f>
        <v>#N/A</v>
      </c>
      <c r="J98" s="73" t="e">
        <f>VLOOKUP($A98,REFERENTIEL!$A:$Y,14,FALSE)</f>
        <v>#N/A</v>
      </c>
      <c r="K98" s="73" t="e">
        <f>VLOOKUP($A98,REFERENTIEL!$A:$Y,15,FALSE)</f>
        <v>#N/A</v>
      </c>
      <c r="L98" s="73" t="e">
        <f>VLOOKUP($A98,REFERENTIEL!$A:$Y,16,FALSE)</f>
        <v>#N/A</v>
      </c>
      <c r="M98" s="37" t="e">
        <f>VLOOKUP($A98,REFERENTIEL!$A:$Y,17,FALSE)</f>
        <v>#N/A</v>
      </c>
      <c r="N98" s="101" t="e">
        <f>VLOOKUP($A98,REFERENTIEL!$A:$Y,18,FALSE)</f>
        <v>#N/A</v>
      </c>
      <c r="O98" s="45" t="e">
        <f>VLOOKUP($A98,REFERENTIEL!$A:$Y,20,FALSE)</f>
        <v>#N/A</v>
      </c>
      <c r="P98" s="72" t="e">
        <f>VLOOKUP($A98,REFERENTIEL!$A:$Y,9,FALSE)</f>
        <v>#N/A</v>
      </c>
      <c r="Q98" s="73" t="e">
        <f>VLOOKUP($A98,REFERENTIEL!$A:$Y,10,FALSE)</f>
        <v>#N/A</v>
      </c>
      <c r="R98" s="73" t="e">
        <f>VLOOKUP($A98,REFERENTIEL!$A:$Y,11,FALSE)</f>
        <v>#N/A</v>
      </c>
      <c r="S98" s="73" t="e">
        <f>VLOOKUP($A98,REFERENTIEL!$A:$Y,13,FALSE)</f>
        <v>#N/A</v>
      </c>
    </row>
    <row r="99" spans="2:19" x14ac:dyDescent="0.25">
      <c r="B99" s="13" t="e">
        <f>VLOOKUP($A99,REFERENTIEL!$A:$Y,2,FALSE)</f>
        <v>#N/A</v>
      </c>
      <c r="C99" t="e">
        <f>VLOOKUP($A99,REFERENTIEL!$A:$Y,4,FALSE)</f>
        <v>#N/A</v>
      </c>
      <c r="D99" t="e">
        <f>VLOOKUP($A99,REFERENTIEL!$A:$Y,5,FALSE)</f>
        <v>#N/A</v>
      </c>
      <c r="E99" s="72" t="e">
        <f>VLOOKUP($A99,REFERENTIEL!$A:$Y,6,FALSE)</f>
        <v>#N/A</v>
      </c>
      <c r="F99" s="72" t="e">
        <f>VLOOKUP($A99,REFERENTIEL!$A:$Y,7,FALSE)</f>
        <v>#N/A</v>
      </c>
      <c r="G99" s="72" t="e">
        <f>VLOOKUP($A99,REFERENTIEL!$A:$Y,8,FALSE)</f>
        <v>#N/A</v>
      </c>
      <c r="H99" s="73" t="e">
        <f>VLOOKUP($A99,REFERENTIEL!$A:$Y,12,FALSE)</f>
        <v>#N/A</v>
      </c>
      <c r="I99" s="73" t="e">
        <f>VLOOKUP($A99,REFERENTIEL!$A:$Y,23,FALSE)</f>
        <v>#N/A</v>
      </c>
      <c r="J99" s="73" t="e">
        <f>VLOOKUP($A99,REFERENTIEL!$A:$Y,14,FALSE)</f>
        <v>#N/A</v>
      </c>
      <c r="K99" s="73" t="e">
        <f>VLOOKUP($A99,REFERENTIEL!$A:$Y,15,FALSE)</f>
        <v>#N/A</v>
      </c>
      <c r="L99" s="73" t="e">
        <f>VLOOKUP($A99,REFERENTIEL!$A:$Y,16,FALSE)</f>
        <v>#N/A</v>
      </c>
      <c r="M99" s="37" t="e">
        <f>VLOOKUP($A99,REFERENTIEL!$A:$Y,17,FALSE)</f>
        <v>#N/A</v>
      </c>
      <c r="N99" s="101" t="e">
        <f>VLOOKUP($A99,REFERENTIEL!$A:$Y,18,FALSE)</f>
        <v>#N/A</v>
      </c>
      <c r="O99" s="45" t="e">
        <f>VLOOKUP($A99,REFERENTIEL!$A:$Y,20,FALSE)</f>
        <v>#N/A</v>
      </c>
      <c r="P99" s="72" t="e">
        <f>VLOOKUP($A99,REFERENTIEL!$A:$Y,9,FALSE)</f>
        <v>#N/A</v>
      </c>
      <c r="Q99" s="73" t="e">
        <f>VLOOKUP($A99,REFERENTIEL!$A:$Y,10,FALSE)</f>
        <v>#N/A</v>
      </c>
      <c r="R99" s="73" t="e">
        <f>VLOOKUP($A99,REFERENTIEL!$A:$Y,11,FALSE)</f>
        <v>#N/A</v>
      </c>
      <c r="S99" s="73" t="e">
        <f>VLOOKUP($A99,REFERENTIEL!$A:$Y,13,FALSE)</f>
        <v>#N/A</v>
      </c>
    </row>
    <row r="100" spans="2:19" x14ac:dyDescent="0.25">
      <c r="B100" s="13" t="e">
        <f>VLOOKUP($A100,REFERENTIEL!$A:$Y,2,FALSE)</f>
        <v>#N/A</v>
      </c>
      <c r="C100" t="e">
        <f>VLOOKUP($A100,REFERENTIEL!$A:$Y,4,FALSE)</f>
        <v>#N/A</v>
      </c>
      <c r="D100" t="e">
        <f>VLOOKUP($A100,REFERENTIEL!$A:$Y,5,FALSE)</f>
        <v>#N/A</v>
      </c>
      <c r="E100" s="72" t="e">
        <f>VLOOKUP($A100,REFERENTIEL!$A:$Y,6,FALSE)</f>
        <v>#N/A</v>
      </c>
      <c r="F100" s="72" t="e">
        <f>VLOOKUP($A100,REFERENTIEL!$A:$Y,7,FALSE)</f>
        <v>#N/A</v>
      </c>
      <c r="G100" s="72" t="e">
        <f>VLOOKUP($A100,REFERENTIEL!$A:$Y,8,FALSE)</f>
        <v>#N/A</v>
      </c>
      <c r="H100" s="73" t="e">
        <f>VLOOKUP($A100,REFERENTIEL!$A:$Y,12,FALSE)</f>
        <v>#N/A</v>
      </c>
      <c r="I100" s="73" t="e">
        <f>VLOOKUP($A100,REFERENTIEL!$A:$Y,23,FALSE)</f>
        <v>#N/A</v>
      </c>
      <c r="J100" s="73" t="e">
        <f>VLOOKUP($A100,REFERENTIEL!$A:$Y,14,FALSE)</f>
        <v>#N/A</v>
      </c>
      <c r="K100" s="73" t="e">
        <f>VLOOKUP($A100,REFERENTIEL!$A:$Y,15,FALSE)</f>
        <v>#N/A</v>
      </c>
      <c r="L100" s="73" t="e">
        <f>VLOOKUP($A100,REFERENTIEL!$A:$Y,16,FALSE)</f>
        <v>#N/A</v>
      </c>
      <c r="M100" t="e">
        <f>VLOOKUP($A100,REFERENTIEL!$A:$Y,17,FALSE)</f>
        <v>#N/A</v>
      </c>
      <c r="N100" s="101" t="e">
        <f>VLOOKUP($A100,REFERENTIEL!$A:$Y,18,FALSE)</f>
        <v>#N/A</v>
      </c>
      <c r="O100" s="45" t="e">
        <f>VLOOKUP($A100,REFERENTIEL!$A:$Y,20,FALSE)</f>
        <v>#N/A</v>
      </c>
      <c r="P100" s="72" t="e">
        <f>VLOOKUP($A100,REFERENTIEL!$A:$Y,9,FALSE)</f>
        <v>#N/A</v>
      </c>
      <c r="Q100" s="73" t="e">
        <f>VLOOKUP($A100,REFERENTIEL!$A:$Y,10,FALSE)</f>
        <v>#N/A</v>
      </c>
      <c r="R100" s="73" t="e">
        <f>VLOOKUP($A100,REFERENTIEL!$A:$Y,11,FALSE)</f>
        <v>#N/A</v>
      </c>
      <c r="S100" s="73" t="e">
        <f>VLOOKUP($A100,REFERENTIEL!$A:$Y,13,FALSE)</f>
        <v>#N/A</v>
      </c>
    </row>
    <row r="112" spans="2:19" x14ac:dyDescent="0.25">
      <c r="M112" s="37"/>
    </row>
    <row r="113" spans="13:13" x14ac:dyDescent="0.25">
      <c r="M113" s="37"/>
    </row>
    <row r="114" spans="13:13" x14ac:dyDescent="0.25">
      <c r="M114" s="37"/>
    </row>
    <row r="115" spans="13:13" x14ac:dyDescent="0.25">
      <c r="M115" s="37"/>
    </row>
    <row r="116" spans="13:13" x14ac:dyDescent="0.25">
      <c r="M116" s="37"/>
    </row>
    <row r="117" spans="13:13" x14ac:dyDescent="0.25">
      <c r="M117" s="37"/>
    </row>
    <row r="130" spans="13:13" x14ac:dyDescent="0.25">
      <c r="M130" s="37"/>
    </row>
    <row r="131" spans="13:13" x14ac:dyDescent="0.25">
      <c r="M131" s="37"/>
    </row>
    <row r="136" spans="13:13" x14ac:dyDescent="0.25">
      <c r="M136" s="37"/>
    </row>
    <row r="137" spans="13:13" x14ac:dyDescent="0.25">
      <c r="M137" s="37"/>
    </row>
    <row r="142" spans="13:13" x14ac:dyDescent="0.25">
      <c r="M142" s="37"/>
    </row>
    <row r="143" spans="13:13" x14ac:dyDescent="0.25">
      <c r="M143" s="37"/>
    </row>
    <row r="144" spans="13:13" x14ac:dyDescent="0.25">
      <c r="M144" s="37"/>
    </row>
    <row r="145" spans="13:13" x14ac:dyDescent="0.25">
      <c r="M145" s="37"/>
    </row>
    <row r="146" spans="13:13" x14ac:dyDescent="0.25">
      <c r="M146" s="37"/>
    </row>
    <row r="147" spans="13:13" x14ac:dyDescent="0.25">
      <c r="M147" s="37"/>
    </row>
    <row r="150" spans="13:13" x14ac:dyDescent="0.25">
      <c r="M150" s="37"/>
    </row>
    <row r="151" spans="13:13" x14ac:dyDescent="0.25">
      <c r="M151" s="37"/>
    </row>
    <row r="152" spans="13:13" x14ac:dyDescent="0.25">
      <c r="M152" s="37"/>
    </row>
    <row r="153" spans="13:13" x14ac:dyDescent="0.25">
      <c r="M153" s="37"/>
    </row>
    <row r="154" spans="13:13" x14ac:dyDescent="0.25">
      <c r="M154" s="37"/>
    </row>
    <row r="155" spans="13:13" x14ac:dyDescent="0.25">
      <c r="M155" s="37"/>
    </row>
    <row r="156" spans="13:13" x14ac:dyDescent="0.25">
      <c r="M156" s="37"/>
    </row>
    <row r="157" spans="13:13" x14ac:dyDescent="0.25">
      <c r="M157" s="37"/>
    </row>
    <row r="160" spans="13:13" x14ac:dyDescent="0.25">
      <c r="M160" s="37"/>
    </row>
    <row r="161" spans="13:13" x14ac:dyDescent="0.25">
      <c r="M161" s="37"/>
    </row>
    <row r="162" spans="13:13" x14ac:dyDescent="0.25">
      <c r="M162" s="37"/>
    </row>
    <row r="163" spans="13:13" x14ac:dyDescent="0.25">
      <c r="M163" s="37"/>
    </row>
    <row r="164" spans="13:13" x14ac:dyDescent="0.25">
      <c r="M164" s="37"/>
    </row>
    <row r="165" spans="13:13" x14ac:dyDescent="0.25">
      <c r="M165" s="37"/>
    </row>
    <row r="166" spans="13:13" x14ac:dyDescent="0.25">
      <c r="M166" s="37"/>
    </row>
    <row r="167" spans="13:13" x14ac:dyDescent="0.25">
      <c r="M167" s="37"/>
    </row>
    <row r="170" spans="13:13" x14ac:dyDescent="0.25">
      <c r="M170" s="37"/>
    </row>
    <row r="171" spans="13:13" x14ac:dyDescent="0.25">
      <c r="M171" s="37"/>
    </row>
    <row r="172" spans="13:13" x14ac:dyDescent="0.25">
      <c r="M172" s="37"/>
    </row>
    <row r="173" spans="13:13" x14ac:dyDescent="0.25">
      <c r="M173" s="37"/>
    </row>
    <row r="174" spans="13:13" x14ac:dyDescent="0.25">
      <c r="M174" s="37"/>
    </row>
    <row r="175" spans="13:13" x14ac:dyDescent="0.25">
      <c r="M175" s="37"/>
    </row>
    <row r="176" spans="13:13" x14ac:dyDescent="0.25">
      <c r="M176" s="37"/>
    </row>
    <row r="177" spans="13:13" x14ac:dyDescent="0.25">
      <c r="M177" s="37"/>
    </row>
    <row r="178" spans="13:13" x14ac:dyDescent="0.25">
      <c r="M178" s="37"/>
    </row>
    <row r="179" spans="13:13" x14ac:dyDescent="0.25">
      <c r="M179" s="37"/>
    </row>
    <row r="181" spans="13:13" x14ac:dyDescent="0.25">
      <c r="M181" s="37"/>
    </row>
    <row r="190" spans="13:13" x14ac:dyDescent="0.25">
      <c r="M190" s="37"/>
    </row>
    <row r="191" spans="13:13" x14ac:dyDescent="0.25">
      <c r="M191" s="37"/>
    </row>
    <row r="192" spans="13:13" x14ac:dyDescent="0.25">
      <c r="M192" s="37"/>
    </row>
    <row r="193" spans="13:13" x14ac:dyDescent="0.25">
      <c r="M193" s="37"/>
    </row>
    <row r="194" spans="13:13" x14ac:dyDescent="0.25">
      <c r="M194" s="37"/>
    </row>
    <row r="196" spans="13:13" x14ac:dyDescent="0.25">
      <c r="M196" s="37"/>
    </row>
    <row r="197" spans="13:13" x14ac:dyDescent="0.25">
      <c r="M197" s="37"/>
    </row>
    <row r="198" spans="13:13" x14ac:dyDescent="0.25">
      <c r="M198" s="37"/>
    </row>
    <row r="199" spans="13:13" x14ac:dyDescent="0.25">
      <c r="M199" s="37"/>
    </row>
    <row r="201" spans="13:13" x14ac:dyDescent="0.25">
      <c r="M201" s="37"/>
    </row>
    <row r="202" spans="13:13" x14ac:dyDescent="0.25">
      <c r="M202" s="37"/>
    </row>
    <row r="203" spans="13:13" x14ac:dyDescent="0.25">
      <c r="M203" s="37"/>
    </row>
    <row r="212" spans="13:13" x14ac:dyDescent="0.25">
      <c r="M212" s="37"/>
    </row>
    <row r="213" spans="13:13" x14ac:dyDescent="0.25">
      <c r="M213" s="37"/>
    </row>
    <row r="214" spans="13:13" x14ac:dyDescent="0.25">
      <c r="M214" s="37"/>
    </row>
    <row r="215" spans="13:13" x14ac:dyDescent="0.25">
      <c r="M215" s="37"/>
    </row>
    <row r="232" spans="13:13" x14ac:dyDescent="0.25">
      <c r="M232" s="37"/>
    </row>
    <row r="234" spans="13:13" x14ac:dyDescent="0.25">
      <c r="M234" s="37"/>
    </row>
    <row r="235" spans="13:13" x14ac:dyDescent="0.25">
      <c r="M235" s="37"/>
    </row>
    <row r="240" spans="13:13" x14ac:dyDescent="0.25">
      <c r="M240" s="37"/>
    </row>
    <row r="241" spans="13:13" x14ac:dyDescent="0.25">
      <c r="M241" s="37"/>
    </row>
    <row r="242" spans="13:13" x14ac:dyDescent="0.25">
      <c r="M242" s="37"/>
    </row>
    <row r="243" spans="13:13" x14ac:dyDescent="0.25">
      <c r="M243" s="37"/>
    </row>
    <row r="246" spans="13:13" x14ac:dyDescent="0.25">
      <c r="M246" s="37"/>
    </row>
    <row r="247" spans="13:13" x14ac:dyDescent="0.25">
      <c r="M247" s="37"/>
    </row>
    <row r="248" spans="13:13" x14ac:dyDescent="0.25">
      <c r="M248" s="37"/>
    </row>
    <row r="249" spans="13:13" x14ac:dyDescent="0.25">
      <c r="M249" s="37"/>
    </row>
    <row r="250" spans="13:13" x14ac:dyDescent="0.25">
      <c r="M250" s="37"/>
    </row>
    <row r="251" spans="13:13" x14ac:dyDescent="0.25">
      <c r="M251" s="37"/>
    </row>
    <row r="252" spans="13:13" x14ac:dyDescent="0.25">
      <c r="M252" s="37"/>
    </row>
    <row r="253" spans="13:13" x14ac:dyDescent="0.25">
      <c r="M253" s="37"/>
    </row>
    <row r="256" spans="13:13" x14ac:dyDescent="0.25">
      <c r="M256" s="37"/>
    </row>
    <row r="257" spans="13:13" x14ac:dyDescent="0.25">
      <c r="M257" s="37"/>
    </row>
    <row r="258" spans="13:13" x14ac:dyDescent="0.25">
      <c r="M258" s="37"/>
    </row>
    <row r="259" spans="13:13" x14ac:dyDescent="0.25">
      <c r="M259" s="37"/>
    </row>
    <row r="260" spans="13:13" x14ac:dyDescent="0.25">
      <c r="M260" s="37"/>
    </row>
    <row r="261" spans="13:13" x14ac:dyDescent="0.25">
      <c r="M261" s="37"/>
    </row>
    <row r="262" spans="13:13" x14ac:dyDescent="0.25">
      <c r="M262" s="37"/>
    </row>
    <row r="263" spans="13:13" x14ac:dyDescent="0.25">
      <c r="M263" s="37"/>
    </row>
    <row r="264" spans="13:13" x14ac:dyDescent="0.25">
      <c r="M264" s="37"/>
    </row>
    <row r="265" spans="13:13" x14ac:dyDescent="0.25">
      <c r="M265" s="37"/>
    </row>
    <row r="266" spans="13:13" x14ac:dyDescent="0.25">
      <c r="M266" s="37"/>
    </row>
    <row r="267" spans="13:13" x14ac:dyDescent="0.25">
      <c r="M267" s="37"/>
    </row>
    <row r="274" spans="13:13" x14ac:dyDescent="0.25">
      <c r="M274" s="37"/>
    </row>
    <row r="275" spans="13:13" x14ac:dyDescent="0.25">
      <c r="M275" s="37"/>
    </row>
    <row r="286" spans="13:13" x14ac:dyDescent="0.25">
      <c r="M286" s="37"/>
    </row>
    <row r="287" spans="13:13" x14ac:dyDescent="0.25">
      <c r="M287" s="37"/>
    </row>
    <row r="288" spans="13:13" x14ac:dyDescent="0.25">
      <c r="M288" s="37"/>
    </row>
    <row r="289" spans="13:13" x14ac:dyDescent="0.25">
      <c r="M289" s="37"/>
    </row>
    <row r="296" spans="13:13" x14ac:dyDescent="0.25">
      <c r="M296" s="37"/>
    </row>
    <row r="297" spans="13:13" x14ac:dyDescent="0.25">
      <c r="M297" s="37"/>
    </row>
    <row r="298" spans="13:13" x14ac:dyDescent="0.25">
      <c r="M298" s="37"/>
    </row>
    <row r="299" spans="13:13" x14ac:dyDescent="0.25">
      <c r="M299" s="37"/>
    </row>
    <row r="300" spans="13:13" x14ac:dyDescent="0.25">
      <c r="M300" s="37"/>
    </row>
    <row r="301" spans="13:13" x14ac:dyDescent="0.25">
      <c r="M301" s="37"/>
    </row>
    <row r="302" spans="13:13" x14ac:dyDescent="0.25">
      <c r="M302" s="37"/>
    </row>
    <row r="303" spans="13:13" x14ac:dyDescent="0.25">
      <c r="M303" s="37"/>
    </row>
    <row r="330" spans="13:13" x14ac:dyDescent="0.25">
      <c r="M330" s="37"/>
    </row>
    <row r="331" spans="13:13" x14ac:dyDescent="0.25">
      <c r="M331" s="37"/>
    </row>
    <row r="340" spans="13:13" x14ac:dyDescent="0.25">
      <c r="M340" s="37"/>
    </row>
    <row r="341" spans="13:13" x14ac:dyDescent="0.25">
      <c r="M341" s="37"/>
    </row>
    <row r="342" spans="13:13" x14ac:dyDescent="0.25">
      <c r="M342" s="37"/>
    </row>
    <row r="343" spans="13:13" x14ac:dyDescent="0.25">
      <c r="M343" s="37"/>
    </row>
  </sheetData>
  <conditionalFormatting sqref="I2:I100">
    <cfRule type="containsText" dxfId="386" priority="134" operator="containsText" text="CC">
      <formula>NOT(ISERROR(SEARCH("CC",I2)))</formula>
    </cfRule>
    <cfRule type="containsText" dxfId="385" priority="135" operator="containsText" text="AC">
      <formula>NOT(ISERROR(SEARCH("AC",I2)))</formula>
    </cfRule>
    <cfRule type="containsText" dxfId="384" priority="136" operator="containsText" text="PC">
      <formula>NOT(ISERROR(SEARCH("PC",I2)))</formula>
    </cfRule>
    <cfRule type="containsText" dxfId="383" priority="137" operator="containsText" text="C">
      <formula>NOT(ISERROR(SEARCH("C",I2)))</formula>
    </cfRule>
    <cfRule type="containsText" dxfId="382" priority="138" operator="containsText" text="AR">
      <formula>NOT(ISERROR(SEARCH("AR",I2)))</formula>
    </cfRule>
    <cfRule type="containsText" dxfId="381" priority="139" operator="containsText" text="RR">
      <formula>NOT(ISERROR(SEARCH("RR",I2)))</formula>
    </cfRule>
    <cfRule type="containsText" dxfId="380" priority="140" operator="containsText" text="E">
      <formula>NOT(ISERROR(SEARCH("E",I2)))</formula>
    </cfRule>
    <cfRule type="containsText" dxfId="379" priority="141" operator="containsText" text="NR">
      <formula>NOT(ISERROR(SEARCH("NR",I2)))</formula>
    </cfRule>
    <cfRule type="containsText" dxfId="378" priority="142" operator="containsText" text="Abs">
      <formula>NOT(ISERROR(SEARCH("Abs",I2)))</formula>
    </cfRule>
    <cfRule type="containsText" dxfId="377" priority="143" operator="containsText" text="R">
      <formula>NOT(ISERROR(SEARCH("R",I2)))</formula>
    </cfRule>
  </conditionalFormatting>
  <conditionalFormatting sqref="I101:I193">
    <cfRule type="containsText" dxfId="376" priority="124" operator="containsText" text="CC">
      <formula>NOT(ISERROR(SEARCH("CC",I101)))</formula>
    </cfRule>
    <cfRule type="containsText" dxfId="375" priority="125" operator="containsText" text="AC">
      <formula>NOT(ISERROR(SEARCH("AC",I101)))</formula>
    </cfRule>
    <cfRule type="containsText" dxfId="374" priority="126" operator="containsText" text="PC">
      <formula>NOT(ISERROR(SEARCH("PC",I101)))</formula>
    </cfRule>
    <cfRule type="containsText" dxfId="373" priority="127" operator="containsText" text="C">
      <formula>NOT(ISERROR(SEARCH("C",I101)))</formula>
    </cfRule>
    <cfRule type="containsText" dxfId="372" priority="128" operator="containsText" text="AR">
      <formula>NOT(ISERROR(SEARCH("AR",I101)))</formula>
    </cfRule>
    <cfRule type="containsText" dxfId="371" priority="129" operator="containsText" text="RR">
      <formula>NOT(ISERROR(SEARCH("RR",I101)))</formula>
    </cfRule>
    <cfRule type="containsText" dxfId="370" priority="130" operator="containsText" text="E">
      <formula>NOT(ISERROR(SEARCH("E",I101)))</formula>
    </cfRule>
    <cfRule type="containsText" dxfId="369" priority="131" operator="containsText" text="NR">
      <formula>NOT(ISERROR(SEARCH("NR",I101)))</formula>
    </cfRule>
    <cfRule type="containsText" dxfId="368" priority="132" operator="containsText" text="Abs">
      <formula>NOT(ISERROR(SEARCH("Abs",I101)))</formula>
    </cfRule>
    <cfRule type="containsText" dxfId="367" priority="133" operator="containsText" text="R">
      <formula>NOT(ISERROR(SEARCH("R",I101)))</formula>
    </cfRule>
  </conditionalFormatting>
  <conditionalFormatting sqref="H2:H100">
    <cfRule type="containsText" dxfId="366" priority="117" operator="containsText" text="RE">
      <formula>NOT(ISERROR(SEARCH("RE",H2)))</formula>
    </cfRule>
    <cfRule type="containsText" dxfId="365" priority="118" operator="containsText" text="CR">
      <formula>NOT(ISERROR(SEARCH("CR",H2)))</formula>
    </cfRule>
    <cfRule type="containsText" dxfId="364" priority="119" operator="containsText" text="EN">
      <formula>NOT(ISERROR(SEARCH("EN",H2)))</formula>
    </cfRule>
    <cfRule type="containsText" dxfId="363" priority="120" operator="containsText" text="VU">
      <formula>NOT(ISERROR(SEARCH("VU",H2)))</formula>
    </cfRule>
    <cfRule type="containsText" dxfId="362" priority="121" operator="containsText" text="NT">
      <formula>NOT(ISERROR(SEARCH("NT",H2)))</formula>
    </cfRule>
    <cfRule type="containsText" dxfId="361" priority="122" operator="containsText" text="LC">
      <formula>NOT(ISERROR(SEARCH("LC",H2)))</formula>
    </cfRule>
    <cfRule type="containsText" dxfId="360" priority="123" operator="containsText" text="DD">
      <formula>NOT(ISERROR(SEARCH("DD",H2)))</formula>
    </cfRule>
  </conditionalFormatting>
  <conditionalFormatting sqref="Q2:S100">
    <cfRule type="containsText" dxfId="359" priority="110" operator="containsText" text="RE">
      <formula>NOT(ISERROR(SEARCH("RE",Q2)))</formula>
    </cfRule>
    <cfRule type="containsText" dxfId="358" priority="111" operator="containsText" text="CR">
      <formula>NOT(ISERROR(SEARCH("CR",Q2)))</formula>
    </cfRule>
    <cfRule type="containsText" dxfId="357" priority="112" operator="containsText" text="EN">
      <formula>NOT(ISERROR(SEARCH("EN",Q2)))</formula>
    </cfRule>
    <cfRule type="containsText" dxfId="356" priority="113" operator="containsText" text="VU">
      <formula>NOT(ISERROR(SEARCH("VU",Q2)))</formula>
    </cfRule>
    <cfRule type="containsText" dxfId="355" priority="114" operator="containsText" text="NT">
      <formula>NOT(ISERROR(SEARCH("NT",Q2)))</formula>
    </cfRule>
    <cfRule type="containsText" dxfId="354" priority="115" operator="containsText" text="LC">
      <formula>NOT(ISERROR(SEARCH("LC",Q2)))</formula>
    </cfRule>
    <cfRule type="containsText" dxfId="353" priority="116" operator="containsText" text="DD">
      <formula>NOT(ISERROR(SEARCH("DD",Q2)))</formula>
    </cfRule>
  </conditionalFormatting>
  <conditionalFormatting sqref="B2:B100">
    <cfRule type="containsText" dxfId="352" priority="99" operator="containsText" text="ODONATA">
      <formula>NOT(ISERROR(SEARCH("ODONATA",B2)))</formula>
    </cfRule>
    <cfRule type="containsText" dxfId="351" priority="100" operator="containsText" text="ORTHOPTERA">
      <formula>NOT(ISERROR(SEARCH("ORTHOPTERA",B2)))</formula>
    </cfRule>
    <cfRule type="containsText" dxfId="350" priority="101" operator="containsText" text="RHOPALOCERA">
      <formula>NOT(ISERROR(SEARCH("RHOPALOCERA",B2)))</formula>
    </cfRule>
    <cfRule type="containsText" dxfId="349" priority="102" operator="containsText" text="ZYGENES">
      <formula>NOT(ISERROR(SEARCH("ZYGENES",B2)))</formula>
    </cfRule>
  </conditionalFormatting>
  <conditionalFormatting sqref="B1:B1048576">
    <cfRule type="containsText" dxfId="348" priority="94" operator="containsText" text="HETEROCERA">
      <formula>NOT(ISERROR(SEARCH("HETEROCERA",B1)))</formula>
    </cfRule>
    <cfRule type="containsText" dxfId="347" priority="95" operator="containsText" text="REPTILIA">
      <formula>NOT(ISERROR(SEARCH("REPTILIA",B1)))</formula>
    </cfRule>
    <cfRule type="containsText" dxfId="346" priority="96" operator="containsText" text="ODONATA">
      <formula>NOT(ISERROR(SEARCH("ODONATA",B1)))</formula>
    </cfRule>
    <cfRule type="containsText" dxfId="345" priority="97" operator="containsText" text="AMPHIBIA">
      <formula>NOT(ISERROR(SEARCH("AMPHIBIA",B1)))</formula>
    </cfRule>
    <cfRule type="containsText" dxfId="344" priority="98" operator="containsText" text="MAMMIFERES">
      <formula>NOT(ISERROR(SEARCH("MAMMIFERES",B1)))</formula>
    </cfRule>
  </conditionalFormatting>
  <conditionalFormatting sqref="M80:M105 M625:M683 M743:M1745">
    <cfRule type="containsText" dxfId="343" priority="87" operator="containsText" text="DD">
      <formula>NOT(ISERROR(SEARCH("DD",M80)))</formula>
    </cfRule>
    <cfRule type="containsText" dxfId="342" priority="88" operator="containsText" text="LC">
      <formula>NOT(ISERROR(SEARCH("LC",M80)))</formula>
    </cfRule>
    <cfRule type="containsText" dxfId="341" priority="89" operator="containsText" text="NT">
      <formula>NOT(ISERROR(SEARCH("NT",M80)))</formula>
    </cfRule>
    <cfRule type="containsText" dxfId="340" priority="90" operator="containsText" text="VU">
      <formula>NOT(ISERROR(SEARCH("VU",M80)))</formula>
    </cfRule>
    <cfRule type="containsText" dxfId="339" priority="91" operator="containsText" text="EN">
      <formula>NOT(ISERROR(SEARCH("EN",M80)))</formula>
    </cfRule>
    <cfRule type="containsText" dxfId="338" priority="92" operator="containsText" text="CR">
      <formula>NOT(ISERROR(SEARCH("CR",M80)))</formula>
    </cfRule>
  </conditionalFormatting>
  <conditionalFormatting sqref="M80:M105 M625:M683 M743:M1745">
    <cfRule type="containsText" dxfId="337" priority="93" operator="containsText" text="RE">
      <formula>NOT(ISERROR(SEARCH("RE",M80)))</formula>
    </cfRule>
  </conditionalFormatting>
  <conditionalFormatting sqref="M106:M181">
    <cfRule type="containsText" dxfId="336" priority="73" operator="containsText" text="DD">
      <formula>NOT(ISERROR(SEARCH("DD",M106)))</formula>
    </cfRule>
    <cfRule type="containsText" dxfId="335" priority="74" operator="containsText" text="LC">
      <formula>NOT(ISERROR(SEARCH("LC",M106)))</formula>
    </cfRule>
    <cfRule type="containsText" dxfId="334" priority="75" operator="containsText" text="NT">
      <formula>NOT(ISERROR(SEARCH("NT",M106)))</formula>
    </cfRule>
    <cfRule type="containsText" dxfId="333" priority="76" operator="containsText" text="VU">
      <formula>NOT(ISERROR(SEARCH("VU",M106)))</formula>
    </cfRule>
    <cfRule type="containsText" dxfId="332" priority="77" operator="containsText" text="EN">
      <formula>NOT(ISERROR(SEARCH("EN",M106)))</formula>
    </cfRule>
    <cfRule type="containsText" dxfId="331" priority="78" operator="containsText" text="CR">
      <formula>NOT(ISERROR(SEARCH("CR",M106)))</formula>
    </cfRule>
  </conditionalFormatting>
  <conditionalFormatting sqref="M106:M181">
    <cfRule type="containsText" dxfId="330" priority="79" operator="containsText" text="RE">
      <formula>NOT(ISERROR(SEARCH("RE",M106)))</formula>
    </cfRule>
  </conditionalFormatting>
  <conditionalFormatting sqref="M2:M79">
    <cfRule type="containsText" dxfId="329" priority="80" operator="containsText" text="DD">
      <formula>NOT(ISERROR(SEARCH("DD",M2)))</formula>
    </cfRule>
    <cfRule type="containsText" dxfId="328" priority="81" operator="containsText" text="LC">
      <formula>NOT(ISERROR(SEARCH("LC",M2)))</formula>
    </cfRule>
    <cfRule type="containsText" dxfId="327" priority="82" operator="containsText" text="NT">
      <formula>NOT(ISERROR(SEARCH("NT",M2)))</formula>
    </cfRule>
    <cfRule type="containsText" dxfId="326" priority="83" operator="containsText" text="VU">
      <formula>NOT(ISERROR(SEARCH("VU",M2)))</formula>
    </cfRule>
    <cfRule type="containsText" dxfId="325" priority="84" operator="containsText" text="EN">
      <formula>NOT(ISERROR(SEARCH("EN",M2)))</formula>
    </cfRule>
    <cfRule type="containsText" dxfId="324" priority="85" operator="containsText" text="CR">
      <formula>NOT(ISERROR(SEARCH("CR",M2)))</formula>
    </cfRule>
  </conditionalFormatting>
  <conditionalFormatting sqref="M2:M79">
    <cfRule type="containsText" dxfId="323" priority="86" operator="containsText" text="RE">
      <formula>NOT(ISERROR(SEARCH("RE",M2)))</formula>
    </cfRule>
  </conditionalFormatting>
  <conditionalFormatting sqref="M744">
    <cfRule type="containsText" dxfId="322" priority="63" operator="containsText" text="CC">
      <formula>NOT(ISERROR(SEARCH("CC",M744)))</formula>
    </cfRule>
    <cfRule type="containsText" dxfId="321" priority="64" operator="containsText" text="AC">
      <formula>NOT(ISERROR(SEARCH("AC",M744)))</formula>
    </cfRule>
    <cfRule type="containsText" dxfId="320" priority="65" operator="containsText" text="PC">
      <formula>NOT(ISERROR(SEARCH("PC",M744)))</formula>
    </cfRule>
    <cfRule type="containsText" dxfId="319" priority="66" operator="containsText" text="C">
      <formula>NOT(ISERROR(SEARCH("C",M744)))</formula>
    </cfRule>
    <cfRule type="containsText" dxfId="318" priority="67" operator="containsText" text="AR">
      <formula>NOT(ISERROR(SEARCH("AR",M744)))</formula>
    </cfRule>
    <cfRule type="containsText" dxfId="317" priority="68" operator="containsText" text="RR">
      <formula>NOT(ISERROR(SEARCH("RR",M744)))</formula>
    </cfRule>
    <cfRule type="containsText" dxfId="316" priority="69" operator="containsText" text="E">
      <formula>NOT(ISERROR(SEARCH("E",M744)))</formula>
    </cfRule>
    <cfRule type="containsText" dxfId="315" priority="70" operator="containsText" text="NR">
      <formula>NOT(ISERROR(SEARCH("NR",M744)))</formula>
    </cfRule>
    <cfRule type="containsText" dxfId="314" priority="71" operator="containsText" text="Abs">
      <formula>NOT(ISERROR(SEARCH("Abs",M744)))</formula>
    </cfRule>
    <cfRule type="containsText" dxfId="313" priority="72" operator="containsText" text="R">
      <formula>NOT(ISERROR(SEARCH("R",M744)))</formula>
    </cfRule>
  </conditionalFormatting>
  <conditionalFormatting sqref="M286:M361">
    <cfRule type="containsText" dxfId="312" priority="49" operator="containsText" text="DD">
      <formula>NOT(ISERROR(SEARCH("DD",M286)))</formula>
    </cfRule>
    <cfRule type="containsText" dxfId="311" priority="50" operator="containsText" text="LC">
      <formula>NOT(ISERROR(SEARCH("LC",M286)))</formula>
    </cfRule>
    <cfRule type="containsText" dxfId="310" priority="51" operator="containsText" text="NT">
      <formula>NOT(ISERROR(SEARCH("NT",M286)))</formula>
    </cfRule>
    <cfRule type="containsText" dxfId="309" priority="52" operator="containsText" text="VU">
      <formula>NOT(ISERROR(SEARCH("VU",M286)))</formula>
    </cfRule>
    <cfRule type="containsText" dxfId="308" priority="53" operator="containsText" text="EN">
      <formula>NOT(ISERROR(SEARCH("EN",M286)))</formula>
    </cfRule>
    <cfRule type="containsText" dxfId="307" priority="54" operator="containsText" text="CR">
      <formula>NOT(ISERROR(SEARCH("CR",M286)))</formula>
    </cfRule>
  </conditionalFormatting>
  <conditionalFormatting sqref="M286:M361">
    <cfRule type="containsText" dxfId="306" priority="55" operator="containsText" text="RE">
      <formula>NOT(ISERROR(SEARCH("RE",M286)))</formula>
    </cfRule>
  </conditionalFormatting>
  <conditionalFormatting sqref="M182:M285">
    <cfRule type="containsText" dxfId="305" priority="56" operator="containsText" text="DD">
      <formula>NOT(ISERROR(SEARCH("DD",M182)))</formula>
    </cfRule>
    <cfRule type="containsText" dxfId="304" priority="57" operator="containsText" text="LC">
      <formula>NOT(ISERROR(SEARCH("LC",M182)))</formula>
    </cfRule>
    <cfRule type="containsText" dxfId="303" priority="58" operator="containsText" text="NT">
      <formula>NOT(ISERROR(SEARCH("NT",M182)))</formula>
    </cfRule>
    <cfRule type="containsText" dxfId="302" priority="59" operator="containsText" text="VU">
      <formula>NOT(ISERROR(SEARCH("VU",M182)))</formula>
    </cfRule>
    <cfRule type="containsText" dxfId="301" priority="60" operator="containsText" text="EN">
      <formula>NOT(ISERROR(SEARCH("EN",M182)))</formula>
    </cfRule>
    <cfRule type="containsText" dxfId="300" priority="61" operator="containsText" text="CR">
      <formula>NOT(ISERROR(SEARCH("CR",M182)))</formula>
    </cfRule>
  </conditionalFormatting>
  <conditionalFormatting sqref="M182:M285">
    <cfRule type="containsText" dxfId="299" priority="62" operator="containsText" text="RE">
      <formula>NOT(ISERROR(SEARCH("RE",M182)))</formula>
    </cfRule>
  </conditionalFormatting>
  <conditionalFormatting sqref="M744">
    <cfRule type="containsText" dxfId="298" priority="39" operator="containsText" text="CC">
      <formula>NOT(ISERROR(SEARCH("CC",M744)))</formula>
    </cfRule>
    <cfRule type="containsText" dxfId="297" priority="40" operator="containsText" text="C">
      <formula>NOT(ISERROR(SEARCH("C",M744)))</formula>
    </cfRule>
    <cfRule type="containsText" dxfId="296" priority="41" operator="containsText" text="AC">
      <formula>NOT(ISERROR(SEARCH("AC",M744)))</formula>
    </cfRule>
    <cfRule type="containsText" dxfId="295" priority="42" operator="containsText" text="PC">
      <formula>NOT(ISERROR(SEARCH("PC",M744)))</formula>
    </cfRule>
    <cfRule type="containsText" dxfId="294" priority="43" operator="containsText" text="AR">
      <formula>NOT(ISERROR(SEARCH("AR",M744)))</formula>
    </cfRule>
    <cfRule type="containsText" dxfId="293" priority="44" operator="containsText" text="R">
      <formula>NOT(ISERROR(SEARCH("R",M744)))</formula>
    </cfRule>
    <cfRule type="containsText" dxfId="292" priority="45" operator="containsText" text="RR">
      <formula>NOT(ISERROR(SEARCH("RR",M744)))</formula>
    </cfRule>
    <cfRule type="containsText" dxfId="291" priority="46" operator="containsText" text="E">
      <formula>NOT(ISERROR(SEARCH("E",M744)))</formula>
    </cfRule>
    <cfRule type="containsText" dxfId="290" priority="47" operator="containsText" text="NR">
      <formula>NOT(ISERROR(SEARCH("NR",M744)))</formula>
    </cfRule>
    <cfRule type="containsText" dxfId="289" priority="48" operator="containsText" text="Abs">
      <formula>NOT(ISERROR(SEARCH("Abs",M744)))</formula>
    </cfRule>
  </conditionalFormatting>
  <conditionalFormatting sqref="M2:M361">
    <cfRule type="containsText" dxfId="288" priority="33" operator="containsText" text="PR">
      <formula>NOT(ISERROR(SEARCH("PR",M2)))</formula>
    </cfRule>
    <cfRule type="containsText" dxfId="287" priority="34" operator="containsText" text="LR">
      <formula>NOT(ISERROR(SEARCH("LR",M2)))</formula>
    </cfRule>
    <cfRule type="containsText" dxfId="286" priority="36" operator="containsText" text="HHR">
      <formula>NOT(ISERROR(SEARCH("HHR",M2)))</formula>
    </cfRule>
    <cfRule type="containsText" dxfId="285" priority="37" operator="containsText" text="HR">
      <formula>NOT(ISERROR(SEARCH("HR",M2)))</formula>
    </cfRule>
    <cfRule type="containsText" dxfId="284" priority="38" operator="containsText" text="R">
      <formula>NOT(ISERROR(SEARCH("R",M2)))</formula>
    </cfRule>
  </conditionalFormatting>
  <conditionalFormatting sqref="M684:M742">
    <cfRule type="containsText" dxfId="283" priority="26" operator="containsText" text="DD">
      <formula>NOT(ISERROR(SEARCH("DD",M684)))</formula>
    </cfRule>
    <cfRule type="containsText" dxfId="282" priority="27" operator="containsText" text="LC">
      <formula>NOT(ISERROR(SEARCH("LC",M684)))</formula>
    </cfRule>
    <cfRule type="containsText" dxfId="281" priority="28" operator="containsText" text="NT">
      <formula>NOT(ISERROR(SEARCH("NT",M684)))</formula>
    </cfRule>
    <cfRule type="containsText" dxfId="280" priority="29" operator="containsText" text="VU">
      <formula>NOT(ISERROR(SEARCH("VU",M684)))</formula>
    </cfRule>
    <cfRule type="containsText" dxfId="279" priority="30" operator="containsText" text="EN">
      <formula>NOT(ISERROR(SEARCH("EN",M684)))</formula>
    </cfRule>
    <cfRule type="containsText" dxfId="278" priority="31" operator="containsText" text="CR">
      <formula>NOT(ISERROR(SEARCH("CR",M684)))</formula>
    </cfRule>
  </conditionalFormatting>
  <conditionalFormatting sqref="M684:M742">
    <cfRule type="containsText" dxfId="277" priority="32" operator="containsText" text="RE">
      <formula>NOT(ISERROR(SEARCH("RE",M684)))</formula>
    </cfRule>
  </conditionalFormatting>
  <conditionalFormatting sqref="O2:O100">
    <cfRule type="containsText" dxfId="276" priority="12" operator="containsText" text="Espèce ubiquiste">
      <formula>NOT(ISERROR(SEARCH("Espèce ubiquiste",O2)))</formula>
    </cfRule>
    <cfRule type="containsText" dxfId="275" priority="13" operator="containsText" text="Espèce des landes">
      <formula>NOT(ISERROR(SEARCH("Espèce des landes",O2)))</formula>
    </cfRule>
    <cfRule type="containsText" dxfId="274" priority="14" operator="containsText" text="Espèce migratrice">
      <formula>NOT(ISERROR(SEARCH("Espèce migratrice",O2)))</formula>
    </cfRule>
    <cfRule type="containsText" dxfId="273" priority="15" operator="containsText" text="Espèce des milieux chauds et secs">
      <formula>NOT(ISERROR(SEARCH("Espèce des milieux chauds et secs",O2)))</formula>
    </cfRule>
    <cfRule type="containsText" dxfId="272" priority="16" operator="containsText" text="espèce des prairies mésophiles">
      <formula>NOT(ISERROR(SEARCH("espèce des prairies mésophiles",O2)))</formula>
    </cfRule>
    <cfRule type="containsText" dxfId="271" priority="17" operator="containsText" text="Espèce des lisières et boisements">
      <formula>NOT(ISERROR(SEARCH("Espèce des lisières et boisements",O2)))</formula>
    </cfRule>
    <cfRule type="containsText" dxfId="270" priority="18" operator="containsText" text="Espèce des zones humides">
      <formula>NOT(ISERROR(SEARCH("Espèce des zones humides",O2)))</formula>
    </cfRule>
  </conditionalFormatting>
  <conditionalFormatting sqref="O2:O100">
    <cfRule type="containsText" dxfId="269" priority="11" operator="containsText" text="Non renseignée">
      <formula>NOT(ISERROR(SEARCH("Non renseignée",O2)))</formula>
    </cfRule>
  </conditionalFormatting>
  <conditionalFormatting sqref="N2:N100">
    <cfRule type="containsText" dxfId="268" priority="4" operator="containsText" text="espèce ubiquiste">
      <formula>NOT(ISERROR(SEARCH("espèce ubiquiste",N2)))</formula>
    </cfRule>
    <cfRule type="containsText" dxfId="267" priority="5" operator="containsText" text="espèce des landes">
      <formula>NOT(ISERROR(SEARCH("espèce des landes",N2)))</formula>
    </cfRule>
    <cfRule type="containsText" dxfId="266" priority="6" operator="containsText" text="Espèce migratrice">
      <formula>NOT(ISERROR(SEARCH("Espèce migratrice",N2)))</formula>
    </cfRule>
    <cfRule type="containsText" dxfId="265" priority="7" operator="containsText" text="espèce des pelouses rases">
      <formula>NOT(ISERROR(SEARCH("espèce des pelouses rases",N2)))</formula>
    </cfRule>
    <cfRule type="containsText" dxfId="264" priority="8" operator="containsText" text="Espèce des prairies mésophiles">
      <formula>NOT(ISERROR(SEARCH("Espèce des prairies mésophiles",N2)))</formula>
    </cfRule>
    <cfRule type="containsText" dxfId="263" priority="9" operator="containsText" text="Espèce des lisières et boisements mésophiles">
      <formula>NOT(ISERROR(SEARCH("Espèce des lisières et boisements mésophiles",N2)))</formula>
    </cfRule>
    <cfRule type="containsText" dxfId="262" priority="10" operator="containsText" text="espèce des zones humides">
      <formula>NOT(ISERROR(SEARCH("espèce des zones humides",N2)))</formula>
    </cfRule>
  </conditionalFormatting>
  <conditionalFormatting sqref="N2:N100">
    <cfRule type="containsText" dxfId="261" priority="2" operator="containsText" text="Espèce des ourlets">
      <formula>NOT(ISERROR(SEARCH("Espèce des ourlets",N2)))</formula>
    </cfRule>
    <cfRule type="containsText" dxfId="260" priority="3" operator="containsText" text="espèce des prairies sèches">
      <formula>NOT(ISERROR(SEARCH("espèce des prairies sèches",N2)))</formula>
    </cfRule>
  </conditionalFormatting>
  <conditionalFormatting sqref="N2:N100">
    <cfRule type="containsText" dxfId="259" priority="1" operator="containsText" text="Espèce des lisières et boisements hygrophiles">
      <formula>NOT(ISERROR(SEARCH("Espèce des lisières et boisements hygrophiles",N2)))</formula>
    </cfRule>
  </conditionalFormatting>
  <pageMargins left="0.7" right="0.7" top="0.75" bottom="0.75" header="0.3" footer="0.3"/>
  <pageSetup paperSize="9" orientation="portrait" r:id="rId5"/>
  <drawing r:id="rId6"/>
  <extLst>
    <ext xmlns:x14="http://schemas.microsoft.com/office/spreadsheetml/2009/9/main" uri="{78C0D931-6437-407d-A8EE-F0AAD7539E65}">
      <x14:conditionalFormattings>
        <x14:conditionalFormatting xmlns:xm="http://schemas.microsoft.com/office/excel/2006/main">
          <x14:cfRule type="containsText" priority="35" operator="containsText" id="{E86E1A71-8F69-4A26-B11D-2ADCD04D34D3}">
            <xm:f>NOT(ISERROR(SEARCH("HHHR",M2)))</xm:f>
            <xm:f>"HHHR"</xm:f>
            <x14:dxf>
              <fill>
                <patternFill>
                  <bgColor rgb="FFC00000"/>
                </patternFill>
              </fill>
            </x14:dxf>
          </x14:cfRule>
          <xm:sqref>M2:M361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343"/>
  <sheetViews>
    <sheetView zoomScale="55" zoomScaleNormal="55" workbookViewId="0">
      <pane ySplit="1" topLeftCell="A2" activePane="bottomLeft" state="frozen"/>
      <selection activeCell="D1" sqref="D1"/>
      <selection pane="bottomLeft" activeCell="I2" sqref="I2"/>
    </sheetView>
  </sheetViews>
  <sheetFormatPr baseColWidth="10" defaultRowHeight="15" x14ac:dyDescent="0.25"/>
  <cols>
    <col min="1" max="1" width="40.28515625" style="9" bestFit="1" customWidth="1"/>
    <col min="2" max="2" width="16.85546875" bestFit="1" customWidth="1"/>
    <col min="4" max="4" width="40.28515625" bestFit="1" customWidth="1"/>
    <col min="5" max="5" width="27.42578125" bestFit="1" customWidth="1"/>
    <col min="6" max="6" width="27.28515625" bestFit="1" customWidth="1"/>
    <col min="7" max="7" width="10.140625" customWidth="1"/>
    <col min="8" max="8" width="26.42578125" customWidth="1"/>
    <col min="9" max="9" width="17" style="1" customWidth="1"/>
    <col min="10" max="12" width="10.28515625" style="1" customWidth="1"/>
    <col min="14" max="15" width="35.7109375" bestFit="1" customWidth="1"/>
    <col min="16" max="16" width="10.28515625" customWidth="1"/>
    <col min="17" max="17" width="13.7109375" bestFit="1" customWidth="1"/>
    <col min="18" max="18" width="13.85546875" bestFit="1" customWidth="1"/>
    <col min="19" max="19" width="18.5703125" bestFit="1" customWidth="1"/>
    <col min="22" max="22" width="30" bestFit="1" customWidth="1"/>
    <col min="23" max="23" width="29" bestFit="1" customWidth="1"/>
    <col min="28" max="28" width="30" bestFit="1" customWidth="1"/>
    <col min="29" max="29" width="49" bestFit="1" customWidth="1"/>
    <col min="34" max="34" width="50.28515625" bestFit="1" customWidth="1"/>
    <col min="35" max="35" width="44.28515625" bestFit="1" customWidth="1"/>
    <col min="36" max="36" width="22.140625" customWidth="1"/>
    <col min="37" max="37" width="33.42578125" bestFit="1" customWidth="1"/>
    <col min="38" max="38" width="45.85546875" bestFit="1" customWidth="1"/>
    <col min="39" max="39" width="24.85546875" customWidth="1"/>
    <col min="40" max="40" width="17.85546875" customWidth="1"/>
    <col min="41" max="41" width="35.7109375" bestFit="1" customWidth="1"/>
    <col min="42" max="42" width="14.7109375" customWidth="1"/>
    <col min="43" max="43" width="5.42578125" customWidth="1"/>
    <col min="44" max="44" width="12.28515625" bestFit="1" customWidth="1"/>
  </cols>
  <sheetData>
    <row r="1" spans="1:38" s="7" customFormat="1" x14ac:dyDescent="0.25">
      <c r="A1" s="8" t="s">
        <v>232</v>
      </c>
      <c r="B1" s="7" t="s">
        <v>233</v>
      </c>
      <c r="C1" s="7" t="s">
        <v>234</v>
      </c>
      <c r="D1" s="7" t="s">
        <v>235</v>
      </c>
      <c r="E1" s="70" t="s">
        <v>236</v>
      </c>
      <c r="F1" s="70" t="s">
        <v>237</v>
      </c>
      <c r="G1" s="70" t="s">
        <v>238</v>
      </c>
      <c r="H1" s="71" t="s">
        <v>242</v>
      </c>
      <c r="I1" s="71" t="s">
        <v>419</v>
      </c>
      <c r="J1" s="71" t="s">
        <v>2923</v>
      </c>
      <c r="K1" s="71" t="s">
        <v>2924</v>
      </c>
      <c r="L1" s="71" t="s">
        <v>2926</v>
      </c>
      <c r="M1" s="71" t="s">
        <v>2925</v>
      </c>
      <c r="N1" s="71" t="s">
        <v>410</v>
      </c>
      <c r="O1" s="71" t="s">
        <v>410</v>
      </c>
      <c r="P1" s="70" t="s">
        <v>239</v>
      </c>
      <c r="Q1" s="71" t="s">
        <v>399</v>
      </c>
      <c r="R1" s="71" t="s">
        <v>240</v>
      </c>
      <c r="S1" s="71" t="s">
        <v>398</v>
      </c>
    </row>
    <row r="2" spans="1:38" x14ac:dyDescent="0.25">
      <c r="A2"/>
      <c r="B2" s="13" t="e">
        <f>VLOOKUP($A2,REFERENTIEL!$A:$Y,2,FALSE)</f>
        <v>#N/A</v>
      </c>
      <c r="C2" t="e">
        <f>VLOOKUP($A2,REFERENTIEL!$A:$Y,4,FALSE)</f>
        <v>#N/A</v>
      </c>
      <c r="D2" t="e">
        <f>VLOOKUP($A2,REFERENTIEL!$A:$Y,5,FALSE)</f>
        <v>#N/A</v>
      </c>
      <c r="E2" s="72" t="e">
        <f>VLOOKUP($A2,REFERENTIEL!$A:$Y,6,FALSE)</f>
        <v>#N/A</v>
      </c>
      <c r="F2" s="72" t="e">
        <f>VLOOKUP($A2,REFERENTIEL!$A:$Y,7,FALSE)</f>
        <v>#N/A</v>
      </c>
      <c r="G2" s="72" t="e">
        <f>VLOOKUP($A2,REFERENTIEL!$A:$Y,8,FALSE)</f>
        <v>#N/A</v>
      </c>
      <c r="H2" s="73" t="e">
        <f>VLOOKUP($A2,REFERENTIEL!$A:$Y,12,FALSE)</f>
        <v>#N/A</v>
      </c>
      <c r="I2" s="73" t="e">
        <f>VLOOKUP($A2,REFERENTIEL!$A:$Y,24,FALSE)</f>
        <v>#N/A</v>
      </c>
      <c r="J2" s="73" t="e">
        <f>VLOOKUP($A2,REFERENTIEL!$A:$Y,14,FALSE)</f>
        <v>#N/A</v>
      </c>
      <c r="K2" s="73" t="e">
        <f>VLOOKUP($A2,REFERENTIEL!$A:$Y,15,FALSE)</f>
        <v>#N/A</v>
      </c>
      <c r="L2" s="73" t="e">
        <f>VLOOKUP($A2,REFERENTIEL!$A:$Y,16,FALSE)</f>
        <v>#N/A</v>
      </c>
      <c r="M2" t="e">
        <f>VLOOKUP($A2,REFERENTIEL!$A:$Y,17,FALSE)</f>
        <v>#N/A</v>
      </c>
      <c r="N2" s="101" t="e">
        <f>VLOOKUP($A2,REFERENTIEL!$A:$Y,18,FALSE)</f>
        <v>#N/A</v>
      </c>
      <c r="O2" s="45" t="e">
        <f>VLOOKUP($A2,REFERENTIEL!$A:$Y,20,FALSE)</f>
        <v>#N/A</v>
      </c>
      <c r="P2" s="72" t="e">
        <f>VLOOKUP($A2,REFERENTIEL!$A:$Y,9,FALSE)</f>
        <v>#N/A</v>
      </c>
      <c r="Q2" s="73" t="e">
        <f>VLOOKUP($A2,REFERENTIEL!$A:$Y,10,FALSE)</f>
        <v>#N/A</v>
      </c>
      <c r="R2" s="73" t="e">
        <f>VLOOKUP($A2,REFERENTIEL!$A:$Y,11,FALSE)</f>
        <v>#N/A</v>
      </c>
      <c r="S2" s="73" t="e">
        <f>VLOOKUP($A2,REFERENTIEL!$A:$Y,13,FALSE)</f>
        <v>#N/A</v>
      </c>
    </row>
    <row r="3" spans="1:38" x14ac:dyDescent="0.25">
      <c r="A3"/>
      <c r="B3" s="13" t="e">
        <f>VLOOKUP($A3,REFERENTIEL!$A:$Y,2,FALSE)</f>
        <v>#N/A</v>
      </c>
      <c r="C3" t="e">
        <f>VLOOKUP($A3,REFERENTIEL!$A:$Y,4,FALSE)</f>
        <v>#N/A</v>
      </c>
      <c r="D3" t="e">
        <f>VLOOKUP($A3,REFERENTIEL!$A:$Y,5,FALSE)</f>
        <v>#N/A</v>
      </c>
      <c r="E3" s="72" t="e">
        <f>VLOOKUP($A3,REFERENTIEL!$A:$Y,6,FALSE)</f>
        <v>#N/A</v>
      </c>
      <c r="F3" s="72" t="e">
        <f>VLOOKUP($A3,REFERENTIEL!$A:$Y,7,FALSE)</f>
        <v>#N/A</v>
      </c>
      <c r="G3" s="72" t="e">
        <f>VLOOKUP($A3,REFERENTIEL!$A:$Y,8,FALSE)</f>
        <v>#N/A</v>
      </c>
      <c r="H3" s="73" t="e">
        <f>VLOOKUP($A3,REFERENTIEL!$A:$Y,12,FALSE)</f>
        <v>#N/A</v>
      </c>
      <c r="I3" s="73" t="e">
        <f>VLOOKUP($A3,REFERENTIEL!$A:$Y,24,FALSE)</f>
        <v>#N/A</v>
      </c>
      <c r="J3" s="73" t="e">
        <f>VLOOKUP($A3,REFERENTIEL!$A:$Y,14,FALSE)</f>
        <v>#N/A</v>
      </c>
      <c r="K3" s="73" t="e">
        <f>VLOOKUP($A3,REFERENTIEL!$A:$Y,15,FALSE)</f>
        <v>#N/A</v>
      </c>
      <c r="L3" s="73" t="e">
        <f>VLOOKUP($A3,REFERENTIEL!$A:$Y,16,FALSE)</f>
        <v>#N/A</v>
      </c>
      <c r="M3" t="e">
        <f>VLOOKUP($A3,REFERENTIEL!$A:$Y,17,FALSE)</f>
        <v>#N/A</v>
      </c>
      <c r="N3" s="101" t="e">
        <f>VLOOKUP($A3,REFERENTIEL!$A:$Y,18,FALSE)</f>
        <v>#N/A</v>
      </c>
      <c r="O3" s="45" t="e">
        <f>VLOOKUP($A3,REFERENTIEL!$A:$Y,20,FALSE)</f>
        <v>#N/A</v>
      </c>
      <c r="P3" s="72" t="e">
        <f>VLOOKUP($A3,REFERENTIEL!$A:$Y,9,FALSE)</f>
        <v>#N/A</v>
      </c>
      <c r="Q3" s="73" t="e">
        <f>VLOOKUP($A3,REFERENTIEL!$A:$Y,10,FALSE)</f>
        <v>#N/A</v>
      </c>
      <c r="R3" s="73" t="e">
        <f>VLOOKUP($A3,REFERENTIEL!$A:$Y,11,FALSE)</f>
        <v>#N/A</v>
      </c>
      <c r="S3" s="73" t="e">
        <f>VLOOKUP($A3,REFERENTIEL!$A:$Y,13,FALSE)</f>
        <v>#N/A</v>
      </c>
    </row>
    <row r="4" spans="1:38" x14ac:dyDescent="0.25">
      <c r="A4"/>
      <c r="B4" s="13" t="e">
        <f>VLOOKUP($A4,REFERENTIEL!$A:$Y,2,FALSE)</f>
        <v>#N/A</v>
      </c>
      <c r="C4" t="e">
        <f>VLOOKUP($A4,REFERENTIEL!$A:$Y,4,FALSE)</f>
        <v>#N/A</v>
      </c>
      <c r="D4" t="e">
        <f>VLOOKUP($A4,REFERENTIEL!$A:$Y,5,FALSE)</f>
        <v>#N/A</v>
      </c>
      <c r="E4" s="72" t="e">
        <f>VLOOKUP($A4,REFERENTIEL!$A:$Y,6,FALSE)</f>
        <v>#N/A</v>
      </c>
      <c r="F4" s="72" t="e">
        <f>VLOOKUP($A4,REFERENTIEL!$A:$Y,7,FALSE)</f>
        <v>#N/A</v>
      </c>
      <c r="G4" s="72" t="e">
        <f>VLOOKUP($A4,REFERENTIEL!$A:$Y,8,FALSE)</f>
        <v>#N/A</v>
      </c>
      <c r="H4" s="73" t="e">
        <f>VLOOKUP($A4,REFERENTIEL!$A:$Y,12,FALSE)</f>
        <v>#N/A</v>
      </c>
      <c r="I4" s="73" t="e">
        <f>VLOOKUP($A4,REFERENTIEL!$A:$Y,24,FALSE)</f>
        <v>#N/A</v>
      </c>
      <c r="J4" s="73" t="e">
        <f>VLOOKUP($A4,REFERENTIEL!$A:$Y,14,FALSE)</f>
        <v>#N/A</v>
      </c>
      <c r="K4" s="73" t="e">
        <f>VLOOKUP($A4,REFERENTIEL!$A:$Y,15,FALSE)</f>
        <v>#N/A</v>
      </c>
      <c r="L4" s="73" t="e">
        <f>VLOOKUP($A4,REFERENTIEL!$A:$Y,16,FALSE)</f>
        <v>#N/A</v>
      </c>
      <c r="M4" t="e">
        <f>VLOOKUP($A4,REFERENTIEL!$A:$Y,17,FALSE)</f>
        <v>#N/A</v>
      </c>
      <c r="N4" s="101" t="e">
        <f>VLOOKUP($A4,REFERENTIEL!$A:$Y,18,FALSE)</f>
        <v>#N/A</v>
      </c>
      <c r="O4" s="45" t="e">
        <f>VLOOKUP($A4,REFERENTIEL!$A:$Y,20,FALSE)</f>
        <v>#N/A</v>
      </c>
      <c r="P4" s="72" t="e">
        <f>VLOOKUP($A4,REFERENTIEL!$A:$Y,9,FALSE)</f>
        <v>#N/A</v>
      </c>
      <c r="Q4" s="73" t="e">
        <f>VLOOKUP($A4,REFERENTIEL!$A:$Y,10,FALSE)</f>
        <v>#N/A</v>
      </c>
      <c r="R4" s="73" t="e">
        <f>VLOOKUP($A4,REFERENTIEL!$A:$Y,11,FALSE)</f>
        <v>#N/A</v>
      </c>
      <c r="S4" s="73" t="e">
        <f>VLOOKUP($A4,REFERENTIEL!$A:$Y,13,FALSE)</f>
        <v>#N/A</v>
      </c>
      <c r="V4" s="11" t="s">
        <v>416</v>
      </c>
      <c r="W4" t="s">
        <v>420</v>
      </c>
      <c r="AB4" s="11" t="s">
        <v>416</v>
      </c>
      <c r="AC4" t="s">
        <v>417</v>
      </c>
      <c r="AH4" s="11" t="s">
        <v>416</v>
      </c>
      <c r="AI4" t="s">
        <v>418</v>
      </c>
      <c r="AK4" s="11" t="s">
        <v>416</v>
      </c>
      <c r="AL4" t="s">
        <v>4775</v>
      </c>
    </row>
    <row r="5" spans="1:38" x14ac:dyDescent="0.25">
      <c r="A5"/>
      <c r="B5" s="13" t="e">
        <f>VLOOKUP($A5,REFERENTIEL!$A:$Y,2,FALSE)</f>
        <v>#N/A</v>
      </c>
      <c r="C5" t="e">
        <f>VLOOKUP($A5,REFERENTIEL!$A:$Y,4,FALSE)</f>
        <v>#N/A</v>
      </c>
      <c r="D5" t="e">
        <f>VLOOKUP($A5,REFERENTIEL!$A:$Y,5,FALSE)</f>
        <v>#N/A</v>
      </c>
      <c r="E5" s="72" t="e">
        <f>VLOOKUP($A5,REFERENTIEL!$A:$Y,6,FALSE)</f>
        <v>#N/A</v>
      </c>
      <c r="F5" s="72" t="e">
        <f>VLOOKUP($A5,REFERENTIEL!$A:$Y,7,FALSE)</f>
        <v>#N/A</v>
      </c>
      <c r="G5" s="72" t="e">
        <f>VLOOKUP($A5,REFERENTIEL!$A:$Y,8,FALSE)</f>
        <v>#N/A</v>
      </c>
      <c r="H5" s="73" t="e">
        <f>VLOOKUP($A5,REFERENTIEL!$A:$Y,12,FALSE)</f>
        <v>#N/A</v>
      </c>
      <c r="I5" s="73" t="e">
        <f>VLOOKUP($A5,REFERENTIEL!$A:$Y,24,FALSE)</f>
        <v>#N/A</v>
      </c>
      <c r="J5" s="73" t="e">
        <f>VLOOKUP($A5,REFERENTIEL!$A:$Y,14,FALSE)</f>
        <v>#N/A</v>
      </c>
      <c r="K5" s="73" t="e">
        <f>VLOOKUP($A5,REFERENTIEL!$A:$Y,15,FALSE)</f>
        <v>#N/A</v>
      </c>
      <c r="L5" s="73" t="e">
        <f>VLOOKUP($A5,REFERENTIEL!$A:$Y,16,FALSE)</f>
        <v>#N/A</v>
      </c>
      <c r="M5" t="e">
        <f>VLOOKUP($A5,REFERENTIEL!$A:$Y,17,FALSE)</f>
        <v>#N/A</v>
      </c>
      <c r="N5" s="101" t="e">
        <f>VLOOKUP($A5,REFERENTIEL!$A:$Y,18,FALSE)</f>
        <v>#N/A</v>
      </c>
      <c r="O5" s="45" t="e">
        <f>VLOOKUP($A5,REFERENTIEL!$A:$Y,20,FALSE)</f>
        <v>#N/A</v>
      </c>
      <c r="P5" s="72" t="e">
        <f>VLOOKUP($A5,REFERENTIEL!$A:$Y,9,FALSE)</f>
        <v>#N/A</v>
      </c>
      <c r="Q5" s="73" t="e">
        <f>VLOOKUP($A5,REFERENTIEL!$A:$Y,10,FALSE)</f>
        <v>#N/A</v>
      </c>
      <c r="R5" s="73" t="e">
        <f>VLOOKUP($A5,REFERENTIEL!$A:$Y,11,FALSE)</f>
        <v>#N/A</v>
      </c>
      <c r="S5" s="73" t="e">
        <f>VLOOKUP($A5,REFERENTIEL!$A:$Y,13,FALSE)</f>
        <v>#N/A</v>
      </c>
      <c r="V5" s="12" t="s">
        <v>404</v>
      </c>
      <c r="W5" s="10">
        <v>12</v>
      </c>
      <c r="AB5" s="12" t="s">
        <v>14</v>
      </c>
      <c r="AC5" s="10">
        <v>8</v>
      </c>
      <c r="AH5" s="12" t="s">
        <v>3566</v>
      </c>
      <c r="AI5" s="10">
        <v>12</v>
      </c>
      <c r="AK5" s="12" t="s">
        <v>3560</v>
      </c>
      <c r="AL5" s="10">
        <v>29</v>
      </c>
    </row>
    <row r="6" spans="1:38" x14ac:dyDescent="0.25">
      <c r="A6"/>
      <c r="B6" s="13" t="e">
        <f>VLOOKUP($A6,REFERENTIEL!$A:$Y,2,FALSE)</f>
        <v>#N/A</v>
      </c>
      <c r="C6" t="e">
        <f>VLOOKUP($A6,REFERENTIEL!$A:$Y,4,FALSE)</f>
        <v>#N/A</v>
      </c>
      <c r="D6" t="e">
        <f>VLOOKUP($A6,REFERENTIEL!$A:$Y,5,FALSE)</f>
        <v>#N/A</v>
      </c>
      <c r="E6" s="72" t="e">
        <f>VLOOKUP($A6,REFERENTIEL!$A:$Y,6,FALSE)</f>
        <v>#N/A</v>
      </c>
      <c r="F6" s="72" t="e">
        <f>VLOOKUP($A6,REFERENTIEL!$A:$Y,7,FALSE)</f>
        <v>#N/A</v>
      </c>
      <c r="G6" s="72" t="e">
        <f>VLOOKUP($A6,REFERENTIEL!$A:$Y,8,FALSE)</f>
        <v>#N/A</v>
      </c>
      <c r="H6" s="73" t="e">
        <f>VLOOKUP($A6,REFERENTIEL!$A:$Y,12,FALSE)</f>
        <v>#N/A</v>
      </c>
      <c r="I6" s="73" t="e">
        <f>VLOOKUP($A6,REFERENTIEL!$A:$Y,24,FALSE)</f>
        <v>#N/A</v>
      </c>
      <c r="J6" s="73" t="e">
        <f>VLOOKUP($A6,REFERENTIEL!$A:$Y,14,FALSE)</f>
        <v>#N/A</v>
      </c>
      <c r="K6" s="73" t="e">
        <f>VLOOKUP($A6,REFERENTIEL!$A:$Y,15,FALSE)</f>
        <v>#N/A</v>
      </c>
      <c r="L6" s="73" t="e">
        <f>VLOOKUP($A6,REFERENTIEL!$A:$Y,16,FALSE)</f>
        <v>#N/A</v>
      </c>
      <c r="M6" t="e">
        <f>VLOOKUP($A6,REFERENTIEL!$A:$Y,17,FALSE)</f>
        <v>#N/A</v>
      </c>
      <c r="N6" s="101" t="e">
        <f>VLOOKUP($A6,REFERENTIEL!$A:$Y,18,FALSE)</f>
        <v>#N/A</v>
      </c>
      <c r="O6" s="45" t="e">
        <f>VLOOKUP($A6,REFERENTIEL!$A:$Y,20,FALSE)</f>
        <v>#N/A</v>
      </c>
      <c r="P6" s="72" t="e">
        <f>VLOOKUP($A6,REFERENTIEL!$A:$Y,9,FALSE)</f>
        <v>#N/A</v>
      </c>
      <c r="Q6" s="73" t="e">
        <f>VLOOKUP($A6,REFERENTIEL!$A:$Y,10,FALSE)</f>
        <v>#N/A</v>
      </c>
      <c r="R6" s="73" t="e">
        <f>VLOOKUP($A6,REFERENTIEL!$A:$Y,11,FALSE)</f>
        <v>#N/A</v>
      </c>
      <c r="S6" s="73" t="e">
        <f>VLOOKUP($A6,REFERENTIEL!$A:$Y,13,FALSE)</f>
        <v>#N/A</v>
      </c>
      <c r="V6" s="12" t="s">
        <v>407</v>
      </c>
      <c r="W6" s="10">
        <v>5</v>
      </c>
      <c r="AB6" s="12" t="s">
        <v>33</v>
      </c>
      <c r="AC6" s="10">
        <v>3</v>
      </c>
      <c r="AH6" s="12" t="s">
        <v>2095</v>
      </c>
      <c r="AI6" s="10">
        <v>5</v>
      </c>
      <c r="AK6" s="12" t="s">
        <v>3561</v>
      </c>
      <c r="AL6" s="10">
        <v>13</v>
      </c>
    </row>
    <row r="7" spans="1:38" x14ac:dyDescent="0.25">
      <c r="A7"/>
      <c r="B7" s="13" t="e">
        <f>VLOOKUP($A7,REFERENTIEL!$A:$Y,2,FALSE)</f>
        <v>#N/A</v>
      </c>
      <c r="C7" t="e">
        <f>VLOOKUP($A7,REFERENTIEL!$A:$Y,4,FALSE)</f>
        <v>#N/A</v>
      </c>
      <c r="D7" t="e">
        <f>VLOOKUP($A7,REFERENTIEL!$A:$Y,5,FALSE)</f>
        <v>#N/A</v>
      </c>
      <c r="E7" s="72" t="e">
        <f>VLOOKUP($A7,REFERENTIEL!$A:$Y,6,FALSE)</f>
        <v>#N/A</v>
      </c>
      <c r="F7" s="72" t="e">
        <f>VLOOKUP($A7,REFERENTIEL!$A:$Y,7,FALSE)</f>
        <v>#N/A</v>
      </c>
      <c r="G7" s="72" t="e">
        <f>VLOOKUP($A7,REFERENTIEL!$A:$Y,8,FALSE)</f>
        <v>#N/A</v>
      </c>
      <c r="H7" s="73" t="e">
        <f>VLOOKUP($A7,REFERENTIEL!$A:$Y,12,FALSE)</f>
        <v>#N/A</v>
      </c>
      <c r="I7" s="73" t="e">
        <f>VLOOKUP($A7,REFERENTIEL!$A:$Y,24,FALSE)</f>
        <v>#N/A</v>
      </c>
      <c r="J7" s="73" t="e">
        <f>VLOOKUP($A7,REFERENTIEL!$A:$Y,14,FALSE)</f>
        <v>#N/A</v>
      </c>
      <c r="K7" s="73" t="e">
        <f>VLOOKUP($A7,REFERENTIEL!$A:$Y,15,FALSE)</f>
        <v>#N/A</v>
      </c>
      <c r="L7" s="73" t="e">
        <f>VLOOKUP($A7,REFERENTIEL!$A:$Y,16,FALSE)</f>
        <v>#N/A</v>
      </c>
      <c r="M7" t="e">
        <f>VLOOKUP($A7,REFERENTIEL!$A:$Y,17,FALSE)</f>
        <v>#N/A</v>
      </c>
      <c r="N7" s="101" t="e">
        <f>VLOOKUP($A7,REFERENTIEL!$A:$Y,18,FALSE)</f>
        <v>#N/A</v>
      </c>
      <c r="O7" s="45" t="e">
        <f>VLOOKUP($A7,REFERENTIEL!$A:$Y,20,FALSE)</f>
        <v>#N/A</v>
      </c>
      <c r="P7" s="72" t="e">
        <f>VLOOKUP($A7,REFERENTIEL!$A:$Y,9,FALSE)</f>
        <v>#N/A</v>
      </c>
      <c r="Q7" s="73" t="e">
        <f>VLOOKUP($A7,REFERENTIEL!$A:$Y,10,FALSE)</f>
        <v>#N/A</v>
      </c>
      <c r="R7" s="73" t="e">
        <f>VLOOKUP($A7,REFERENTIEL!$A:$Y,11,FALSE)</f>
        <v>#N/A</v>
      </c>
      <c r="S7" s="73" t="e">
        <f>VLOOKUP($A7,REFERENTIEL!$A:$Y,13,FALSE)</f>
        <v>#N/A</v>
      </c>
      <c r="V7" s="12" t="s">
        <v>402</v>
      </c>
      <c r="W7" s="10">
        <v>10</v>
      </c>
      <c r="AB7" s="12" t="s">
        <v>49</v>
      </c>
      <c r="AC7" s="10">
        <v>5</v>
      </c>
      <c r="AH7" s="12" t="s">
        <v>3568</v>
      </c>
      <c r="AI7" s="10">
        <v>9</v>
      </c>
      <c r="AK7" s="12" t="s">
        <v>3562</v>
      </c>
      <c r="AL7" s="10">
        <v>8</v>
      </c>
    </row>
    <row r="8" spans="1:38" x14ac:dyDescent="0.25">
      <c r="A8"/>
      <c r="B8" s="13" t="e">
        <f>VLOOKUP($A8,REFERENTIEL!$A:$Y,2,FALSE)</f>
        <v>#N/A</v>
      </c>
      <c r="C8" t="e">
        <f>VLOOKUP($A8,REFERENTIEL!$A:$Y,4,FALSE)</f>
        <v>#N/A</v>
      </c>
      <c r="D8" t="e">
        <f>VLOOKUP($A8,REFERENTIEL!$A:$Y,5,FALSE)</f>
        <v>#N/A</v>
      </c>
      <c r="E8" s="72" t="e">
        <f>VLOOKUP($A8,REFERENTIEL!$A:$Y,6,FALSE)</f>
        <v>#N/A</v>
      </c>
      <c r="F8" s="72" t="e">
        <f>VLOOKUP($A8,REFERENTIEL!$A:$Y,7,FALSE)</f>
        <v>#N/A</v>
      </c>
      <c r="G8" s="72" t="e">
        <f>VLOOKUP($A8,REFERENTIEL!$A:$Y,8,FALSE)</f>
        <v>#N/A</v>
      </c>
      <c r="H8" s="73" t="e">
        <f>VLOOKUP($A8,REFERENTIEL!$A:$Y,12,FALSE)</f>
        <v>#N/A</v>
      </c>
      <c r="I8" s="73" t="e">
        <f>VLOOKUP($A8,REFERENTIEL!$A:$Y,24,FALSE)</f>
        <v>#N/A</v>
      </c>
      <c r="J8" s="73" t="e">
        <f>VLOOKUP($A8,REFERENTIEL!$A:$Y,14,FALSE)</f>
        <v>#N/A</v>
      </c>
      <c r="K8" s="73" t="e">
        <f>VLOOKUP($A8,REFERENTIEL!$A:$Y,15,FALSE)</f>
        <v>#N/A</v>
      </c>
      <c r="L8" s="73" t="e">
        <f>VLOOKUP($A8,REFERENTIEL!$A:$Y,16,FALSE)</f>
        <v>#N/A</v>
      </c>
      <c r="M8" s="37" t="e">
        <f>VLOOKUP($A8,REFERENTIEL!$A:$Y,17,FALSE)</f>
        <v>#N/A</v>
      </c>
      <c r="N8" s="101" t="e">
        <f>VLOOKUP($A8,REFERENTIEL!$A:$Y,18,FALSE)</f>
        <v>#N/A</v>
      </c>
      <c r="O8" s="45" t="e">
        <f>VLOOKUP($A8,REFERENTIEL!$A:$Y,20,FALSE)</f>
        <v>#N/A</v>
      </c>
      <c r="P8" s="72" t="e">
        <f>VLOOKUP($A8,REFERENTIEL!$A:$Y,9,FALSE)</f>
        <v>#N/A</v>
      </c>
      <c r="Q8" s="73" t="e">
        <f>VLOOKUP($A8,REFERENTIEL!$A:$Y,10,FALSE)</f>
        <v>#N/A</v>
      </c>
      <c r="R8" s="73" t="e">
        <f>VLOOKUP($A8,REFERENTIEL!$A:$Y,11,FALSE)</f>
        <v>#N/A</v>
      </c>
      <c r="S8" s="73" t="e">
        <f>VLOOKUP($A8,REFERENTIEL!$A:$Y,13,FALSE)</f>
        <v>#N/A</v>
      </c>
      <c r="V8" s="12" t="s">
        <v>408</v>
      </c>
      <c r="W8" s="10">
        <v>1</v>
      </c>
      <c r="AB8" s="12" t="s">
        <v>26</v>
      </c>
      <c r="AC8" s="10">
        <v>6</v>
      </c>
      <c r="AH8" s="12" t="s">
        <v>3561</v>
      </c>
      <c r="AI8" s="10">
        <v>15</v>
      </c>
      <c r="AK8" s="12" t="s">
        <v>3563</v>
      </c>
      <c r="AL8" s="10">
        <v>2</v>
      </c>
    </row>
    <row r="9" spans="1:38" x14ac:dyDescent="0.25">
      <c r="A9"/>
      <c r="B9" s="13" t="e">
        <f>VLOOKUP($A9,REFERENTIEL!$A:$Y,2,FALSE)</f>
        <v>#N/A</v>
      </c>
      <c r="C9" t="e">
        <f>VLOOKUP($A9,REFERENTIEL!$A:$Y,4,FALSE)</f>
        <v>#N/A</v>
      </c>
      <c r="D9" t="e">
        <f>VLOOKUP($A9,REFERENTIEL!$A:$Y,5,FALSE)</f>
        <v>#N/A</v>
      </c>
      <c r="E9" s="72" t="e">
        <f>VLOOKUP($A9,REFERENTIEL!$A:$Y,6,FALSE)</f>
        <v>#N/A</v>
      </c>
      <c r="F9" s="72" t="e">
        <f>VLOOKUP($A9,REFERENTIEL!$A:$Y,7,FALSE)</f>
        <v>#N/A</v>
      </c>
      <c r="G9" s="72" t="e">
        <f>VLOOKUP($A9,REFERENTIEL!$A:$Y,8,FALSE)</f>
        <v>#N/A</v>
      </c>
      <c r="H9" s="73" t="e">
        <f>VLOOKUP($A9,REFERENTIEL!$A:$Y,12,FALSE)</f>
        <v>#N/A</v>
      </c>
      <c r="I9" s="73" t="e">
        <f>VLOOKUP($A9,REFERENTIEL!$A:$Y,24,FALSE)</f>
        <v>#N/A</v>
      </c>
      <c r="J9" s="73" t="e">
        <f>VLOOKUP($A9,REFERENTIEL!$A:$Y,14,FALSE)</f>
        <v>#N/A</v>
      </c>
      <c r="K9" s="73" t="e">
        <f>VLOOKUP($A9,REFERENTIEL!$A:$Y,15,FALSE)</f>
        <v>#N/A</v>
      </c>
      <c r="L9" s="73" t="e">
        <f>VLOOKUP($A9,REFERENTIEL!$A:$Y,16,FALSE)</f>
        <v>#N/A</v>
      </c>
      <c r="M9" s="37" t="e">
        <f>VLOOKUP($A9,REFERENTIEL!$A:$Y,17,FALSE)</f>
        <v>#N/A</v>
      </c>
      <c r="N9" s="101" t="e">
        <f>VLOOKUP($A9,REFERENTIEL!$A:$Y,18,FALSE)</f>
        <v>#N/A</v>
      </c>
      <c r="O9" s="45" t="e">
        <f>VLOOKUP($A9,REFERENTIEL!$A:$Y,20,FALSE)</f>
        <v>#N/A</v>
      </c>
      <c r="P9" s="72" t="e">
        <f>VLOOKUP($A9,REFERENTIEL!$A:$Y,9,FALSE)</f>
        <v>#N/A</v>
      </c>
      <c r="Q9" s="73" t="e">
        <f>VLOOKUP($A9,REFERENTIEL!$A:$Y,10,FALSE)</f>
        <v>#N/A</v>
      </c>
      <c r="R9" s="73" t="e">
        <f>VLOOKUP($A9,REFERENTIEL!$A:$Y,11,FALSE)</f>
        <v>#N/A</v>
      </c>
      <c r="S9" s="73" t="e">
        <f>VLOOKUP($A9,REFERENTIEL!$A:$Y,13,FALSE)</f>
        <v>#N/A</v>
      </c>
      <c r="V9" s="12" t="s">
        <v>413</v>
      </c>
      <c r="W9" s="10">
        <v>15</v>
      </c>
      <c r="AB9" s="12" t="s">
        <v>29</v>
      </c>
      <c r="AC9" s="10">
        <v>8</v>
      </c>
      <c r="AH9" s="12" t="s">
        <v>3562</v>
      </c>
      <c r="AI9" s="10">
        <v>8</v>
      </c>
      <c r="AK9" s="12" t="s">
        <v>3577</v>
      </c>
      <c r="AL9" s="10">
        <v>17</v>
      </c>
    </row>
    <row r="10" spans="1:38" x14ac:dyDescent="0.25">
      <c r="A10" s="52"/>
      <c r="B10" s="13" t="e">
        <f>VLOOKUP($A10,REFERENTIEL!$A:$Y,2,FALSE)</f>
        <v>#N/A</v>
      </c>
      <c r="C10" t="e">
        <f>VLOOKUP($A10,REFERENTIEL!$A:$Y,4,FALSE)</f>
        <v>#N/A</v>
      </c>
      <c r="D10" t="e">
        <f>VLOOKUP($A10,REFERENTIEL!$A:$Y,5,FALSE)</f>
        <v>#N/A</v>
      </c>
      <c r="E10" s="72" t="e">
        <f>VLOOKUP($A10,REFERENTIEL!$A:$Y,6,FALSE)</f>
        <v>#N/A</v>
      </c>
      <c r="F10" s="72" t="e">
        <f>VLOOKUP($A10,REFERENTIEL!$A:$Y,7,FALSE)</f>
        <v>#N/A</v>
      </c>
      <c r="G10" s="72" t="e">
        <f>VLOOKUP($A10,REFERENTIEL!$A:$Y,8,FALSE)</f>
        <v>#N/A</v>
      </c>
      <c r="H10" s="73" t="e">
        <f>VLOOKUP($A10,REFERENTIEL!$A:$Y,12,FALSE)</f>
        <v>#N/A</v>
      </c>
      <c r="I10" s="73" t="e">
        <f>VLOOKUP($A10,REFERENTIEL!$A:$Y,24,FALSE)</f>
        <v>#N/A</v>
      </c>
      <c r="J10" s="73" t="e">
        <f>VLOOKUP($A10,REFERENTIEL!$A:$Y,14,FALSE)</f>
        <v>#N/A</v>
      </c>
      <c r="K10" s="73" t="e">
        <f>VLOOKUP($A10,REFERENTIEL!$A:$Y,15,FALSE)</f>
        <v>#N/A</v>
      </c>
      <c r="L10" s="73" t="e">
        <f>VLOOKUP($A10,REFERENTIEL!$A:$Y,16,FALSE)</f>
        <v>#N/A</v>
      </c>
      <c r="M10" s="37" t="e">
        <f>VLOOKUP($A10,REFERENTIEL!$A:$Y,17,FALSE)</f>
        <v>#N/A</v>
      </c>
      <c r="N10" s="101" t="e">
        <f>VLOOKUP($A10,REFERENTIEL!$A:$Y,18,FALSE)</f>
        <v>#N/A</v>
      </c>
      <c r="O10" s="45" t="e">
        <f>VLOOKUP($A10,REFERENTIEL!$A:$Y,20,FALSE)</f>
        <v>#N/A</v>
      </c>
      <c r="P10" s="72" t="e">
        <f>VLOOKUP($A10,REFERENTIEL!$A:$Y,9,FALSE)</f>
        <v>#N/A</v>
      </c>
      <c r="Q10" s="73" t="e">
        <f>VLOOKUP($A10,REFERENTIEL!$A:$Y,10,FALSE)</f>
        <v>#N/A</v>
      </c>
      <c r="R10" s="73" t="e">
        <f>VLOOKUP($A10,REFERENTIEL!$A:$Y,11,FALSE)</f>
        <v>#N/A</v>
      </c>
      <c r="S10" s="73" t="e">
        <f>VLOOKUP($A10,REFERENTIEL!$A:$Y,13,FALSE)</f>
        <v>#N/A</v>
      </c>
      <c r="V10" s="12" t="s">
        <v>405</v>
      </c>
      <c r="W10" s="10">
        <v>11</v>
      </c>
      <c r="AB10" s="12" t="s">
        <v>16</v>
      </c>
      <c r="AC10" s="10">
        <v>49</v>
      </c>
      <c r="AH10" s="12" t="s">
        <v>3563</v>
      </c>
      <c r="AI10" s="10">
        <v>2</v>
      </c>
      <c r="AK10" s="12" t="s">
        <v>3569</v>
      </c>
      <c r="AL10" s="10">
        <v>11</v>
      </c>
    </row>
    <row r="11" spans="1:38" x14ac:dyDescent="0.25">
      <c r="A11" s="52"/>
      <c r="B11" s="13" t="e">
        <f>VLOOKUP($A11,REFERENTIEL!$A:$Y,2,FALSE)</f>
        <v>#N/A</v>
      </c>
      <c r="C11" t="e">
        <f>VLOOKUP($A11,REFERENTIEL!$A:$Y,4,FALSE)</f>
        <v>#N/A</v>
      </c>
      <c r="D11" t="e">
        <f>VLOOKUP($A11,REFERENTIEL!$A:$Y,5,FALSE)</f>
        <v>#N/A</v>
      </c>
      <c r="E11" s="72" t="e">
        <f>VLOOKUP($A11,REFERENTIEL!$A:$Y,6,FALSE)</f>
        <v>#N/A</v>
      </c>
      <c r="F11" s="72" t="e">
        <f>VLOOKUP($A11,REFERENTIEL!$A:$Y,7,FALSE)</f>
        <v>#N/A</v>
      </c>
      <c r="G11" s="72" t="e">
        <f>VLOOKUP($A11,REFERENTIEL!$A:$Y,8,FALSE)</f>
        <v>#N/A</v>
      </c>
      <c r="H11" s="73" t="e">
        <f>VLOOKUP($A11,REFERENTIEL!$A:$Y,12,FALSE)</f>
        <v>#N/A</v>
      </c>
      <c r="I11" s="73" t="e">
        <f>VLOOKUP($A11,REFERENTIEL!$A:$Y,24,FALSE)</f>
        <v>#N/A</v>
      </c>
      <c r="J11" s="73" t="e">
        <f>VLOOKUP($A11,REFERENTIEL!$A:$Y,14,FALSE)</f>
        <v>#N/A</v>
      </c>
      <c r="K11" s="73" t="e">
        <f>VLOOKUP($A11,REFERENTIEL!$A:$Y,15,FALSE)</f>
        <v>#N/A</v>
      </c>
      <c r="L11" s="73" t="e">
        <f>VLOOKUP($A11,REFERENTIEL!$A:$Y,16,FALSE)</f>
        <v>#N/A</v>
      </c>
      <c r="M11" s="37" t="e">
        <f>VLOOKUP($A11,REFERENTIEL!$A:$Y,17,FALSE)</f>
        <v>#N/A</v>
      </c>
      <c r="N11" s="101" t="e">
        <f>VLOOKUP($A11,REFERENTIEL!$A:$Y,18,FALSE)</f>
        <v>#N/A</v>
      </c>
      <c r="O11" s="45" t="e">
        <f>VLOOKUP($A11,REFERENTIEL!$A:$Y,20,FALSE)</f>
        <v>#N/A</v>
      </c>
      <c r="P11" s="72" t="e">
        <f>VLOOKUP($A11,REFERENTIEL!$A:$Y,9,FALSE)</f>
        <v>#N/A</v>
      </c>
      <c r="Q11" s="73" t="e">
        <f>VLOOKUP($A11,REFERENTIEL!$A:$Y,10,FALSE)</f>
        <v>#N/A</v>
      </c>
      <c r="R11" s="73" t="e">
        <f>VLOOKUP($A11,REFERENTIEL!$A:$Y,11,FALSE)</f>
        <v>#N/A</v>
      </c>
      <c r="S11" s="73" t="e">
        <f>VLOOKUP($A11,REFERENTIEL!$A:$Y,13,FALSE)</f>
        <v>#N/A</v>
      </c>
      <c r="V11" s="12" t="s">
        <v>403</v>
      </c>
      <c r="W11" s="10">
        <v>5</v>
      </c>
      <c r="AB11" s="12" t="s">
        <v>38</v>
      </c>
      <c r="AC11" s="10">
        <v>4</v>
      </c>
      <c r="AH11" s="12" t="s">
        <v>2094</v>
      </c>
      <c r="AI11" s="10">
        <v>17</v>
      </c>
      <c r="AK11" s="12" t="s">
        <v>3564</v>
      </c>
      <c r="AL11" s="10">
        <v>7</v>
      </c>
    </row>
    <row r="12" spans="1:38" x14ac:dyDescent="0.25">
      <c r="A12"/>
      <c r="B12" s="13" t="e">
        <f>VLOOKUP($A12,REFERENTIEL!$A:$Y,2,FALSE)</f>
        <v>#N/A</v>
      </c>
      <c r="C12" t="e">
        <f>VLOOKUP($A12,REFERENTIEL!$A:$Y,4,FALSE)</f>
        <v>#N/A</v>
      </c>
      <c r="D12" t="e">
        <f>VLOOKUP($A12,REFERENTIEL!$A:$Y,5,FALSE)</f>
        <v>#N/A</v>
      </c>
      <c r="E12" s="72" t="e">
        <f>VLOOKUP($A12,REFERENTIEL!$A:$Y,6,FALSE)</f>
        <v>#N/A</v>
      </c>
      <c r="F12" s="72" t="e">
        <f>VLOOKUP($A12,REFERENTIEL!$A:$Y,7,FALSE)</f>
        <v>#N/A</v>
      </c>
      <c r="G12" s="72" t="e">
        <f>VLOOKUP($A12,REFERENTIEL!$A:$Y,8,FALSE)</f>
        <v>#N/A</v>
      </c>
      <c r="H12" s="73" t="e">
        <f>VLOOKUP($A12,REFERENTIEL!$A:$Y,12,FALSE)</f>
        <v>#N/A</v>
      </c>
      <c r="I12" s="73" t="e">
        <f>VLOOKUP($A12,REFERENTIEL!$A:$Y,24,FALSE)</f>
        <v>#N/A</v>
      </c>
      <c r="J12" s="73" t="e">
        <f>VLOOKUP($A12,REFERENTIEL!$A:$Y,14,FALSE)</f>
        <v>#N/A</v>
      </c>
      <c r="K12" s="73" t="e">
        <f>VLOOKUP($A12,REFERENTIEL!$A:$Y,15,FALSE)</f>
        <v>#N/A</v>
      </c>
      <c r="L12" s="73" t="e">
        <f>VLOOKUP($A12,REFERENTIEL!$A:$Y,16,FALSE)</f>
        <v>#N/A</v>
      </c>
      <c r="M12" t="e">
        <f>VLOOKUP($A12,REFERENTIEL!$A:$Y,17,FALSE)</f>
        <v>#N/A</v>
      </c>
      <c r="N12" s="101" t="e">
        <f>VLOOKUP($A12,REFERENTIEL!$A:$Y,18,FALSE)</f>
        <v>#N/A</v>
      </c>
      <c r="O12" s="45" t="e">
        <f>VLOOKUP($A12,REFERENTIEL!$A:$Y,20,FALSE)</f>
        <v>#N/A</v>
      </c>
      <c r="P12" s="72" t="e">
        <f>VLOOKUP($A12,REFERENTIEL!$A:$Y,9,FALSE)</f>
        <v>#N/A</v>
      </c>
      <c r="Q12" s="73" t="e">
        <f>VLOOKUP($A12,REFERENTIEL!$A:$Y,10,FALSE)</f>
        <v>#N/A</v>
      </c>
      <c r="R12" s="73" t="e">
        <f>VLOOKUP($A12,REFERENTIEL!$A:$Y,11,FALSE)</f>
        <v>#N/A</v>
      </c>
      <c r="S12" s="73" t="e">
        <f>VLOOKUP($A12,REFERENTIEL!$A:$Y,13,FALSE)</f>
        <v>#N/A</v>
      </c>
      <c r="V12" s="12" t="s">
        <v>412</v>
      </c>
      <c r="W12" s="10">
        <v>17</v>
      </c>
      <c r="AB12" s="12" t="s">
        <v>3</v>
      </c>
      <c r="AC12" s="10">
        <v>5</v>
      </c>
      <c r="AH12" s="12" t="s">
        <v>3569</v>
      </c>
      <c r="AI12" s="10">
        <v>11</v>
      </c>
      <c r="AK12" s="12" t="s">
        <v>411</v>
      </c>
      <c r="AL12" s="10">
        <v>1</v>
      </c>
    </row>
    <row r="13" spans="1:38" x14ac:dyDescent="0.25">
      <c r="A13"/>
      <c r="B13" s="13" t="e">
        <f>VLOOKUP($A13,REFERENTIEL!$A:$Y,2,FALSE)</f>
        <v>#N/A</v>
      </c>
      <c r="C13" t="e">
        <f>VLOOKUP($A13,REFERENTIEL!$A:$Y,4,FALSE)</f>
        <v>#N/A</v>
      </c>
      <c r="D13" t="e">
        <f>VLOOKUP($A13,REFERENTIEL!$A:$Y,5,FALSE)</f>
        <v>#N/A</v>
      </c>
      <c r="E13" s="72" t="e">
        <f>VLOOKUP($A13,REFERENTIEL!$A:$Y,6,FALSE)</f>
        <v>#N/A</v>
      </c>
      <c r="F13" s="72" t="e">
        <f>VLOOKUP($A13,REFERENTIEL!$A:$Y,7,FALSE)</f>
        <v>#N/A</v>
      </c>
      <c r="G13" s="72" t="e">
        <f>VLOOKUP($A13,REFERENTIEL!$A:$Y,8,FALSE)</f>
        <v>#N/A</v>
      </c>
      <c r="H13" s="73" t="e">
        <f>VLOOKUP($A13,REFERENTIEL!$A:$Y,12,FALSE)</f>
        <v>#N/A</v>
      </c>
      <c r="I13" s="73" t="e">
        <f>VLOOKUP($A13,REFERENTIEL!$A:$Y,24,FALSE)</f>
        <v>#N/A</v>
      </c>
      <c r="J13" s="73" t="e">
        <f>VLOOKUP($A13,REFERENTIEL!$A:$Y,14,FALSE)</f>
        <v>#N/A</v>
      </c>
      <c r="K13" s="73" t="e">
        <f>VLOOKUP($A13,REFERENTIEL!$A:$Y,15,FALSE)</f>
        <v>#N/A</v>
      </c>
      <c r="L13" s="73" t="e">
        <f>VLOOKUP($A13,REFERENTIEL!$A:$Y,16,FALSE)</f>
        <v>#N/A</v>
      </c>
      <c r="M13" t="e">
        <f>VLOOKUP($A13,REFERENTIEL!$A:$Y,17,FALSE)</f>
        <v>#N/A</v>
      </c>
      <c r="N13" s="101" t="e">
        <f>VLOOKUP($A13,REFERENTIEL!$A:$Y,18,FALSE)</f>
        <v>#N/A</v>
      </c>
      <c r="O13" s="45" t="e">
        <f>VLOOKUP($A13,REFERENTIEL!$A:$Y,20,FALSE)</f>
        <v>#N/A</v>
      </c>
      <c r="P13" s="72" t="e">
        <f>VLOOKUP($A13,REFERENTIEL!$A:$Y,9,FALSE)</f>
        <v>#N/A</v>
      </c>
      <c r="Q13" s="73" t="e">
        <f>VLOOKUP($A13,REFERENTIEL!$A:$Y,10,FALSE)</f>
        <v>#N/A</v>
      </c>
      <c r="R13" s="73" t="e">
        <f>VLOOKUP($A13,REFERENTIEL!$A:$Y,11,FALSE)</f>
        <v>#N/A</v>
      </c>
      <c r="S13" s="73" t="e">
        <f>VLOOKUP($A13,REFERENTIEL!$A:$Y,13,FALSE)</f>
        <v>#N/A</v>
      </c>
      <c r="V13" s="12" t="s">
        <v>409</v>
      </c>
      <c r="W13" s="10">
        <v>5</v>
      </c>
      <c r="AB13" s="12" t="s">
        <v>401</v>
      </c>
      <c r="AC13" s="10">
        <v>88</v>
      </c>
      <c r="AH13" s="12" t="s">
        <v>3564</v>
      </c>
      <c r="AI13" s="10">
        <v>7</v>
      </c>
      <c r="AK13" s="12" t="s">
        <v>401</v>
      </c>
      <c r="AL13" s="10">
        <v>88</v>
      </c>
    </row>
    <row r="14" spans="1:38" x14ac:dyDescent="0.25">
      <c r="A14" s="52"/>
      <c r="B14" s="13" t="e">
        <f>VLOOKUP($A14,REFERENTIEL!$A:$Y,2,FALSE)</f>
        <v>#N/A</v>
      </c>
      <c r="C14" t="e">
        <f>VLOOKUP($A14,REFERENTIEL!$A:$Y,4,FALSE)</f>
        <v>#N/A</v>
      </c>
      <c r="D14" t="e">
        <f>VLOOKUP($A14,REFERENTIEL!$A:$Y,5,FALSE)</f>
        <v>#N/A</v>
      </c>
      <c r="E14" s="72" t="e">
        <f>VLOOKUP($A14,REFERENTIEL!$A:$Y,6,FALSE)</f>
        <v>#N/A</v>
      </c>
      <c r="F14" s="72" t="e">
        <f>VLOOKUP($A14,REFERENTIEL!$A:$Y,7,FALSE)</f>
        <v>#N/A</v>
      </c>
      <c r="G14" s="72" t="e">
        <f>VLOOKUP($A14,REFERENTIEL!$A:$Y,8,FALSE)</f>
        <v>#N/A</v>
      </c>
      <c r="H14" s="73" t="e">
        <f>VLOOKUP($A14,REFERENTIEL!$A:$Y,12,FALSE)</f>
        <v>#N/A</v>
      </c>
      <c r="I14" s="73" t="e">
        <f>VLOOKUP($A14,REFERENTIEL!$A:$Y,24,FALSE)</f>
        <v>#N/A</v>
      </c>
      <c r="J14" s="73" t="e">
        <f>VLOOKUP($A14,REFERENTIEL!$A:$Y,14,FALSE)</f>
        <v>#N/A</v>
      </c>
      <c r="K14" s="73" t="e">
        <f>VLOOKUP($A14,REFERENTIEL!$A:$Y,15,FALSE)</f>
        <v>#N/A</v>
      </c>
      <c r="L14" s="73" t="e">
        <f>VLOOKUP($A14,REFERENTIEL!$A:$Y,16,FALSE)</f>
        <v>#N/A</v>
      </c>
      <c r="M14" t="e">
        <f>VLOOKUP($A14,REFERENTIEL!$A:$Y,17,FALSE)</f>
        <v>#N/A</v>
      </c>
      <c r="N14" s="101" t="e">
        <f>VLOOKUP($A14,REFERENTIEL!$A:$Y,18,FALSE)</f>
        <v>#N/A</v>
      </c>
      <c r="O14" s="45" t="e">
        <f>VLOOKUP($A14,REFERENTIEL!$A:$Y,20,FALSE)</f>
        <v>#N/A</v>
      </c>
      <c r="P14" s="72" t="e">
        <f>VLOOKUP($A14,REFERENTIEL!$A:$Y,9,FALSE)</f>
        <v>#N/A</v>
      </c>
      <c r="Q14" s="73" t="e">
        <f>VLOOKUP($A14,REFERENTIEL!$A:$Y,10,FALSE)</f>
        <v>#N/A</v>
      </c>
      <c r="R14" s="73" t="e">
        <f>VLOOKUP($A14,REFERENTIEL!$A:$Y,11,FALSE)</f>
        <v>#N/A</v>
      </c>
      <c r="S14" s="73" t="e">
        <f>VLOOKUP($A14,REFERENTIEL!$A:$Y,13,FALSE)</f>
        <v>#N/A</v>
      </c>
      <c r="V14" s="12" t="s">
        <v>406</v>
      </c>
      <c r="W14" s="10">
        <v>7</v>
      </c>
      <c r="AH14" s="12" t="s">
        <v>411</v>
      </c>
      <c r="AI14" s="10">
        <v>1</v>
      </c>
    </row>
    <row r="15" spans="1:38" x14ac:dyDescent="0.25">
      <c r="A15"/>
      <c r="B15" s="13" t="e">
        <f>VLOOKUP($A15,REFERENTIEL!$A:$Y,2,FALSE)</f>
        <v>#N/A</v>
      </c>
      <c r="C15" t="e">
        <f>VLOOKUP($A15,REFERENTIEL!$A:$Y,4,FALSE)</f>
        <v>#N/A</v>
      </c>
      <c r="D15" t="e">
        <f>VLOOKUP($A15,REFERENTIEL!$A:$Y,5,FALSE)</f>
        <v>#N/A</v>
      </c>
      <c r="E15" s="72" t="e">
        <f>VLOOKUP($A15,REFERENTIEL!$A:$Y,6,FALSE)</f>
        <v>#N/A</v>
      </c>
      <c r="F15" s="72" t="e">
        <f>VLOOKUP($A15,REFERENTIEL!$A:$Y,7,FALSE)</f>
        <v>#N/A</v>
      </c>
      <c r="G15" s="72" t="e">
        <f>VLOOKUP($A15,REFERENTIEL!$A:$Y,8,FALSE)</f>
        <v>#N/A</v>
      </c>
      <c r="H15" s="73" t="e">
        <f>VLOOKUP($A15,REFERENTIEL!$A:$Y,12,FALSE)</f>
        <v>#N/A</v>
      </c>
      <c r="I15" s="73" t="e">
        <f>VLOOKUP($A15,REFERENTIEL!$A:$Y,24,FALSE)</f>
        <v>#N/A</v>
      </c>
      <c r="J15" s="73" t="e">
        <f>VLOOKUP($A15,REFERENTIEL!$A:$Y,14,FALSE)</f>
        <v>#N/A</v>
      </c>
      <c r="K15" s="73" t="e">
        <f>VLOOKUP($A15,REFERENTIEL!$A:$Y,15,FALSE)</f>
        <v>#N/A</v>
      </c>
      <c r="L15" s="73" t="e">
        <f>VLOOKUP($A15,REFERENTIEL!$A:$Y,16,FALSE)</f>
        <v>#N/A</v>
      </c>
      <c r="M15" t="e">
        <f>VLOOKUP($A15,REFERENTIEL!$A:$Y,17,FALSE)</f>
        <v>#N/A</v>
      </c>
      <c r="N15" s="101" t="e">
        <f>VLOOKUP($A15,REFERENTIEL!$A:$Y,18,FALSE)</f>
        <v>#N/A</v>
      </c>
      <c r="O15" s="45" t="e">
        <f>VLOOKUP($A15,REFERENTIEL!$A:$Y,20,FALSE)</f>
        <v>#N/A</v>
      </c>
      <c r="P15" s="72" t="e">
        <f>VLOOKUP($A15,REFERENTIEL!$A:$Y,9,FALSE)</f>
        <v>#N/A</v>
      </c>
      <c r="Q15" s="73" t="e">
        <f>VLOOKUP($A15,REFERENTIEL!$A:$Y,10,FALSE)</f>
        <v>#N/A</v>
      </c>
      <c r="R15" s="73" t="e">
        <f>VLOOKUP($A15,REFERENTIEL!$A:$Y,11,FALSE)</f>
        <v>#N/A</v>
      </c>
      <c r="S15" s="73" t="e">
        <f>VLOOKUP($A15,REFERENTIEL!$A:$Y,13,FALSE)</f>
        <v>#N/A</v>
      </c>
      <c r="V15" s="12" t="s">
        <v>401</v>
      </c>
      <c r="W15" s="10">
        <v>88</v>
      </c>
      <c r="AH15" s="12" t="s">
        <v>401</v>
      </c>
      <c r="AI15" s="10">
        <v>87</v>
      </c>
    </row>
    <row r="16" spans="1:38" x14ac:dyDescent="0.25">
      <c r="A16"/>
      <c r="B16" s="13" t="e">
        <f>VLOOKUP($A16,REFERENTIEL!$A:$Y,2,FALSE)</f>
        <v>#N/A</v>
      </c>
      <c r="C16" t="e">
        <f>VLOOKUP($A16,REFERENTIEL!$A:$Y,4,FALSE)</f>
        <v>#N/A</v>
      </c>
      <c r="D16" t="e">
        <f>VLOOKUP($A16,REFERENTIEL!$A:$Y,5,FALSE)</f>
        <v>#N/A</v>
      </c>
      <c r="E16" s="72" t="e">
        <f>VLOOKUP($A16,REFERENTIEL!$A:$Y,6,FALSE)</f>
        <v>#N/A</v>
      </c>
      <c r="F16" s="72" t="e">
        <f>VLOOKUP($A16,REFERENTIEL!$A:$Y,7,FALSE)</f>
        <v>#N/A</v>
      </c>
      <c r="G16" s="72" t="e">
        <f>VLOOKUP($A16,REFERENTIEL!$A:$Y,8,FALSE)</f>
        <v>#N/A</v>
      </c>
      <c r="H16" s="73" t="e">
        <f>VLOOKUP($A16,REFERENTIEL!$A:$Y,12,FALSE)</f>
        <v>#N/A</v>
      </c>
      <c r="I16" s="73" t="e">
        <f>VLOOKUP($A16,REFERENTIEL!$A:$Y,24,FALSE)</f>
        <v>#N/A</v>
      </c>
      <c r="J16" s="73" t="e">
        <f>VLOOKUP($A16,REFERENTIEL!$A:$Y,14,FALSE)</f>
        <v>#N/A</v>
      </c>
      <c r="K16" s="73" t="e">
        <f>VLOOKUP($A16,REFERENTIEL!$A:$Y,15,FALSE)</f>
        <v>#N/A</v>
      </c>
      <c r="L16" s="73" t="e">
        <f>VLOOKUP($A16,REFERENTIEL!$A:$Y,16,FALSE)</f>
        <v>#N/A</v>
      </c>
      <c r="M16" s="37" t="e">
        <f>VLOOKUP($A16,REFERENTIEL!$A:$Y,17,FALSE)</f>
        <v>#N/A</v>
      </c>
      <c r="N16" s="101" t="e">
        <f>VLOOKUP($A16,REFERENTIEL!$A:$Y,18,FALSE)</f>
        <v>#N/A</v>
      </c>
      <c r="O16" s="45" t="e">
        <f>VLOOKUP($A16,REFERENTIEL!$A:$Y,20,FALSE)</f>
        <v>#N/A</v>
      </c>
      <c r="P16" s="72" t="e">
        <f>VLOOKUP($A16,REFERENTIEL!$A:$Y,9,FALSE)</f>
        <v>#N/A</v>
      </c>
      <c r="Q16" s="73" t="e">
        <f>VLOOKUP($A16,REFERENTIEL!$A:$Y,10,FALSE)</f>
        <v>#N/A</v>
      </c>
      <c r="R16" s="73" t="e">
        <f>VLOOKUP($A16,REFERENTIEL!$A:$Y,11,FALSE)</f>
        <v>#N/A</v>
      </c>
      <c r="S16" s="73" t="e">
        <f>VLOOKUP($A16,REFERENTIEL!$A:$Y,13,FALSE)</f>
        <v>#N/A</v>
      </c>
    </row>
    <row r="17" spans="1:19" x14ac:dyDescent="0.25">
      <c r="A17"/>
      <c r="B17" s="13" t="e">
        <f>VLOOKUP($A17,REFERENTIEL!$A:$Y,2,FALSE)</f>
        <v>#N/A</v>
      </c>
      <c r="C17" t="e">
        <f>VLOOKUP($A17,REFERENTIEL!$A:$Y,4,FALSE)</f>
        <v>#N/A</v>
      </c>
      <c r="D17" t="e">
        <f>VLOOKUP($A17,REFERENTIEL!$A:$Y,5,FALSE)</f>
        <v>#N/A</v>
      </c>
      <c r="E17" s="72" t="e">
        <f>VLOOKUP($A17,REFERENTIEL!$A:$Y,6,FALSE)</f>
        <v>#N/A</v>
      </c>
      <c r="F17" s="72" t="e">
        <f>VLOOKUP($A17,REFERENTIEL!$A:$Y,7,FALSE)</f>
        <v>#N/A</v>
      </c>
      <c r="G17" s="72" t="e">
        <f>VLOOKUP($A17,REFERENTIEL!$A:$Y,8,FALSE)</f>
        <v>#N/A</v>
      </c>
      <c r="H17" s="73" t="e">
        <f>VLOOKUP($A17,REFERENTIEL!$A:$Y,12,FALSE)</f>
        <v>#N/A</v>
      </c>
      <c r="I17" s="73" t="e">
        <f>VLOOKUP($A17,REFERENTIEL!$A:$Y,24,FALSE)</f>
        <v>#N/A</v>
      </c>
      <c r="J17" s="73" t="e">
        <f>VLOOKUP($A17,REFERENTIEL!$A:$Y,14,FALSE)</f>
        <v>#N/A</v>
      </c>
      <c r="K17" s="73" t="e">
        <f>VLOOKUP($A17,REFERENTIEL!$A:$Y,15,FALSE)</f>
        <v>#N/A</v>
      </c>
      <c r="L17" s="73" t="e">
        <f>VLOOKUP($A17,REFERENTIEL!$A:$Y,16,FALSE)</f>
        <v>#N/A</v>
      </c>
      <c r="M17" s="37" t="e">
        <f>VLOOKUP($A17,REFERENTIEL!$A:$Y,17,FALSE)</f>
        <v>#N/A</v>
      </c>
      <c r="N17" s="101" t="e">
        <f>VLOOKUP($A17,REFERENTIEL!$A:$Y,18,FALSE)</f>
        <v>#N/A</v>
      </c>
      <c r="O17" s="45" t="e">
        <f>VLOOKUP($A17,REFERENTIEL!$A:$Y,20,FALSE)</f>
        <v>#N/A</v>
      </c>
      <c r="P17" s="72" t="e">
        <f>VLOOKUP($A17,REFERENTIEL!$A:$Y,9,FALSE)</f>
        <v>#N/A</v>
      </c>
      <c r="Q17" s="73" t="e">
        <f>VLOOKUP($A17,REFERENTIEL!$A:$Y,10,FALSE)</f>
        <v>#N/A</v>
      </c>
      <c r="R17" s="73" t="e">
        <f>VLOOKUP($A17,REFERENTIEL!$A:$Y,11,FALSE)</f>
        <v>#N/A</v>
      </c>
      <c r="S17" s="73" t="e">
        <f>VLOOKUP($A17,REFERENTIEL!$A:$Y,13,FALSE)</f>
        <v>#N/A</v>
      </c>
    </row>
    <row r="18" spans="1:19" x14ac:dyDescent="0.25">
      <c r="A18"/>
      <c r="B18" s="13" t="e">
        <f>VLOOKUP($A18,REFERENTIEL!$A:$Y,2,FALSE)</f>
        <v>#N/A</v>
      </c>
      <c r="C18" t="e">
        <f>VLOOKUP($A18,REFERENTIEL!$A:$Y,4,FALSE)</f>
        <v>#N/A</v>
      </c>
      <c r="D18" t="e">
        <f>VLOOKUP($A18,REFERENTIEL!$A:$Y,5,FALSE)</f>
        <v>#N/A</v>
      </c>
      <c r="E18" s="72" t="e">
        <f>VLOOKUP($A18,REFERENTIEL!$A:$Y,6,FALSE)</f>
        <v>#N/A</v>
      </c>
      <c r="F18" s="72" t="e">
        <f>VLOOKUP($A18,REFERENTIEL!$A:$Y,7,FALSE)</f>
        <v>#N/A</v>
      </c>
      <c r="G18" s="72" t="e">
        <f>VLOOKUP($A18,REFERENTIEL!$A:$Y,8,FALSE)</f>
        <v>#N/A</v>
      </c>
      <c r="H18" s="73" t="e">
        <f>VLOOKUP($A18,REFERENTIEL!$A:$Y,12,FALSE)</f>
        <v>#N/A</v>
      </c>
      <c r="I18" s="73" t="e">
        <f>VLOOKUP($A18,REFERENTIEL!$A:$Y,24,FALSE)</f>
        <v>#N/A</v>
      </c>
      <c r="J18" s="73" t="e">
        <f>VLOOKUP($A18,REFERENTIEL!$A:$Y,14,FALSE)</f>
        <v>#N/A</v>
      </c>
      <c r="K18" s="73" t="e">
        <f>VLOOKUP($A18,REFERENTIEL!$A:$Y,15,FALSE)</f>
        <v>#N/A</v>
      </c>
      <c r="L18" s="73" t="e">
        <f>VLOOKUP($A18,REFERENTIEL!$A:$Y,16,FALSE)</f>
        <v>#N/A</v>
      </c>
      <c r="M18" s="37" t="e">
        <f>VLOOKUP($A18,REFERENTIEL!$A:$Y,17,FALSE)</f>
        <v>#N/A</v>
      </c>
      <c r="N18" s="101" t="e">
        <f>VLOOKUP($A18,REFERENTIEL!$A:$Y,18,FALSE)</f>
        <v>#N/A</v>
      </c>
      <c r="O18" s="45" t="e">
        <f>VLOOKUP($A18,REFERENTIEL!$A:$Y,20,FALSE)</f>
        <v>#N/A</v>
      </c>
      <c r="P18" s="72" t="e">
        <f>VLOOKUP($A18,REFERENTIEL!$A:$Y,9,FALSE)</f>
        <v>#N/A</v>
      </c>
      <c r="Q18" s="73" t="e">
        <f>VLOOKUP($A18,REFERENTIEL!$A:$Y,10,FALSE)</f>
        <v>#N/A</v>
      </c>
      <c r="R18" s="73" t="e">
        <f>VLOOKUP($A18,REFERENTIEL!$A:$Y,11,FALSE)</f>
        <v>#N/A</v>
      </c>
      <c r="S18" s="73" t="e">
        <f>VLOOKUP($A18,REFERENTIEL!$A:$Y,13,FALSE)</f>
        <v>#N/A</v>
      </c>
    </row>
    <row r="19" spans="1:19" x14ac:dyDescent="0.25">
      <c r="A19"/>
      <c r="B19" s="13" t="e">
        <f>VLOOKUP($A19,REFERENTIEL!$A:$Y,2,FALSE)</f>
        <v>#N/A</v>
      </c>
      <c r="C19" t="e">
        <f>VLOOKUP($A19,REFERENTIEL!$A:$Y,4,FALSE)</f>
        <v>#N/A</v>
      </c>
      <c r="D19" t="e">
        <f>VLOOKUP($A19,REFERENTIEL!$A:$Y,5,FALSE)</f>
        <v>#N/A</v>
      </c>
      <c r="E19" s="72" t="e">
        <f>VLOOKUP($A19,REFERENTIEL!$A:$Y,6,FALSE)</f>
        <v>#N/A</v>
      </c>
      <c r="F19" s="72" t="e">
        <f>VLOOKUP($A19,REFERENTIEL!$A:$Y,7,FALSE)</f>
        <v>#N/A</v>
      </c>
      <c r="G19" s="72" t="e">
        <f>VLOOKUP($A19,REFERENTIEL!$A:$Y,8,FALSE)</f>
        <v>#N/A</v>
      </c>
      <c r="H19" s="73" t="e">
        <f>VLOOKUP($A19,REFERENTIEL!$A:$Y,12,FALSE)</f>
        <v>#N/A</v>
      </c>
      <c r="I19" s="73" t="e">
        <f>VLOOKUP($A19,REFERENTIEL!$A:$Y,24,FALSE)</f>
        <v>#N/A</v>
      </c>
      <c r="J19" s="73" t="e">
        <f>VLOOKUP($A19,REFERENTIEL!$A:$Y,14,FALSE)</f>
        <v>#N/A</v>
      </c>
      <c r="K19" s="73" t="e">
        <f>VLOOKUP($A19,REFERENTIEL!$A:$Y,15,FALSE)</f>
        <v>#N/A</v>
      </c>
      <c r="L19" s="73" t="e">
        <f>VLOOKUP($A19,REFERENTIEL!$A:$Y,16,FALSE)</f>
        <v>#N/A</v>
      </c>
      <c r="M19" s="37" t="e">
        <f>VLOOKUP($A19,REFERENTIEL!$A:$Y,17,FALSE)</f>
        <v>#N/A</v>
      </c>
      <c r="N19" s="101" t="e">
        <f>VLOOKUP($A19,REFERENTIEL!$A:$Y,18,FALSE)</f>
        <v>#N/A</v>
      </c>
      <c r="O19" s="45" t="e">
        <f>VLOOKUP($A19,REFERENTIEL!$A:$Y,20,FALSE)</f>
        <v>#N/A</v>
      </c>
      <c r="P19" s="72" t="e">
        <f>VLOOKUP($A19,REFERENTIEL!$A:$Y,9,FALSE)</f>
        <v>#N/A</v>
      </c>
      <c r="Q19" s="73" t="e">
        <f>VLOOKUP($A19,REFERENTIEL!$A:$Y,10,FALSE)</f>
        <v>#N/A</v>
      </c>
      <c r="R19" s="73" t="e">
        <f>VLOOKUP($A19,REFERENTIEL!$A:$Y,11,FALSE)</f>
        <v>#N/A</v>
      </c>
      <c r="S19" s="73" t="e">
        <f>VLOOKUP($A19,REFERENTIEL!$A:$Y,13,FALSE)</f>
        <v>#N/A</v>
      </c>
    </row>
    <row r="20" spans="1:19" x14ac:dyDescent="0.25">
      <c r="A20"/>
      <c r="B20" s="13" t="e">
        <f>VLOOKUP($A20,REFERENTIEL!$A:$Y,2,FALSE)</f>
        <v>#N/A</v>
      </c>
      <c r="C20" t="e">
        <f>VLOOKUP($A20,REFERENTIEL!$A:$Y,4,FALSE)</f>
        <v>#N/A</v>
      </c>
      <c r="D20" t="e">
        <f>VLOOKUP($A20,REFERENTIEL!$A:$Y,5,FALSE)</f>
        <v>#N/A</v>
      </c>
      <c r="E20" s="72" t="e">
        <f>VLOOKUP($A20,REFERENTIEL!$A:$Y,6,FALSE)</f>
        <v>#N/A</v>
      </c>
      <c r="F20" s="72" t="e">
        <f>VLOOKUP($A20,REFERENTIEL!$A:$Y,7,FALSE)</f>
        <v>#N/A</v>
      </c>
      <c r="G20" s="72" t="e">
        <f>VLOOKUP($A20,REFERENTIEL!$A:$Y,8,FALSE)</f>
        <v>#N/A</v>
      </c>
      <c r="H20" s="73" t="e">
        <f>VLOOKUP($A20,REFERENTIEL!$A:$Y,12,FALSE)</f>
        <v>#N/A</v>
      </c>
      <c r="I20" s="73" t="e">
        <f>VLOOKUP($A20,REFERENTIEL!$A:$Y,24,FALSE)</f>
        <v>#N/A</v>
      </c>
      <c r="J20" s="73" t="e">
        <f>VLOOKUP($A20,REFERENTIEL!$A:$Y,14,FALSE)</f>
        <v>#N/A</v>
      </c>
      <c r="K20" s="73" t="e">
        <f>VLOOKUP($A20,REFERENTIEL!$A:$Y,15,FALSE)</f>
        <v>#N/A</v>
      </c>
      <c r="L20" s="73" t="e">
        <f>VLOOKUP($A20,REFERENTIEL!$A:$Y,16,FALSE)</f>
        <v>#N/A</v>
      </c>
      <c r="M20" t="e">
        <f>VLOOKUP($A20,REFERENTIEL!$A:$Y,17,FALSE)</f>
        <v>#N/A</v>
      </c>
      <c r="N20" s="101" t="e">
        <f>VLOOKUP($A20,REFERENTIEL!$A:$Y,18,FALSE)</f>
        <v>#N/A</v>
      </c>
      <c r="O20" s="45" t="e">
        <f>VLOOKUP($A20,REFERENTIEL!$A:$Y,20,FALSE)</f>
        <v>#N/A</v>
      </c>
      <c r="P20" s="72" t="e">
        <f>VLOOKUP($A20,REFERENTIEL!$A:$Y,9,FALSE)</f>
        <v>#N/A</v>
      </c>
      <c r="Q20" s="73" t="e">
        <f>VLOOKUP($A20,REFERENTIEL!$A:$Y,10,FALSE)</f>
        <v>#N/A</v>
      </c>
      <c r="R20" s="73" t="e">
        <f>VLOOKUP($A20,REFERENTIEL!$A:$Y,11,FALSE)</f>
        <v>#N/A</v>
      </c>
      <c r="S20" s="73" t="e">
        <f>VLOOKUP($A20,REFERENTIEL!$A:$Y,13,FALSE)</f>
        <v>#N/A</v>
      </c>
    </row>
    <row r="21" spans="1:19" x14ac:dyDescent="0.25">
      <c r="A21"/>
      <c r="B21" s="13" t="e">
        <f>VLOOKUP($A21,REFERENTIEL!$A:$Y,2,FALSE)</f>
        <v>#N/A</v>
      </c>
      <c r="C21" t="e">
        <f>VLOOKUP($A21,REFERENTIEL!$A:$Y,4,FALSE)</f>
        <v>#N/A</v>
      </c>
      <c r="D21" t="e">
        <f>VLOOKUP($A21,REFERENTIEL!$A:$Y,5,FALSE)</f>
        <v>#N/A</v>
      </c>
      <c r="E21" s="72" t="e">
        <f>VLOOKUP($A21,REFERENTIEL!$A:$Y,6,FALSE)</f>
        <v>#N/A</v>
      </c>
      <c r="F21" s="72" t="e">
        <f>VLOOKUP($A21,REFERENTIEL!$A:$Y,7,FALSE)</f>
        <v>#N/A</v>
      </c>
      <c r="G21" s="72" t="e">
        <f>VLOOKUP($A21,REFERENTIEL!$A:$Y,8,FALSE)</f>
        <v>#N/A</v>
      </c>
      <c r="H21" s="73" t="e">
        <f>VLOOKUP($A21,REFERENTIEL!$A:$Y,12,FALSE)</f>
        <v>#N/A</v>
      </c>
      <c r="I21" s="73" t="e">
        <f>VLOOKUP($A21,REFERENTIEL!$A:$Y,24,FALSE)</f>
        <v>#N/A</v>
      </c>
      <c r="J21" s="73" t="e">
        <f>VLOOKUP($A21,REFERENTIEL!$A:$Y,14,FALSE)</f>
        <v>#N/A</v>
      </c>
      <c r="K21" s="73" t="e">
        <f>VLOOKUP($A21,REFERENTIEL!$A:$Y,15,FALSE)</f>
        <v>#N/A</v>
      </c>
      <c r="L21" s="73" t="e">
        <f>VLOOKUP($A21,REFERENTIEL!$A:$Y,16,FALSE)</f>
        <v>#N/A</v>
      </c>
      <c r="M21" s="37" t="e">
        <f>VLOOKUP($A21,REFERENTIEL!$A:$Y,17,FALSE)</f>
        <v>#N/A</v>
      </c>
      <c r="N21" s="101" t="e">
        <f>VLOOKUP($A21,REFERENTIEL!$A:$Y,18,FALSE)</f>
        <v>#N/A</v>
      </c>
      <c r="O21" s="45" t="e">
        <f>VLOOKUP($A21,REFERENTIEL!$A:$Y,20,FALSE)</f>
        <v>#N/A</v>
      </c>
      <c r="P21" s="72" t="e">
        <f>VLOOKUP($A21,REFERENTIEL!$A:$Y,9,FALSE)</f>
        <v>#N/A</v>
      </c>
      <c r="Q21" s="73" t="e">
        <f>VLOOKUP($A21,REFERENTIEL!$A:$Y,10,FALSE)</f>
        <v>#N/A</v>
      </c>
      <c r="R21" s="73" t="e">
        <f>VLOOKUP($A21,REFERENTIEL!$A:$Y,11,FALSE)</f>
        <v>#N/A</v>
      </c>
      <c r="S21" s="73" t="e">
        <f>VLOOKUP($A21,REFERENTIEL!$A:$Y,13,FALSE)</f>
        <v>#N/A</v>
      </c>
    </row>
    <row r="22" spans="1:19" x14ac:dyDescent="0.25">
      <c r="A22"/>
      <c r="B22" s="13" t="e">
        <f>VLOOKUP($A22,REFERENTIEL!$A:$Y,2,FALSE)</f>
        <v>#N/A</v>
      </c>
      <c r="C22" t="e">
        <f>VLOOKUP($A22,REFERENTIEL!$A:$Y,4,FALSE)</f>
        <v>#N/A</v>
      </c>
      <c r="D22" t="e">
        <f>VLOOKUP($A22,REFERENTIEL!$A:$Y,5,FALSE)</f>
        <v>#N/A</v>
      </c>
      <c r="E22" s="72" t="e">
        <f>VLOOKUP($A22,REFERENTIEL!$A:$Y,6,FALSE)</f>
        <v>#N/A</v>
      </c>
      <c r="F22" s="72" t="e">
        <f>VLOOKUP($A22,REFERENTIEL!$A:$Y,7,FALSE)</f>
        <v>#N/A</v>
      </c>
      <c r="G22" s="72" t="e">
        <f>VLOOKUP($A22,REFERENTIEL!$A:$Y,8,FALSE)</f>
        <v>#N/A</v>
      </c>
      <c r="H22" s="73" t="e">
        <f>VLOOKUP($A22,REFERENTIEL!$A:$Y,12,FALSE)</f>
        <v>#N/A</v>
      </c>
      <c r="I22" s="73" t="e">
        <f>VLOOKUP($A22,REFERENTIEL!$A:$Y,24,FALSE)</f>
        <v>#N/A</v>
      </c>
      <c r="J22" s="73" t="e">
        <f>VLOOKUP($A22,REFERENTIEL!$A:$Y,14,FALSE)</f>
        <v>#N/A</v>
      </c>
      <c r="K22" s="73" t="e">
        <f>VLOOKUP($A22,REFERENTIEL!$A:$Y,15,FALSE)</f>
        <v>#N/A</v>
      </c>
      <c r="L22" s="73" t="e">
        <f>VLOOKUP($A22,REFERENTIEL!$A:$Y,16,FALSE)</f>
        <v>#N/A</v>
      </c>
      <c r="M22" s="37" t="e">
        <f>VLOOKUP($A22,REFERENTIEL!$A:$Y,17,FALSE)</f>
        <v>#N/A</v>
      </c>
      <c r="N22" s="101" t="e">
        <f>VLOOKUP($A22,REFERENTIEL!$A:$Y,18,FALSE)</f>
        <v>#N/A</v>
      </c>
      <c r="O22" s="45" t="e">
        <f>VLOOKUP($A22,REFERENTIEL!$A:$Y,20,FALSE)</f>
        <v>#N/A</v>
      </c>
      <c r="P22" s="72" t="e">
        <f>VLOOKUP($A22,REFERENTIEL!$A:$Y,9,FALSE)</f>
        <v>#N/A</v>
      </c>
      <c r="Q22" s="73" t="e">
        <f>VLOOKUP($A22,REFERENTIEL!$A:$Y,10,FALSE)</f>
        <v>#N/A</v>
      </c>
      <c r="R22" s="73" t="e">
        <f>VLOOKUP($A22,REFERENTIEL!$A:$Y,11,FALSE)</f>
        <v>#N/A</v>
      </c>
      <c r="S22" s="73" t="e">
        <f>VLOOKUP($A22,REFERENTIEL!$A:$Y,13,FALSE)</f>
        <v>#N/A</v>
      </c>
    </row>
    <row r="23" spans="1:19" x14ac:dyDescent="0.25">
      <c r="A23"/>
      <c r="B23" s="13" t="e">
        <f>VLOOKUP($A23,REFERENTIEL!$A:$Y,2,FALSE)</f>
        <v>#N/A</v>
      </c>
      <c r="C23" t="e">
        <f>VLOOKUP($A23,REFERENTIEL!$A:$Y,4,FALSE)</f>
        <v>#N/A</v>
      </c>
      <c r="D23" t="e">
        <f>VLOOKUP($A23,REFERENTIEL!$A:$Y,5,FALSE)</f>
        <v>#N/A</v>
      </c>
      <c r="E23" s="72" t="e">
        <f>VLOOKUP($A23,REFERENTIEL!$A:$Y,6,FALSE)</f>
        <v>#N/A</v>
      </c>
      <c r="F23" s="72" t="e">
        <f>VLOOKUP($A23,REFERENTIEL!$A:$Y,7,FALSE)</f>
        <v>#N/A</v>
      </c>
      <c r="G23" s="72" t="e">
        <f>VLOOKUP($A23,REFERENTIEL!$A:$Y,8,FALSE)</f>
        <v>#N/A</v>
      </c>
      <c r="H23" s="73" t="e">
        <f>VLOOKUP($A23,REFERENTIEL!$A:$Y,12,FALSE)</f>
        <v>#N/A</v>
      </c>
      <c r="I23" s="73" t="e">
        <f>VLOOKUP($A23,REFERENTIEL!$A:$Y,24,FALSE)</f>
        <v>#N/A</v>
      </c>
      <c r="J23" s="73" t="e">
        <f>VLOOKUP($A23,REFERENTIEL!$A:$Y,14,FALSE)</f>
        <v>#N/A</v>
      </c>
      <c r="K23" s="73" t="e">
        <f>VLOOKUP($A23,REFERENTIEL!$A:$Y,15,FALSE)</f>
        <v>#N/A</v>
      </c>
      <c r="L23" s="73" t="e">
        <f>VLOOKUP($A23,REFERENTIEL!$A:$Y,16,FALSE)</f>
        <v>#N/A</v>
      </c>
      <c r="M23" s="37" t="e">
        <f>VLOOKUP($A23,REFERENTIEL!$A:$Y,17,FALSE)</f>
        <v>#N/A</v>
      </c>
      <c r="N23" s="101" t="e">
        <f>VLOOKUP($A23,REFERENTIEL!$A:$Y,18,FALSE)</f>
        <v>#N/A</v>
      </c>
      <c r="O23" s="45" t="e">
        <f>VLOOKUP($A23,REFERENTIEL!$A:$Y,20,FALSE)</f>
        <v>#N/A</v>
      </c>
      <c r="P23" s="72" t="e">
        <f>VLOOKUP($A23,REFERENTIEL!$A:$Y,9,FALSE)</f>
        <v>#N/A</v>
      </c>
      <c r="Q23" s="73" t="e">
        <f>VLOOKUP($A23,REFERENTIEL!$A:$Y,10,FALSE)</f>
        <v>#N/A</v>
      </c>
      <c r="R23" s="73" t="e">
        <f>VLOOKUP($A23,REFERENTIEL!$A:$Y,11,FALSE)</f>
        <v>#N/A</v>
      </c>
      <c r="S23" s="73" t="e">
        <f>VLOOKUP($A23,REFERENTIEL!$A:$Y,13,FALSE)</f>
        <v>#N/A</v>
      </c>
    </row>
    <row r="24" spans="1:19" x14ac:dyDescent="0.25">
      <c r="A24"/>
      <c r="B24" s="13" t="e">
        <f>VLOOKUP($A24,REFERENTIEL!$A:$Y,2,FALSE)</f>
        <v>#N/A</v>
      </c>
      <c r="C24" t="e">
        <f>VLOOKUP($A24,REFERENTIEL!$A:$Y,4,FALSE)</f>
        <v>#N/A</v>
      </c>
      <c r="D24" t="e">
        <f>VLOOKUP($A24,REFERENTIEL!$A:$Y,5,FALSE)</f>
        <v>#N/A</v>
      </c>
      <c r="E24" s="72" t="e">
        <f>VLOOKUP($A24,REFERENTIEL!$A:$Y,6,FALSE)</f>
        <v>#N/A</v>
      </c>
      <c r="F24" s="72" t="e">
        <f>VLOOKUP($A24,REFERENTIEL!$A:$Y,7,FALSE)</f>
        <v>#N/A</v>
      </c>
      <c r="G24" s="72" t="e">
        <f>VLOOKUP($A24,REFERENTIEL!$A:$Y,8,FALSE)</f>
        <v>#N/A</v>
      </c>
      <c r="H24" s="73" t="e">
        <f>VLOOKUP($A24,REFERENTIEL!$A:$Y,12,FALSE)</f>
        <v>#N/A</v>
      </c>
      <c r="I24" s="73" t="e">
        <f>VLOOKUP($A24,REFERENTIEL!$A:$Y,24,FALSE)</f>
        <v>#N/A</v>
      </c>
      <c r="J24" s="73" t="e">
        <f>VLOOKUP($A24,REFERENTIEL!$A:$Y,14,FALSE)</f>
        <v>#N/A</v>
      </c>
      <c r="K24" s="73" t="e">
        <f>VLOOKUP($A24,REFERENTIEL!$A:$Y,15,FALSE)</f>
        <v>#N/A</v>
      </c>
      <c r="L24" s="73" t="e">
        <f>VLOOKUP($A24,REFERENTIEL!$A:$Y,16,FALSE)</f>
        <v>#N/A</v>
      </c>
      <c r="M24" s="37" t="e">
        <f>VLOOKUP($A24,REFERENTIEL!$A:$Y,17,FALSE)</f>
        <v>#N/A</v>
      </c>
      <c r="N24" s="101" t="e">
        <f>VLOOKUP($A24,REFERENTIEL!$A:$Y,18,FALSE)</f>
        <v>#N/A</v>
      </c>
      <c r="O24" s="45" t="e">
        <f>VLOOKUP($A24,REFERENTIEL!$A:$Y,20,FALSE)</f>
        <v>#N/A</v>
      </c>
      <c r="P24" s="72" t="e">
        <f>VLOOKUP($A24,REFERENTIEL!$A:$Y,9,FALSE)</f>
        <v>#N/A</v>
      </c>
      <c r="Q24" s="73" t="e">
        <f>VLOOKUP($A24,REFERENTIEL!$A:$Y,10,FALSE)</f>
        <v>#N/A</v>
      </c>
      <c r="R24" s="73" t="e">
        <f>VLOOKUP($A24,REFERENTIEL!$A:$Y,11,FALSE)</f>
        <v>#N/A</v>
      </c>
      <c r="S24" s="73" t="e">
        <f>VLOOKUP($A24,REFERENTIEL!$A:$Y,13,FALSE)</f>
        <v>#N/A</v>
      </c>
    </row>
    <row r="25" spans="1:19" x14ac:dyDescent="0.25">
      <c r="A25"/>
      <c r="B25" s="13" t="e">
        <f>VLOOKUP($A25,REFERENTIEL!$A:$Y,2,FALSE)</f>
        <v>#N/A</v>
      </c>
      <c r="C25" t="e">
        <f>VLOOKUP($A25,REFERENTIEL!$A:$Y,4,FALSE)</f>
        <v>#N/A</v>
      </c>
      <c r="D25" t="e">
        <f>VLOOKUP($A25,REFERENTIEL!$A:$Y,5,FALSE)</f>
        <v>#N/A</v>
      </c>
      <c r="E25" s="72" t="e">
        <f>VLOOKUP($A25,REFERENTIEL!$A:$Y,6,FALSE)</f>
        <v>#N/A</v>
      </c>
      <c r="F25" s="72" t="e">
        <f>VLOOKUP($A25,REFERENTIEL!$A:$Y,7,FALSE)</f>
        <v>#N/A</v>
      </c>
      <c r="G25" s="72" t="e">
        <f>VLOOKUP($A25,REFERENTIEL!$A:$Y,8,FALSE)</f>
        <v>#N/A</v>
      </c>
      <c r="H25" s="73" t="e">
        <f>VLOOKUP($A25,REFERENTIEL!$A:$Y,12,FALSE)</f>
        <v>#N/A</v>
      </c>
      <c r="I25" s="73" t="e">
        <f>VLOOKUP($A25,REFERENTIEL!$A:$Y,24,FALSE)</f>
        <v>#N/A</v>
      </c>
      <c r="J25" s="73" t="e">
        <f>VLOOKUP($A25,REFERENTIEL!$A:$Y,14,FALSE)</f>
        <v>#N/A</v>
      </c>
      <c r="K25" s="73" t="e">
        <f>VLOOKUP($A25,REFERENTIEL!$A:$Y,15,FALSE)</f>
        <v>#N/A</v>
      </c>
      <c r="L25" s="73" t="e">
        <f>VLOOKUP($A25,REFERENTIEL!$A:$Y,16,FALSE)</f>
        <v>#N/A</v>
      </c>
      <c r="M25" s="37" t="e">
        <f>VLOOKUP($A25,REFERENTIEL!$A:$Y,17,FALSE)</f>
        <v>#N/A</v>
      </c>
      <c r="N25" s="101" t="e">
        <f>VLOOKUP($A25,REFERENTIEL!$A:$Y,18,FALSE)</f>
        <v>#N/A</v>
      </c>
      <c r="O25" s="45" t="e">
        <f>VLOOKUP($A25,REFERENTIEL!$A:$Y,20,FALSE)</f>
        <v>#N/A</v>
      </c>
      <c r="P25" s="72" t="e">
        <f>VLOOKUP($A25,REFERENTIEL!$A:$Y,9,FALSE)</f>
        <v>#N/A</v>
      </c>
      <c r="Q25" s="73" t="e">
        <f>VLOOKUP($A25,REFERENTIEL!$A:$Y,10,FALSE)</f>
        <v>#N/A</v>
      </c>
      <c r="R25" s="73" t="e">
        <f>VLOOKUP($A25,REFERENTIEL!$A:$Y,11,FALSE)</f>
        <v>#N/A</v>
      </c>
      <c r="S25" s="73" t="e">
        <f>VLOOKUP($A25,REFERENTIEL!$A:$Y,13,FALSE)</f>
        <v>#N/A</v>
      </c>
    </row>
    <row r="26" spans="1:19" x14ac:dyDescent="0.25">
      <c r="A26"/>
      <c r="B26" s="13" t="e">
        <f>VLOOKUP($A26,REFERENTIEL!$A:$Y,2,FALSE)</f>
        <v>#N/A</v>
      </c>
      <c r="C26" t="e">
        <f>VLOOKUP($A26,REFERENTIEL!$A:$Y,4,FALSE)</f>
        <v>#N/A</v>
      </c>
      <c r="D26" t="e">
        <f>VLOOKUP($A26,REFERENTIEL!$A:$Y,5,FALSE)</f>
        <v>#N/A</v>
      </c>
      <c r="E26" s="72" t="e">
        <f>VLOOKUP($A26,REFERENTIEL!$A:$Y,6,FALSE)</f>
        <v>#N/A</v>
      </c>
      <c r="F26" s="72" t="e">
        <f>VLOOKUP($A26,REFERENTIEL!$A:$Y,7,FALSE)</f>
        <v>#N/A</v>
      </c>
      <c r="G26" s="72" t="e">
        <f>VLOOKUP($A26,REFERENTIEL!$A:$Y,8,FALSE)</f>
        <v>#N/A</v>
      </c>
      <c r="H26" s="73" t="e">
        <f>VLOOKUP($A26,REFERENTIEL!$A:$Y,12,FALSE)</f>
        <v>#N/A</v>
      </c>
      <c r="I26" s="73" t="e">
        <f>VLOOKUP($A26,REFERENTIEL!$A:$Y,24,FALSE)</f>
        <v>#N/A</v>
      </c>
      <c r="J26" s="73" t="e">
        <f>VLOOKUP($A26,REFERENTIEL!$A:$Y,14,FALSE)</f>
        <v>#N/A</v>
      </c>
      <c r="K26" s="73" t="e">
        <f>VLOOKUP($A26,REFERENTIEL!$A:$Y,15,FALSE)</f>
        <v>#N/A</v>
      </c>
      <c r="L26" s="73" t="e">
        <f>VLOOKUP($A26,REFERENTIEL!$A:$Y,16,FALSE)</f>
        <v>#N/A</v>
      </c>
      <c r="M26" s="37" t="e">
        <f>VLOOKUP($A26,REFERENTIEL!$A:$Y,17,FALSE)</f>
        <v>#N/A</v>
      </c>
      <c r="N26" s="101" t="e">
        <f>VLOOKUP($A26,REFERENTIEL!$A:$Y,18,FALSE)</f>
        <v>#N/A</v>
      </c>
      <c r="O26" s="45" t="e">
        <f>VLOOKUP($A26,REFERENTIEL!$A:$Y,20,FALSE)</f>
        <v>#N/A</v>
      </c>
      <c r="P26" s="72" t="e">
        <f>VLOOKUP($A26,REFERENTIEL!$A:$Y,9,FALSE)</f>
        <v>#N/A</v>
      </c>
      <c r="Q26" s="73" t="e">
        <f>VLOOKUP($A26,REFERENTIEL!$A:$Y,10,FALSE)</f>
        <v>#N/A</v>
      </c>
      <c r="R26" s="73" t="e">
        <f>VLOOKUP($A26,REFERENTIEL!$A:$Y,11,FALSE)</f>
        <v>#N/A</v>
      </c>
      <c r="S26" s="73" t="e">
        <f>VLOOKUP($A26,REFERENTIEL!$A:$Y,13,FALSE)</f>
        <v>#N/A</v>
      </c>
    </row>
    <row r="27" spans="1:19" x14ac:dyDescent="0.25">
      <c r="A27"/>
      <c r="B27" s="13" t="e">
        <f>VLOOKUP($A27,REFERENTIEL!$A:$Y,2,FALSE)</f>
        <v>#N/A</v>
      </c>
      <c r="C27" t="e">
        <f>VLOOKUP($A27,REFERENTIEL!$A:$Y,4,FALSE)</f>
        <v>#N/A</v>
      </c>
      <c r="D27" t="e">
        <f>VLOOKUP($A27,REFERENTIEL!$A:$Y,5,FALSE)</f>
        <v>#N/A</v>
      </c>
      <c r="E27" s="72" t="e">
        <f>VLOOKUP($A27,REFERENTIEL!$A:$Y,6,FALSE)</f>
        <v>#N/A</v>
      </c>
      <c r="F27" s="72" t="e">
        <f>VLOOKUP($A27,REFERENTIEL!$A:$Y,7,FALSE)</f>
        <v>#N/A</v>
      </c>
      <c r="G27" s="72" t="e">
        <f>VLOOKUP($A27,REFERENTIEL!$A:$Y,8,FALSE)</f>
        <v>#N/A</v>
      </c>
      <c r="H27" s="73" t="e">
        <f>VLOOKUP($A27,REFERENTIEL!$A:$Y,12,FALSE)</f>
        <v>#N/A</v>
      </c>
      <c r="I27" s="73" t="e">
        <f>VLOOKUP($A27,REFERENTIEL!$A:$Y,24,FALSE)</f>
        <v>#N/A</v>
      </c>
      <c r="J27" s="73" t="e">
        <f>VLOOKUP($A27,REFERENTIEL!$A:$Y,14,FALSE)</f>
        <v>#N/A</v>
      </c>
      <c r="K27" s="73" t="e">
        <f>VLOOKUP($A27,REFERENTIEL!$A:$Y,15,FALSE)</f>
        <v>#N/A</v>
      </c>
      <c r="L27" s="73" t="e">
        <f>VLOOKUP($A27,REFERENTIEL!$A:$Y,16,FALSE)</f>
        <v>#N/A</v>
      </c>
      <c r="M27" s="37" t="e">
        <f>VLOOKUP($A27,REFERENTIEL!$A:$Y,17,FALSE)</f>
        <v>#N/A</v>
      </c>
      <c r="N27" s="101" t="e">
        <f>VLOOKUP($A27,REFERENTIEL!$A:$Y,18,FALSE)</f>
        <v>#N/A</v>
      </c>
      <c r="O27" s="45" t="e">
        <f>VLOOKUP($A27,REFERENTIEL!$A:$Y,20,FALSE)</f>
        <v>#N/A</v>
      </c>
      <c r="P27" s="72" t="e">
        <f>VLOOKUP($A27,REFERENTIEL!$A:$Y,9,FALSE)</f>
        <v>#N/A</v>
      </c>
      <c r="Q27" s="73" t="e">
        <f>VLOOKUP($A27,REFERENTIEL!$A:$Y,10,FALSE)</f>
        <v>#N/A</v>
      </c>
      <c r="R27" s="73" t="e">
        <f>VLOOKUP($A27,REFERENTIEL!$A:$Y,11,FALSE)</f>
        <v>#N/A</v>
      </c>
      <c r="S27" s="73" t="e">
        <f>VLOOKUP($A27,REFERENTIEL!$A:$Y,13,FALSE)</f>
        <v>#N/A</v>
      </c>
    </row>
    <row r="28" spans="1:19" x14ac:dyDescent="0.25">
      <c r="A28"/>
      <c r="B28" s="13" t="e">
        <f>VLOOKUP($A28,REFERENTIEL!$A:$Y,2,FALSE)</f>
        <v>#N/A</v>
      </c>
      <c r="C28" t="e">
        <f>VLOOKUP($A28,REFERENTIEL!$A:$Y,4,FALSE)</f>
        <v>#N/A</v>
      </c>
      <c r="D28" t="e">
        <f>VLOOKUP($A28,REFERENTIEL!$A:$Y,5,FALSE)</f>
        <v>#N/A</v>
      </c>
      <c r="E28" s="72" t="e">
        <f>VLOOKUP($A28,REFERENTIEL!$A:$Y,6,FALSE)</f>
        <v>#N/A</v>
      </c>
      <c r="F28" s="72" t="e">
        <f>VLOOKUP($A28,REFERENTIEL!$A:$Y,7,FALSE)</f>
        <v>#N/A</v>
      </c>
      <c r="G28" s="72" t="e">
        <f>VLOOKUP($A28,REFERENTIEL!$A:$Y,8,FALSE)</f>
        <v>#N/A</v>
      </c>
      <c r="H28" s="73" t="e">
        <f>VLOOKUP($A28,REFERENTIEL!$A:$Y,12,FALSE)</f>
        <v>#N/A</v>
      </c>
      <c r="I28" s="73" t="e">
        <f>VLOOKUP($A28,REFERENTIEL!$A:$Y,24,FALSE)</f>
        <v>#N/A</v>
      </c>
      <c r="J28" s="73" t="e">
        <f>VLOOKUP($A28,REFERENTIEL!$A:$Y,14,FALSE)</f>
        <v>#N/A</v>
      </c>
      <c r="K28" s="73" t="e">
        <f>VLOOKUP($A28,REFERENTIEL!$A:$Y,15,FALSE)</f>
        <v>#N/A</v>
      </c>
      <c r="L28" s="73" t="e">
        <f>VLOOKUP($A28,REFERENTIEL!$A:$Y,16,FALSE)</f>
        <v>#N/A</v>
      </c>
      <c r="M28" s="37" t="e">
        <f>VLOOKUP($A28,REFERENTIEL!$A:$Y,17,FALSE)</f>
        <v>#N/A</v>
      </c>
      <c r="N28" s="101" t="e">
        <f>VLOOKUP($A28,REFERENTIEL!$A:$Y,18,FALSE)</f>
        <v>#N/A</v>
      </c>
      <c r="O28" s="45" t="e">
        <f>VLOOKUP($A28,REFERENTIEL!$A:$Y,20,FALSE)</f>
        <v>#N/A</v>
      </c>
      <c r="P28" s="72" t="e">
        <f>VLOOKUP($A28,REFERENTIEL!$A:$Y,9,FALSE)</f>
        <v>#N/A</v>
      </c>
      <c r="Q28" s="73" t="e">
        <f>VLOOKUP($A28,REFERENTIEL!$A:$Y,10,FALSE)</f>
        <v>#N/A</v>
      </c>
      <c r="R28" s="73" t="e">
        <f>VLOOKUP($A28,REFERENTIEL!$A:$Y,11,FALSE)</f>
        <v>#N/A</v>
      </c>
      <c r="S28" s="73" t="e">
        <f>VLOOKUP($A28,REFERENTIEL!$A:$Y,13,FALSE)</f>
        <v>#N/A</v>
      </c>
    </row>
    <row r="29" spans="1:19" x14ac:dyDescent="0.25">
      <c r="A29"/>
      <c r="B29" s="13" t="e">
        <f>VLOOKUP($A29,REFERENTIEL!$A:$Y,2,FALSE)</f>
        <v>#N/A</v>
      </c>
      <c r="C29" t="e">
        <f>VLOOKUP($A29,REFERENTIEL!$A:$Y,4,FALSE)</f>
        <v>#N/A</v>
      </c>
      <c r="D29" t="e">
        <f>VLOOKUP($A29,REFERENTIEL!$A:$Y,5,FALSE)</f>
        <v>#N/A</v>
      </c>
      <c r="E29" s="72" t="e">
        <f>VLOOKUP($A29,REFERENTIEL!$A:$Y,6,FALSE)</f>
        <v>#N/A</v>
      </c>
      <c r="F29" s="72" t="e">
        <f>VLOOKUP($A29,REFERENTIEL!$A:$Y,7,FALSE)</f>
        <v>#N/A</v>
      </c>
      <c r="G29" s="72" t="e">
        <f>VLOOKUP($A29,REFERENTIEL!$A:$Y,8,FALSE)</f>
        <v>#N/A</v>
      </c>
      <c r="H29" s="73" t="e">
        <f>VLOOKUP($A29,REFERENTIEL!$A:$Y,12,FALSE)</f>
        <v>#N/A</v>
      </c>
      <c r="I29" s="73" t="e">
        <f>VLOOKUP($A29,REFERENTIEL!$A:$Y,24,FALSE)</f>
        <v>#N/A</v>
      </c>
      <c r="J29" s="73" t="e">
        <f>VLOOKUP($A29,REFERENTIEL!$A:$Y,14,FALSE)</f>
        <v>#N/A</v>
      </c>
      <c r="K29" s="73" t="e">
        <f>VLOOKUP($A29,REFERENTIEL!$A:$Y,15,FALSE)</f>
        <v>#N/A</v>
      </c>
      <c r="L29" s="73" t="e">
        <f>VLOOKUP($A29,REFERENTIEL!$A:$Y,16,FALSE)</f>
        <v>#N/A</v>
      </c>
      <c r="M29" s="37" t="e">
        <f>VLOOKUP($A29,REFERENTIEL!$A:$Y,17,FALSE)</f>
        <v>#N/A</v>
      </c>
      <c r="N29" s="101" t="e">
        <f>VLOOKUP($A29,REFERENTIEL!$A:$Y,18,FALSE)</f>
        <v>#N/A</v>
      </c>
      <c r="O29" s="45" t="e">
        <f>VLOOKUP($A29,REFERENTIEL!$A:$Y,20,FALSE)</f>
        <v>#N/A</v>
      </c>
      <c r="P29" s="72" t="e">
        <f>VLOOKUP($A29,REFERENTIEL!$A:$Y,9,FALSE)</f>
        <v>#N/A</v>
      </c>
      <c r="Q29" s="73" t="e">
        <f>VLOOKUP($A29,REFERENTIEL!$A:$Y,10,FALSE)</f>
        <v>#N/A</v>
      </c>
      <c r="R29" s="73" t="e">
        <f>VLOOKUP($A29,REFERENTIEL!$A:$Y,11,FALSE)</f>
        <v>#N/A</v>
      </c>
      <c r="S29" s="73" t="e">
        <f>VLOOKUP($A29,REFERENTIEL!$A:$Y,13,FALSE)</f>
        <v>#N/A</v>
      </c>
    </row>
    <row r="30" spans="1:19" x14ac:dyDescent="0.25">
      <c r="A30"/>
      <c r="B30" s="13" t="e">
        <f>VLOOKUP($A30,REFERENTIEL!$A:$Y,2,FALSE)</f>
        <v>#N/A</v>
      </c>
      <c r="C30" t="e">
        <f>VLOOKUP($A30,REFERENTIEL!$A:$Y,4,FALSE)</f>
        <v>#N/A</v>
      </c>
      <c r="D30" t="e">
        <f>VLOOKUP($A30,REFERENTIEL!$A:$Y,5,FALSE)</f>
        <v>#N/A</v>
      </c>
      <c r="E30" s="72" t="e">
        <f>VLOOKUP($A30,REFERENTIEL!$A:$Y,6,FALSE)</f>
        <v>#N/A</v>
      </c>
      <c r="F30" s="72" t="e">
        <f>VLOOKUP($A30,REFERENTIEL!$A:$Y,7,FALSE)</f>
        <v>#N/A</v>
      </c>
      <c r="G30" s="72" t="e">
        <f>VLOOKUP($A30,REFERENTIEL!$A:$Y,8,FALSE)</f>
        <v>#N/A</v>
      </c>
      <c r="H30" s="73" t="e">
        <f>VLOOKUP($A30,REFERENTIEL!$A:$Y,12,FALSE)</f>
        <v>#N/A</v>
      </c>
      <c r="I30" s="73" t="e">
        <f>VLOOKUP($A30,REFERENTIEL!$A:$Y,24,FALSE)</f>
        <v>#N/A</v>
      </c>
      <c r="J30" s="73" t="e">
        <f>VLOOKUP($A30,REFERENTIEL!$A:$Y,14,FALSE)</f>
        <v>#N/A</v>
      </c>
      <c r="K30" s="73" t="e">
        <f>VLOOKUP($A30,REFERENTIEL!$A:$Y,15,FALSE)</f>
        <v>#N/A</v>
      </c>
      <c r="L30" s="73" t="e">
        <f>VLOOKUP($A30,REFERENTIEL!$A:$Y,16,FALSE)</f>
        <v>#N/A</v>
      </c>
      <c r="M30" t="e">
        <f>VLOOKUP($A30,REFERENTIEL!$A:$Y,17,FALSE)</f>
        <v>#N/A</v>
      </c>
      <c r="N30" s="101" t="e">
        <f>VLOOKUP($A30,REFERENTIEL!$A:$Y,18,FALSE)</f>
        <v>#N/A</v>
      </c>
      <c r="O30" s="45" t="e">
        <f>VLOOKUP($A30,REFERENTIEL!$A:$Y,20,FALSE)</f>
        <v>#N/A</v>
      </c>
      <c r="P30" s="72" t="e">
        <f>VLOOKUP($A30,REFERENTIEL!$A:$Y,9,FALSE)</f>
        <v>#N/A</v>
      </c>
      <c r="Q30" s="73" t="e">
        <f>VLOOKUP($A30,REFERENTIEL!$A:$Y,10,FALSE)</f>
        <v>#N/A</v>
      </c>
      <c r="R30" s="73" t="e">
        <f>VLOOKUP($A30,REFERENTIEL!$A:$Y,11,FALSE)</f>
        <v>#N/A</v>
      </c>
      <c r="S30" s="73" t="e">
        <f>VLOOKUP($A30,REFERENTIEL!$A:$Y,13,FALSE)</f>
        <v>#N/A</v>
      </c>
    </row>
    <row r="31" spans="1:19" x14ac:dyDescent="0.25">
      <c r="A31"/>
      <c r="B31" s="13" t="e">
        <f>VLOOKUP($A31,REFERENTIEL!$A:$Y,2,FALSE)</f>
        <v>#N/A</v>
      </c>
      <c r="C31" t="e">
        <f>VLOOKUP($A31,REFERENTIEL!$A:$Y,4,FALSE)</f>
        <v>#N/A</v>
      </c>
      <c r="D31" t="e">
        <f>VLOOKUP($A31,REFERENTIEL!$A:$Y,5,FALSE)</f>
        <v>#N/A</v>
      </c>
      <c r="E31" s="72" t="e">
        <f>VLOOKUP($A31,REFERENTIEL!$A:$Y,6,FALSE)</f>
        <v>#N/A</v>
      </c>
      <c r="F31" s="72" t="e">
        <f>VLOOKUP($A31,REFERENTIEL!$A:$Y,7,FALSE)</f>
        <v>#N/A</v>
      </c>
      <c r="G31" s="72" t="e">
        <f>VLOOKUP($A31,REFERENTIEL!$A:$Y,8,FALSE)</f>
        <v>#N/A</v>
      </c>
      <c r="H31" s="73" t="e">
        <f>VLOOKUP($A31,REFERENTIEL!$A:$Y,12,FALSE)</f>
        <v>#N/A</v>
      </c>
      <c r="I31" s="73" t="e">
        <f>VLOOKUP($A31,REFERENTIEL!$A:$Y,24,FALSE)</f>
        <v>#N/A</v>
      </c>
      <c r="J31" s="73" t="e">
        <f>VLOOKUP($A31,REFERENTIEL!$A:$Y,14,FALSE)</f>
        <v>#N/A</v>
      </c>
      <c r="K31" s="73" t="e">
        <f>VLOOKUP($A31,REFERENTIEL!$A:$Y,15,FALSE)</f>
        <v>#N/A</v>
      </c>
      <c r="L31" s="73" t="e">
        <f>VLOOKUP($A31,REFERENTIEL!$A:$Y,16,FALSE)</f>
        <v>#N/A</v>
      </c>
      <c r="M31" s="37" t="e">
        <f>VLOOKUP($A31,REFERENTIEL!$A:$Y,17,FALSE)</f>
        <v>#N/A</v>
      </c>
      <c r="N31" s="101" t="e">
        <f>VLOOKUP($A31,REFERENTIEL!$A:$Y,18,FALSE)</f>
        <v>#N/A</v>
      </c>
      <c r="O31" s="45" t="e">
        <f>VLOOKUP($A31,REFERENTIEL!$A:$Y,20,FALSE)</f>
        <v>#N/A</v>
      </c>
      <c r="P31" s="72" t="e">
        <f>VLOOKUP($A31,REFERENTIEL!$A:$Y,9,FALSE)</f>
        <v>#N/A</v>
      </c>
      <c r="Q31" s="73" t="e">
        <f>VLOOKUP($A31,REFERENTIEL!$A:$Y,10,FALSE)</f>
        <v>#N/A</v>
      </c>
      <c r="R31" s="73" t="e">
        <f>VLOOKUP($A31,REFERENTIEL!$A:$Y,11,FALSE)</f>
        <v>#N/A</v>
      </c>
      <c r="S31" s="73" t="e">
        <f>VLOOKUP($A31,REFERENTIEL!$A:$Y,13,FALSE)</f>
        <v>#N/A</v>
      </c>
    </row>
    <row r="32" spans="1:19" x14ac:dyDescent="0.25">
      <c r="A32"/>
      <c r="B32" s="13" t="e">
        <f>VLOOKUP($A32,REFERENTIEL!$A:$Y,2,FALSE)</f>
        <v>#N/A</v>
      </c>
      <c r="C32" t="e">
        <f>VLOOKUP($A32,REFERENTIEL!$A:$Y,4,FALSE)</f>
        <v>#N/A</v>
      </c>
      <c r="D32" t="e">
        <f>VLOOKUP($A32,REFERENTIEL!$A:$Y,5,FALSE)</f>
        <v>#N/A</v>
      </c>
      <c r="E32" s="72" t="e">
        <f>VLOOKUP($A32,REFERENTIEL!$A:$Y,6,FALSE)</f>
        <v>#N/A</v>
      </c>
      <c r="F32" s="72" t="e">
        <f>VLOOKUP($A32,REFERENTIEL!$A:$Y,7,FALSE)</f>
        <v>#N/A</v>
      </c>
      <c r="G32" s="72" t="e">
        <f>VLOOKUP($A32,REFERENTIEL!$A:$Y,8,FALSE)</f>
        <v>#N/A</v>
      </c>
      <c r="H32" s="73" t="e">
        <f>VLOOKUP($A32,REFERENTIEL!$A:$Y,12,FALSE)</f>
        <v>#N/A</v>
      </c>
      <c r="I32" s="73" t="e">
        <f>VLOOKUP($A32,REFERENTIEL!$A:$Y,24,FALSE)</f>
        <v>#N/A</v>
      </c>
      <c r="J32" s="73" t="e">
        <f>VLOOKUP($A32,REFERENTIEL!$A:$Y,14,FALSE)</f>
        <v>#N/A</v>
      </c>
      <c r="K32" s="73" t="e">
        <f>VLOOKUP($A32,REFERENTIEL!$A:$Y,15,FALSE)</f>
        <v>#N/A</v>
      </c>
      <c r="L32" s="73" t="e">
        <f>VLOOKUP($A32,REFERENTIEL!$A:$Y,16,FALSE)</f>
        <v>#N/A</v>
      </c>
      <c r="M32" s="37" t="e">
        <f>VLOOKUP($A32,REFERENTIEL!$A:$Y,17,FALSE)</f>
        <v>#N/A</v>
      </c>
      <c r="N32" s="101" t="e">
        <f>VLOOKUP($A32,REFERENTIEL!$A:$Y,18,FALSE)</f>
        <v>#N/A</v>
      </c>
      <c r="O32" s="45" t="e">
        <f>VLOOKUP($A32,REFERENTIEL!$A:$Y,20,FALSE)</f>
        <v>#N/A</v>
      </c>
      <c r="P32" s="72" t="e">
        <f>VLOOKUP($A32,REFERENTIEL!$A:$Y,9,FALSE)</f>
        <v>#N/A</v>
      </c>
      <c r="Q32" s="73" t="e">
        <f>VLOOKUP($A32,REFERENTIEL!$A:$Y,10,FALSE)</f>
        <v>#N/A</v>
      </c>
      <c r="R32" s="73" t="e">
        <f>VLOOKUP($A32,REFERENTIEL!$A:$Y,11,FALSE)</f>
        <v>#N/A</v>
      </c>
      <c r="S32" s="73" t="e">
        <f>VLOOKUP($A32,REFERENTIEL!$A:$Y,13,FALSE)</f>
        <v>#N/A</v>
      </c>
    </row>
    <row r="33" spans="1:19" x14ac:dyDescent="0.25">
      <c r="B33" s="13" t="e">
        <f>VLOOKUP($A33,REFERENTIEL!$A:$Y,2,FALSE)</f>
        <v>#N/A</v>
      </c>
      <c r="C33" t="e">
        <f>VLOOKUP($A33,REFERENTIEL!$A:$Y,4,FALSE)</f>
        <v>#N/A</v>
      </c>
      <c r="D33" t="e">
        <f>VLOOKUP($A33,REFERENTIEL!$A:$Y,5,FALSE)</f>
        <v>#N/A</v>
      </c>
      <c r="E33" s="72" t="e">
        <f>VLOOKUP($A33,REFERENTIEL!$A:$Y,6,FALSE)</f>
        <v>#N/A</v>
      </c>
      <c r="F33" s="72" t="e">
        <f>VLOOKUP($A33,REFERENTIEL!$A:$Y,7,FALSE)</f>
        <v>#N/A</v>
      </c>
      <c r="G33" s="72" t="e">
        <f>VLOOKUP($A33,REFERENTIEL!$A:$Y,8,FALSE)</f>
        <v>#N/A</v>
      </c>
      <c r="H33" s="73" t="e">
        <f>VLOOKUP($A33,REFERENTIEL!$A:$Y,12,FALSE)</f>
        <v>#N/A</v>
      </c>
      <c r="I33" s="73" t="e">
        <f>VLOOKUP($A33,REFERENTIEL!$A:$Y,24,FALSE)</f>
        <v>#N/A</v>
      </c>
      <c r="J33" s="73" t="e">
        <f>VLOOKUP($A33,REFERENTIEL!$A:$Y,14,FALSE)</f>
        <v>#N/A</v>
      </c>
      <c r="K33" s="73" t="e">
        <f>VLOOKUP($A33,REFERENTIEL!$A:$Y,15,FALSE)</f>
        <v>#N/A</v>
      </c>
      <c r="L33" s="73" t="e">
        <f>VLOOKUP($A33,REFERENTIEL!$A:$Y,16,FALSE)</f>
        <v>#N/A</v>
      </c>
      <c r="M33" s="37" t="e">
        <f>VLOOKUP($A33,REFERENTIEL!$A:$Y,17,FALSE)</f>
        <v>#N/A</v>
      </c>
      <c r="N33" s="101" t="e">
        <f>VLOOKUP($A33,REFERENTIEL!$A:$Y,18,FALSE)</f>
        <v>#N/A</v>
      </c>
      <c r="O33" s="45" t="e">
        <f>VLOOKUP($A33,REFERENTIEL!$A:$Y,20,FALSE)</f>
        <v>#N/A</v>
      </c>
      <c r="P33" s="72" t="e">
        <f>VLOOKUP($A33,REFERENTIEL!$A:$Y,9,FALSE)</f>
        <v>#N/A</v>
      </c>
      <c r="Q33" s="73" t="e">
        <f>VLOOKUP($A33,REFERENTIEL!$A:$Y,10,FALSE)</f>
        <v>#N/A</v>
      </c>
      <c r="R33" s="73" t="e">
        <f>VLOOKUP($A33,REFERENTIEL!$A:$Y,11,FALSE)</f>
        <v>#N/A</v>
      </c>
      <c r="S33" s="73" t="e">
        <f>VLOOKUP($A33,REFERENTIEL!$A:$Y,13,FALSE)</f>
        <v>#N/A</v>
      </c>
    </row>
    <row r="34" spans="1:19" x14ac:dyDescent="0.25">
      <c r="A34"/>
      <c r="B34" s="13" t="e">
        <f>VLOOKUP($A34,REFERENTIEL!$A:$Y,2,FALSE)</f>
        <v>#N/A</v>
      </c>
      <c r="C34" t="e">
        <f>VLOOKUP($A34,REFERENTIEL!$A:$Y,4,FALSE)</f>
        <v>#N/A</v>
      </c>
      <c r="D34" t="e">
        <f>VLOOKUP($A34,REFERENTIEL!$A:$Y,5,FALSE)</f>
        <v>#N/A</v>
      </c>
      <c r="E34" s="72" t="e">
        <f>VLOOKUP($A34,REFERENTIEL!$A:$Y,6,FALSE)</f>
        <v>#N/A</v>
      </c>
      <c r="F34" s="72" t="e">
        <f>VLOOKUP($A34,REFERENTIEL!$A:$Y,7,FALSE)</f>
        <v>#N/A</v>
      </c>
      <c r="G34" s="72" t="e">
        <f>VLOOKUP($A34,REFERENTIEL!$A:$Y,8,FALSE)</f>
        <v>#N/A</v>
      </c>
      <c r="H34" s="73" t="e">
        <f>VLOOKUP($A34,REFERENTIEL!$A:$Y,12,FALSE)</f>
        <v>#N/A</v>
      </c>
      <c r="I34" s="73" t="e">
        <f>VLOOKUP($A34,REFERENTIEL!$A:$Y,24,FALSE)</f>
        <v>#N/A</v>
      </c>
      <c r="J34" s="73" t="e">
        <f>VLOOKUP($A34,REFERENTIEL!$A:$Y,14,FALSE)</f>
        <v>#N/A</v>
      </c>
      <c r="K34" s="73" t="e">
        <f>VLOOKUP($A34,REFERENTIEL!$A:$Y,15,FALSE)</f>
        <v>#N/A</v>
      </c>
      <c r="L34" s="73" t="e">
        <f>VLOOKUP($A34,REFERENTIEL!$A:$Y,16,FALSE)</f>
        <v>#N/A</v>
      </c>
      <c r="M34" t="e">
        <f>VLOOKUP($A34,REFERENTIEL!$A:$Y,17,FALSE)</f>
        <v>#N/A</v>
      </c>
      <c r="N34" s="101" t="e">
        <f>VLOOKUP($A34,REFERENTIEL!$A:$Y,18,FALSE)</f>
        <v>#N/A</v>
      </c>
      <c r="O34" s="45" t="e">
        <f>VLOOKUP($A34,REFERENTIEL!$A:$Y,20,FALSE)</f>
        <v>#N/A</v>
      </c>
      <c r="P34" s="72" t="e">
        <f>VLOOKUP($A34,REFERENTIEL!$A:$Y,9,FALSE)</f>
        <v>#N/A</v>
      </c>
      <c r="Q34" s="73" t="e">
        <f>VLOOKUP($A34,REFERENTIEL!$A:$Y,10,FALSE)</f>
        <v>#N/A</v>
      </c>
      <c r="R34" s="73" t="e">
        <f>VLOOKUP($A34,REFERENTIEL!$A:$Y,11,FALSE)</f>
        <v>#N/A</v>
      </c>
      <c r="S34" s="73" t="e">
        <f>VLOOKUP($A34,REFERENTIEL!$A:$Y,13,FALSE)</f>
        <v>#N/A</v>
      </c>
    </row>
    <row r="35" spans="1:19" x14ac:dyDescent="0.25">
      <c r="A35"/>
      <c r="B35" s="13" t="e">
        <f>VLOOKUP($A35,REFERENTIEL!$A:$Y,2,FALSE)</f>
        <v>#N/A</v>
      </c>
      <c r="C35" t="e">
        <f>VLOOKUP($A35,REFERENTIEL!$A:$Y,4,FALSE)</f>
        <v>#N/A</v>
      </c>
      <c r="D35" t="e">
        <f>VLOOKUP($A35,REFERENTIEL!$A:$Y,5,FALSE)</f>
        <v>#N/A</v>
      </c>
      <c r="E35" s="72" t="e">
        <f>VLOOKUP($A35,REFERENTIEL!$A:$Y,6,FALSE)</f>
        <v>#N/A</v>
      </c>
      <c r="F35" s="72" t="e">
        <f>VLOOKUP($A35,REFERENTIEL!$A:$Y,7,FALSE)</f>
        <v>#N/A</v>
      </c>
      <c r="G35" s="72" t="e">
        <f>VLOOKUP($A35,REFERENTIEL!$A:$Y,8,FALSE)</f>
        <v>#N/A</v>
      </c>
      <c r="H35" s="73" t="e">
        <f>VLOOKUP($A35,REFERENTIEL!$A:$Y,12,FALSE)</f>
        <v>#N/A</v>
      </c>
      <c r="I35" s="73" t="e">
        <f>VLOOKUP($A35,REFERENTIEL!$A:$Y,24,FALSE)</f>
        <v>#N/A</v>
      </c>
      <c r="J35" s="73" t="e">
        <f>VLOOKUP($A35,REFERENTIEL!$A:$Y,14,FALSE)</f>
        <v>#N/A</v>
      </c>
      <c r="K35" s="73" t="e">
        <f>VLOOKUP($A35,REFERENTIEL!$A:$Y,15,FALSE)</f>
        <v>#N/A</v>
      </c>
      <c r="L35" s="73" t="e">
        <f>VLOOKUP($A35,REFERENTIEL!$A:$Y,16,FALSE)</f>
        <v>#N/A</v>
      </c>
      <c r="M35" t="e">
        <f>VLOOKUP($A35,REFERENTIEL!$A:$Y,17,FALSE)</f>
        <v>#N/A</v>
      </c>
      <c r="N35" s="101" t="e">
        <f>VLOOKUP($A35,REFERENTIEL!$A:$Y,18,FALSE)</f>
        <v>#N/A</v>
      </c>
      <c r="O35" s="45" t="e">
        <f>VLOOKUP($A35,REFERENTIEL!$A:$Y,20,FALSE)</f>
        <v>#N/A</v>
      </c>
      <c r="P35" s="72" t="e">
        <f>VLOOKUP($A35,REFERENTIEL!$A:$Y,9,FALSE)</f>
        <v>#N/A</v>
      </c>
      <c r="Q35" s="73" t="e">
        <f>VLOOKUP($A35,REFERENTIEL!$A:$Y,10,FALSE)</f>
        <v>#N/A</v>
      </c>
      <c r="R35" s="73" t="e">
        <f>VLOOKUP($A35,REFERENTIEL!$A:$Y,11,FALSE)</f>
        <v>#N/A</v>
      </c>
      <c r="S35" s="73" t="e">
        <f>VLOOKUP($A35,REFERENTIEL!$A:$Y,13,FALSE)</f>
        <v>#N/A</v>
      </c>
    </row>
    <row r="36" spans="1:19" x14ac:dyDescent="0.25">
      <c r="A36"/>
      <c r="B36" s="13" t="e">
        <f>VLOOKUP($A36,REFERENTIEL!$A:$Y,2,FALSE)</f>
        <v>#N/A</v>
      </c>
      <c r="C36" t="e">
        <f>VLOOKUP($A36,REFERENTIEL!$A:$Y,4,FALSE)</f>
        <v>#N/A</v>
      </c>
      <c r="D36" t="e">
        <f>VLOOKUP($A36,REFERENTIEL!$A:$Y,5,FALSE)</f>
        <v>#N/A</v>
      </c>
      <c r="E36" s="72" t="e">
        <f>VLOOKUP($A36,REFERENTIEL!$A:$Y,6,FALSE)</f>
        <v>#N/A</v>
      </c>
      <c r="F36" s="72" t="e">
        <f>VLOOKUP($A36,REFERENTIEL!$A:$Y,7,FALSE)</f>
        <v>#N/A</v>
      </c>
      <c r="G36" s="72" t="e">
        <f>VLOOKUP($A36,REFERENTIEL!$A:$Y,8,FALSE)</f>
        <v>#N/A</v>
      </c>
      <c r="H36" s="73" t="e">
        <f>VLOOKUP($A36,REFERENTIEL!$A:$Y,12,FALSE)</f>
        <v>#N/A</v>
      </c>
      <c r="I36" s="73" t="e">
        <f>VLOOKUP($A36,REFERENTIEL!$A:$Y,24,FALSE)</f>
        <v>#N/A</v>
      </c>
      <c r="J36" s="73" t="e">
        <f>VLOOKUP($A36,REFERENTIEL!$A:$Y,14,FALSE)</f>
        <v>#N/A</v>
      </c>
      <c r="K36" s="73" t="e">
        <f>VLOOKUP($A36,REFERENTIEL!$A:$Y,15,FALSE)</f>
        <v>#N/A</v>
      </c>
      <c r="L36" s="73" t="e">
        <f>VLOOKUP($A36,REFERENTIEL!$A:$Y,16,FALSE)</f>
        <v>#N/A</v>
      </c>
      <c r="M36" t="e">
        <f>VLOOKUP($A36,REFERENTIEL!$A:$Y,17,FALSE)</f>
        <v>#N/A</v>
      </c>
      <c r="N36" s="101" t="e">
        <f>VLOOKUP($A36,REFERENTIEL!$A:$Y,18,FALSE)</f>
        <v>#N/A</v>
      </c>
      <c r="O36" s="45" t="e">
        <f>VLOOKUP($A36,REFERENTIEL!$A:$Y,20,FALSE)</f>
        <v>#N/A</v>
      </c>
      <c r="P36" s="72" t="e">
        <f>VLOOKUP($A36,REFERENTIEL!$A:$Y,9,FALSE)</f>
        <v>#N/A</v>
      </c>
      <c r="Q36" s="73" t="e">
        <f>VLOOKUP($A36,REFERENTIEL!$A:$Y,10,FALSE)</f>
        <v>#N/A</v>
      </c>
      <c r="R36" s="73" t="e">
        <f>VLOOKUP($A36,REFERENTIEL!$A:$Y,11,FALSE)</f>
        <v>#N/A</v>
      </c>
      <c r="S36" s="73" t="e">
        <f>VLOOKUP($A36,REFERENTIEL!$A:$Y,13,FALSE)</f>
        <v>#N/A</v>
      </c>
    </row>
    <row r="37" spans="1:19" x14ac:dyDescent="0.25">
      <c r="A37"/>
      <c r="B37" s="13" t="e">
        <f>VLOOKUP($A37,REFERENTIEL!$A:$Y,2,FALSE)</f>
        <v>#N/A</v>
      </c>
      <c r="C37" t="e">
        <f>VLOOKUP($A37,REFERENTIEL!$A:$Y,4,FALSE)</f>
        <v>#N/A</v>
      </c>
      <c r="D37" t="e">
        <f>VLOOKUP($A37,REFERENTIEL!$A:$Y,5,FALSE)</f>
        <v>#N/A</v>
      </c>
      <c r="E37" s="72" t="e">
        <f>VLOOKUP($A37,REFERENTIEL!$A:$Y,6,FALSE)</f>
        <v>#N/A</v>
      </c>
      <c r="F37" s="72" t="e">
        <f>VLOOKUP($A37,REFERENTIEL!$A:$Y,7,FALSE)</f>
        <v>#N/A</v>
      </c>
      <c r="G37" s="72" t="e">
        <f>VLOOKUP($A37,REFERENTIEL!$A:$Y,8,FALSE)</f>
        <v>#N/A</v>
      </c>
      <c r="H37" s="73" t="e">
        <f>VLOOKUP($A37,REFERENTIEL!$A:$Y,12,FALSE)</f>
        <v>#N/A</v>
      </c>
      <c r="I37" s="73" t="e">
        <f>VLOOKUP($A37,REFERENTIEL!$A:$Y,24,FALSE)</f>
        <v>#N/A</v>
      </c>
      <c r="J37" s="73" t="e">
        <f>VLOOKUP($A37,REFERENTIEL!$A:$Y,14,FALSE)</f>
        <v>#N/A</v>
      </c>
      <c r="K37" s="73" t="e">
        <f>VLOOKUP($A37,REFERENTIEL!$A:$Y,15,FALSE)</f>
        <v>#N/A</v>
      </c>
      <c r="L37" s="73" t="e">
        <f>VLOOKUP($A37,REFERENTIEL!$A:$Y,16,FALSE)</f>
        <v>#N/A</v>
      </c>
      <c r="M37" t="e">
        <f>VLOOKUP($A37,REFERENTIEL!$A:$Y,17,FALSE)</f>
        <v>#N/A</v>
      </c>
      <c r="N37" s="101" t="e">
        <f>VLOOKUP($A37,REFERENTIEL!$A:$Y,18,FALSE)</f>
        <v>#N/A</v>
      </c>
      <c r="O37" s="45" t="e">
        <f>VLOOKUP($A37,REFERENTIEL!$A:$Y,20,FALSE)</f>
        <v>#N/A</v>
      </c>
      <c r="P37" s="72" t="e">
        <f>VLOOKUP($A37,REFERENTIEL!$A:$Y,9,FALSE)</f>
        <v>#N/A</v>
      </c>
      <c r="Q37" s="73" t="e">
        <f>VLOOKUP($A37,REFERENTIEL!$A:$Y,10,FALSE)</f>
        <v>#N/A</v>
      </c>
      <c r="R37" s="73" t="e">
        <f>VLOOKUP($A37,REFERENTIEL!$A:$Y,11,FALSE)</f>
        <v>#N/A</v>
      </c>
      <c r="S37" s="73" t="e">
        <f>VLOOKUP($A37,REFERENTIEL!$A:$Y,13,FALSE)</f>
        <v>#N/A</v>
      </c>
    </row>
    <row r="38" spans="1:19" x14ac:dyDescent="0.25">
      <c r="A38"/>
      <c r="B38" s="13" t="e">
        <f>VLOOKUP($A38,REFERENTIEL!$A:$Y,2,FALSE)</f>
        <v>#N/A</v>
      </c>
      <c r="C38" t="e">
        <f>VLOOKUP($A38,REFERENTIEL!$A:$Y,4,FALSE)</f>
        <v>#N/A</v>
      </c>
      <c r="D38" t="e">
        <f>VLOOKUP($A38,REFERENTIEL!$A:$Y,5,FALSE)</f>
        <v>#N/A</v>
      </c>
      <c r="E38" s="72" t="e">
        <f>VLOOKUP($A38,REFERENTIEL!$A:$Y,6,FALSE)</f>
        <v>#N/A</v>
      </c>
      <c r="F38" s="72" t="e">
        <f>VLOOKUP($A38,REFERENTIEL!$A:$Y,7,FALSE)</f>
        <v>#N/A</v>
      </c>
      <c r="G38" s="72" t="e">
        <f>VLOOKUP($A38,REFERENTIEL!$A:$Y,8,FALSE)</f>
        <v>#N/A</v>
      </c>
      <c r="H38" s="73" t="e">
        <f>VLOOKUP($A38,REFERENTIEL!$A:$Y,12,FALSE)</f>
        <v>#N/A</v>
      </c>
      <c r="I38" s="73" t="e">
        <f>VLOOKUP($A38,REFERENTIEL!$A:$Y,24,FALSE)</f>
        <v>#N/A</v>
      </c>
      <c r="J38" s="73" t="e">
        <f>VLOOKUP($A38,REFERENTIEL!$A:$Y,14,FALSE)</f>
        <v>#N/A</v>
      </c>
      <c r="K38" s="73" t="e">
        <f>VLOOKUP($A38,REFERENTIEL!$A:$Y,15,FALSE)</f>
        <v>#N/A</v>
      </c>
      <c r="L38" s="73" t="e">
        <f>VLOOKUP($A38,REFERENTIEL!$A:$Y,16,FALSE)</f>
        <v>#N/A</v>
      </c>
      <c r="M38" s="37" t="e">
        <f>VLOOKUP($A38,REFERENTIEL!$A:$Y,17,FALSE)</f>
        <v>#N/A</v>
      </c>
      <c r="N38" s="101" t="e">
        <f>VLOOKUP($A38,REFERENTIEL!$A:$Y,18,FALSE)</f>
        <v>#N/A</v>
      </c>
      <c r="O38" s="45" t="e">
        <f>VLOOKUP($A38,REFERENTIEL!$A:$Y,20,FALSE)</f>
        <v>#N/A</v>
      </c>
      <c r="P38" s="72" t="e">
        <f>VLOOKUP($A38,REFERENTIEL!$A:$Y,9,FALSE)</f>
        <v>#N/A</v>
      </c>
      <c r="Q38" s="73" t="e">
        <f>VLOOKUP($A38,REFERENTIEL!$A:$Y,10,FALSE)</f>
        <v>#N/A</v>
      </c>
      <c r="R38" s="73" t="e">
        <f>VLOOKUP($A38,REFERENTIEL!$A:$Y,11,FALSE)</f>
        <v>#N/A</v>
      </c>
      <c r="S38" s="73" t="e">
        <f>VLOOKUP($A38,REFERENTIEL!$A:$Y,13,FALSE)</f>
        <v>#N/A</v>
      </c>
    </row>
    <row r="39" spans="1:19" x14ac:dyDescent="0.25">
      <c r="A39"/>
      <c r="B39" s="13" t="e">
        <f>VLOOKUP($A39,REFERENTIEL!$A:$Y,2,FALSE)</f>
        <v>#N/A</v>
      </c>
      <c r="C39" t="e">
        <f>VLOOKUP($A39,REFERENTIEL!$A:$Y,4,FALSE)</f>
        <v>#N/A</v>
      </c>
      <c r="D39" t="e">
        <f>VLOOKUP($A39,REFERENTIEL!$A:$Y,5,FALSE)</f>
        <v>#N/A</v>
      </c>
      <c r="E39" s="72" t="e">
        <f>VLOOKUP($A39,REFERENTIEL!$A:$Y,6,FALSE)</f>
        <v>#N/A</v>
      </c>
      <c r="F39" s="72" t="e">
        <f>VLOOKUP($A39,REFERENTIEL!$A:$Y,7,FALSE)</f>
        <v>#N/A</v>
      </c>
      <c r="G39" s="72" t="e">
        <f>VLOOKUP($A39,REFERENTIEL!$A:$Y,8,FALSE)</f>
        <v>#N/A</v>
      </c>
      <c r="H39" s="73" t="e">
        <f>VLOOKUP($A39,REFERENTIEL!$A:$Y,12,FALSE)</f>
        <v>#N/A</v>
      </c>
      <c r="I39" s="73" t="e">
        <f>VLOOKUP($A39,REFERENTIEL!$A:$Y,24,FALSE)</f>
        <v>#N/A</v>
      </c>
      <c r="J39" s="73" t="e">
        <f>VLOOKUP($A39,REFERENTIEL!$A:$Y,14,FALSE)</f>
        <v>#N/A</v>
      </c>
      <c r="K39" s="73" t="e">
        <f>VLOOKUP($A39,REFERENTIEL!$A:$Y,15,FALSE)</f>
        <v>#N/A</v>
      </c>
      <c r="L39" s="73" t="e">
        <f>VLOOKUP($A39,REFERENTIEL!$A:$Y,16,FALSE)</f>
        <v>#N/A</v>
      </c>
      <c r="M39" s="37" t="e">
        <f>VLOOKUP($A39,REFERENTIEL!$A:$Y,17,FALSE)</f>
        <v>#N/A</v>
      </c>
      <c r="N39" s="101" t="e">
        <f>VLOOKUP($A39,REFERENTIEL!$A:$Y,18,FALSE)</f>
        <v>#N/A</v>
      </c>
      <c r="O39" s="45" t="e">
        <f>VLOOKUP($A39,REFERENTIEL!$A:$Y,20,FALSE)</f>
        <v>#N/A</v>
      </c>
      <c r="P39" s="72" t="e">
        <f>VLOOKUP($A39,REFERENTIEL!$A:$Y,9,FALSE)</f>
        <v>#N/A</v>
      </c>
      <c r="Q39" s="73" t="e">
        <f>VLOOKUP($A39,REFERENTIEL!$A:$Y,10,FALSE)</f>
        <v>#N/A</v>
      </c>
      <c r="R39" s="73" t="e">
        <f>VLOOKUP($A39,REFERENTIEL!$A:$Y,11,FALSE)</f>
        <v>#N/A</v>
      </c>
      <c r="S39" s="73" t="e">
        <f>VLOOKUP($A39,REFERENTIEL!$A:$Y,13,FALSE)</f>
        <v>#N/A</v>
      </c>
    </row>
    <row r="40" spans="1:19" x14ac:dyDescent="0.25">
      <c r="A40"/>
      <c r="B40" s="13" t="e">
        <f>VLOOKUP($A40,REFERENTIEL!$A:$Y,2,FALSE)</f>
        <v>#N/A</v>
      </c>
      <c r="C40" t="e">
        <f>VLOOKUP($A40,REFERENTIEL!$A:$Y,4,FALSE)</f>
        <v>#N/A</v>
      </c>
      <c r="D40" t="e">
        <f>VLOOKUP($A40,REFERENTIEL!$A:$Y,5,FALSE)</f>
        <v>#N/A</v>
      </c>
      <c r="E40" s="72" t="e">
        <f>VLOOKUP($A40,REFERENTIEL!$A:$Y,6,FALSE)</f>
        <v>#N/A</v>
      </c>
      <c r="F40" s="72" t="e">
        <f>VLOOKUP($A40,REFERENTIEL!$A:$Y,7,FALSE)</f>
        <v>#N/A</v>
      </c>
      <c r="G40" s="72" t="e">
        <f>VLOOKUP($A40,REFERENTIEL!$A:$Y,8,FALSE)</f>
        <v>#N/A</v>
      </c>
      <c r="H40" s="73" t="e">
        <f>VLOOKUP($A40,REFERENTIEL!$A:$Y,12,FALSE)</f>
        <v>#N/A</v>
      </c>
      <c r="I40" s="73" t="e">
        <f>VLOOKUP($A40,REFERENTIEL!$A:$Y,24,FALSE)</f>
        <v>#N/A</v>
      </c>
      <c r="J40" s="73" t="e">
        <f>VLOOKUP($A40,REFERENTIEL!$A:$Y,14,FALSE)</f>
        <v>#N/A</v>
      </c>
      <c r="K40" s="73" t="e">
        <f>VLOOKUP($A40,REFERENTIEL!$A:$Y,15,FALSE)</f>
        <v>#N/A</v>
      </c>
      <c r="L40" s="73" t="e">
        <f>VLOOKUP($A40,REFERENTIEL!$A:$Y,16,FALSE)</f>
        <v>#N/A</v>
      </c>
      <c r="M40" s="37" t="e">
        <f>VLOOKUP($A40,REFERENTIEL!$A:$Y,17,FALSE)</f>
        <v>#N/A</v>
      </c>
      <c r="N40" s="101" t="e">
        <f>VLOOKUP($A40,REFERENTIEL!$A:$Y,18,FALSE)</f>
        <v>#N/A</v>
      </c>
      <c r="O40" s="45" t="e">
        <f>VLOOKUP($A40,REFERENTIEL!$A:$Y,20,FALSE)</f>
        <v>#N/A</v>
      </c>
      <c r="P40" s="72" t="e">
        <f>VLOOKUP($A40,REFERENTIEL!$A:$Y,9,FALSE)</f>
        <v>#N/A</v>
      </c>
      <c r="Q40" s="73" t="e">
        <f>VLOOKUP($A40,REFERENTIEL!$A:$Y,10,FALSE)</f>
        <v>#N/A</v>
      </c>
      <c r="R40" s="73" t="e">
        <f>VLOOKUP($A40,REFERENTIEL!$A:$Y,11,FALSE)</f>
        <v>#N/A</v>
      </c>
      <c r="S40" s="73" t="e">
        <f>VLOOKUP($A40,REFERENTIEL!$A:$Y,13,FALSE)</f>
        <v>#N/A</v>
      </c>
    </row>
    <row r="41" spans="1:19" x14ac:dyDescent="0.25">
      <c r="A41"/>
      <c r="B41" s="13" t="e">
        <f>VLOOKUP($A41,REFERENTIEL!$A:$Y,2,FALSE)</f>
        <v>#N/A</v>
      </c>
      <c r="C41" t="e">
        <f>VLOOKUP($A41,REFERENTIEL!$A:$Y,4,FALSE)</f>
        <v>#N/A</v>
      </c>
      <c r="D41" t="e">
        <f>VLOOKUP($A41,REFERENTIEL!$A:$Y,5,FALSE)</f>
        <v>#N/A</v>
      </c>
      <c r="E41" s="72" t="e">
        <f>VLOOKUP($A41,REFERENTIEL!$A:$Y,6,FALSE)</f>
        <v>#N/A</v>
      </c>
      <c r="F41" s="72" t="e">
        <f>VLOOKUP($A41,REFERENTIEL!$A:$Y,7,FALSE)</f>
        <v>#N/A</v>
      </c>
      <c r="G41" s="72" t="e">
        <f>VLOOKUP($A41,REFERENTIEL!$A:$Y,8,FALSE)</f>
        <v>#N/A</v>
      </c>
      <c r="H41" s="73" t="e">
        <f>VLOOKUP($A41,REFERENTIEL!$A:$Y,12,FALSE)</f>
        <v>#N/A</v>
      </c>
      <c r="I41" s="73" t="e">
        <f>VLOOKUP($A41,REFERENTIEL!$A:$Y,24,FALSE)</f>
        <v>#N/A</v>
      </c>
      <c r="J41" s="73" t="e">
        <f>VLOOKUP($A41,REFERENTIEL!$A:$Y,14,FALSE)</f>
        <v>#N/A</v>
      </c>
      <c r="K41" s="73" t="e">
        <f>VLOOKUP($A41,REFERENTIEL!$A:$Y,15,FALSE)</f>
        <v>#N/A</v>
      </c>
      <c r="L41" s="73" t="e">
        <f>VLOOKUP($A41,REFERENTIEL!$A:$Y,16,FALSE)</f>
        <v>#N/A</v>
      </c>
      <c r="M41" s="37" t="e">
        <f>VLOOKUP($A41,REFERENTIEL!$A:$Y,17,FALSE)</f>
        <v>#N/A</v>
      </c>
      <c r="N41" s="101" t="e">
        <f>VLOOKUP($A41,REFERENTIEL!$A:$Y,18,FALSE)</f>
        <v>#N/A</v>
      </c>
      <c r="O41" s="45" t="e">
        <f>VLOOKUP($A41,REFERENTIEL!$A:$Y,20,FALSE)</f>
        <v>#N/A</v>
      </c>
      <c r="P41" s="72" t="e">
        <f>VLOOKUP($A41,REFERENTIEL!$A:$Y,9,FALSE)</f>
        <v>#N/A</v>
      </c>
      <c r="Q41" s="73" t="e">
        <f>VLOOKUP($A41,REFERENTIEL!$A:$Y,10,FALSE)</f>
        <v>#N/A</v>
      </c>
      <c r="R41" s="73" t="e">
        <f>VLOOKUP($A41,REFERENTIEL!$A:$Y,11,FALSE)</f>
        <v>#N/A</v>
      </c>
      <c r="S41" s="73" t="e">
        <f>VLOOKUP($A41,REFERENTIEL!$A:$Y,13,FALSE)</f>
        <v>#N/A</v>
      </c>
    </row>
    <row r="42" spans="1:19" x14ac:dyDescent="0.25">
      <c r="A42"/>
      <c r="B42" s="13" t="e">
        <f>VLOOKUP($A42,REFERENTIEL!$A:$Y,2,FALSE)</f>
        <v>#N/A</v>
      </c>
      <c r="C42" t="e">
        <f>VLOOKUP($A42,REFERENTIEL!$A:$Y,4,FALSE)</f>
        <v>#N/A</v>
      </c>
      <c r="D42" t="e">
        <f>VLOOKUP($A42,REFERENTIEL!$A:$Y,5,FALSE)</f>
        <v>#N/A</v>
      </c>
      <c r="E42" s="72" t="e">
        <f>VLOOKUP($A42,REFERENTIEL!$A:$Y,6,FALSE)</f>
        <v>#N/A</v>
      </c>
      <c r="F42" s="72" t="e">
        <f>VLOOKUP($A42,REFERENTIEL!$A:$Y,7,FALSE)</f>
        <v>#N/A</v>
      </c>
      <c r="G42" s="72" t="e">
        <f>VLOOKUP($A42,REFERENTIEL!$A:$Y,8,FALSE)</f>
        <v>#N/A</v>
      </c>
      <c r="H42" s="73" t="e">
        <f>VLOOKUP($A42,REFERENTIEL!$A:$Y,12,FALSE)</f>
        <v>#N/A</v>
      </c>
      <c r="I42" s="73" t="e">
        <f>VLOOKUP($A42,REFERENTIEL!$A:$Y,24,FALSE)</f>
        <v>#N/A</v>
      </c>
      <c r="J42" s="73" t="e">
        <f>VLOOKUP($A42,REFERENTIEL!$A:$Y,14,FALSE)</f>
        <v>#N/A</v>
      </c>
      <c r="K42" s="73" t="e">
        <f>VLOOKUP($A42,REFERENTIEL!$A:$Y,15,FALSE)</f>
        <v>#N/A</v>
      </c>
      <c r="L42" s="73" t="e">
        <f>VLOOKUP($A42,REFERENTIEL!$A:$Y,16,FALSE)</f>
        <v>#N/A</v>
      </c>
      <c r="M42" s="37" t="e">
        <f>VLOOKUP($A42,REFERENTIEL!$A:$Y,17,FALSE)</f>
        <v>#N/A</v>
      </c>
      <c r="N42" s="101" t="e">
        <f>VLOOKUP($A42,REFERENTIEL!$A:$Y,18,FALSE)</f>
        <v>#N/A</v>
      </c>
      <c r="O42" s="45" t="e">
        <f>VLOOKUP($A42,REFERENTIEL!$A:$Y,20,FALSE)</f>
        <v>#N/A</v>
      </c>
      <c r="P42" s="72" t="e">
        <f>VLOOKUP($A42,REFERENTIEL!$A:$Y,9,FALSE)</f>
        <v>#N/A</v>
      </c>
      <c r="Q42" s="73" t="e">
        <f>VLOOKUP($A42,REFERENTIEL!$A:$Y,10,FALSE)</f>
        <v>#N/A</v>
      </c>
      <c r="R42" s="73" t="e">
        <f>VLOOKUP($A42,REFERENTIEL!$A:$Y,11,FALSE)</f>
        <v>#N/A</v>
      </c>
      <c r="S42" s="73" t="e">
        <f>VLOOKUP($A42,REFERENTIEL!$A:$Y,13,FALSE)</f>
        <v>#N/A</v>
      </c>
    </row>
    <row r="43" spans="1:19" x14ac:dyDescent="0.25">
      <c r="A43"/>
      <c r="B43" s="13" t="e">
        <f>VLOOKUP($A43,REFERENTIEL!$A:$Y,2,FALSE)</f>
        <v>#N/A</v>
      </c>
      <c r="C43" t="e">
        <f>VLOOKUP($A43,REFERENTIEL!$A:$Y,4,FALSE)</f>
        <v>#N/A</v>
      </c>
      <c r="D43" t="e">
        <f>VLOOKUP($A43,REFERENTIEL!$A:$Y,5,FALSE)</f>
        <v>#N/A</v>
      </c>
      <c r="E43" s="72" t="e">
        <f>VLOOKUP($A43,REFERENTIEL!$A:$Y,6,FALSE)</f>
        <v>#N/A</v>
      </c>
      <c r="F43" s="72" t="e">
        <f>VLOOKUP($A43,REFERENTIEL!$A:$Y,7,FALSE)</f>
        <v>#N/A</v>
      </c>
      <c r="G43" s="72" t="e">
        <f>VLOOKUP($A43,REFERENTIEL!$A:$Y,8,FALSE)</f>
        <v>#N/A</v>
      </c>
      <c r="H43" s="73" t="e">
        <f>VLOOKUP($A43,REFERENTIEL!$A:$Y,12,FALSE)</f>
        <v>#N/A</v>
      </c>
      <c r="I43" s="73" t="e">
        <f>VLOOKUP($A43,REFERENTIEL!$A:$Y,24,FALSE)</f>
        <v>#N/A</v>
      </c>
      <c r="J43" s="73" t="e">
        <f>VLOOKUP($A43,REFERENTIEL!$A:$Y,14,FALSE)</f>
        <v>#N/A</v>
      </c>
      <c r="K43" s="73" t="e">
        <f>VLOOKUP($A43,REFERENTIEL!$A:$Y,15,FALSE)</f>
        <v>#N/A</v>
      </c>
      <c r="L43" s="73" t="e">
        <f>VLOOKUP($A43,REFERENTIEL!$A:$Y,16,FALSE)</f>
        <v>#N/A</v>
      </c>
      <c r="M43" s="37" t="e">
        <f>VLOOKUP($A43,REFERENTIEL!$A:$Y,17,FALSE)</f>
        <v>#N/A</v>
      </c>
      <c r="N43" s="101" t="e">
        <f>VLOOKUP($A43,REFERENTIEL!$A:$Y,18,FALSE)</f>
        <v>#N/A</v>
      </c>
      <c r="O43" s="45" t="e">
        <f>VLOOKUP($A43,REFERENTIEL!$A:$Y,20,FALSE)</f>
        <v>#N/A</v>
      </c>
      <c r="P43" s="72" t="e">
        <f>VLOOKUP($A43,REFERENTIEL!$A:$Y,9,FALSE)</f>
        <v>#N/A</v>
      </c>
      <c r="Q43" s="73" t="e">
        <f>VLOOKUP($A43,REFERENTIEL!$A:$Y,10,FALSE)</f>
        <v>#N/A</v>
      </c>
      <c r="R43" s="73" t="e">
        <f>VLOOKUP($A43,REFERENTIEL!$A:$Y,11,FALSE)</f>
        <v>#N/A</v>
      </c>
      <c r="S43" s="73" t="e">
        <f>VLOOKUP($A43,REFERENTIEL!$A:$Y,13,FALSE)</f>
        <v>#N/A</v>
      </c>
    </row>
    <row r="44" spans="1:19" x14ac:dyDescent="0.25">
      <c r="A44"/>
      <c r="B44" s="13" t="e">
        <f>VLOOKUP($A44,REFERENTIEL!$A:$Y,2,FALSE)</f>
        <v>#N/A</v>
      </c>
      <c r="C44" t="e">
        <f>VLOOKUP($A44,REFERENTIEL!$A:$Y,4,FALSE)</f>
        <v>#N/A</v>
      </c>
      <c r="D44" t="e">
        <f>VLOOKUP($A44,REFERENTIEL!$A:$Y,5,FALSE)</f>
        <v>#N/A</v>
      </c>
      <c r="E44" s="72" t="e">
        <f>VLOOKUP($A44,REFERENTIEL!$A:$Y,6,FALSE)</f>
        <v>#N/A</v>
      </c>
      <c r="F44" s="72" t="e">
        <f>VLOOKUP($A44,REFERENTIEL!$A:$Y,7,FALSE)</f>
        <v>#N/A</v>
      </c>
      <c r="G44" s="72" t="e">
        <f>VLOOKUP($A44,REFERENTIEL!$A:$Y,8,FALSE)</f>
        <v>#N/A</v>
      </c>
      <c r="H44" s="73" t="e">
        <f>VLOOKUP($A44,REFERENTIEL!$A:$Y,12,FALSE)</f>
        <v>#N/A</v>
      </c>
      <c r="I44" s="73" t="e">
        <f>VLOOKUP($A44,REFERENTIEL!$A:$Y,24,FALSE)</f>
        <v>#N/A</v>
      </c>
      <c r="J44" s="73" t="e">
        <f>VLOOKUP($A44,REFERENTIEL!$A:$Y,14,FALSE)</f>
        <v>#N/A</v>
      </c>
      <c r="K44" s="73" t="e">
        <f>VLOOKUP($A44,REFERENTIEL!$A:$Y,15,FALSE)</f>
        <v>#N/A</v>
      </c>
      <c r="L44" s="73" t="e">
        <f>VLOOKUP($A44,REFERENTIEL!$A:$Y,16,FALSE)</f>
        <v>#N/A</v>
      </c>
      <c r="M44" s="37" t="e">
        <f>VLOOKUP($A44,REFERENTIEL!$A:$Y,17,FALSE)</f>
        <v>#N/A</v>
      </c>
      <c r="N44" s="101" t="e">
        <f>VLOOKUP($A44,REFERENTIEL!$A:$Y,18,FALSE)</f>
        <v>#N/A</v>
      </c>
      <c r="O44" s="45" t="e">
        <f>VLOOKUP($A44,REFERENTIEL!$A:$Y,20,FALSE)</f>
        <v>#N/A</v>
      </c>
      <c r="P44" s="72" t="e">
        <f>VLOOKUP($A44,REFERENTIEL!$A:$Y,9,FALSE)</f>
        <v>#N/A</v>
      </c>
      <c r="Q44" s="73" t="e">
        <f>VLOOKUP($A44,REFERENTIEL!$A:$Y,10,FALSE)</f>
        <v>#N/A</v>
      </c>
      <c r="R44" s="73" t="e">
        <f>VLOOKUP($A44,REFERENTIEL!$A:$Y,11,FALSE)</f>
        <v>#N/A</v>
      </c>
      <c r="S44" s="73" t="e">
        <f>VLOOKUP($A44,REFERENTIEL!$A:$Y,13,FALSE)</f>
        <v>#N/A</v>
      </c>
    </row>
    <row r="45" spans="1:19" x14ac:dyDescent="0.25">
      <c r="A45"/>
      <c r="B45" s="13" t="e">
        <f>VLOOKUP($A45,REFERENTIEL!$A:$Y,2,FALSE)</f>
        <v>#N/A</v>
      </c>
      <c r="C45" t="e">
        <f>VLOOKUP($A45,REFERENTIEL!$A:$Y,4,FALSE)</f>
        <v>#N/A</v>
      </c>
      <c r="D45" t="e">
        <f>VLOOKUP($A45,REFERENTIEL!$A:$Y,5,FALSE)</f>
        <v>#N/A</v>
      </c>
      <c r="E45" s="72" t="e">
        <f>VLOOKUP($A45,REFERENTIEL!$A:$Y,6,FALSE)</f>
        <v>#N/A</v>
      </c>
      <c r="F45" s="72" t="e">
        <f>VLOOKUP($A45,REFERENTIEL!$A:$Y,7,FALSE)</f>
        <v>#N/A</v>
      </c>
      <c r="G45" s="72" t="e">
        <f>VLOOKUP($A45,REFERENTIEL!$A:$Y,8,FALSE)</f>
        <v>#N/A</v>
      </c>
      <c r="H45" s="73" t="e">
        <f>VLOOKUP($A45,REFERENTIEL!$A:$Y,12,FALSE)</f>
        <v>#N/A</v>
      </c>
      <c r="I45" s="73" t="e">
        <f>VLOOKUP($A45,REFERENTIEL!$A:$Y,24,FALSE)</f>
        <v>#N/A</v>
      </c>
      <c r="J45" s="73" t="e">
        <f>VLOOKUP($A45,REFERENTIEL!$A:$Y,14,FALSE)</f>
        <v>#N/A</v>
      </c>
      <c r="K45" s="73" t="e">
        <f>VLOOKUP($A45,REFERENTIEL!$A:$Y,15,FALSE)</f>
        <v>#N/A</v>
      </c>
      <c r="L45" s="73" t="e">
        <f>VLOOKUP($A45,REFERENTIEL!$A:$Y,16,FALSE)</f>
        <v>#N/A</v>
      </c>
      <c r="M45" s="37" t="e">
        <f>VLOOKUP($A45,REFERENTIEL!$A:$Y,17,FALSE)</f>
        <v>#N/A</v>
      </c>
      <c r="N45" s="101" t="e">
        <f>VLOOKUP($A45,REFERENTIEL!$A:$Y,18,FALSE)</f>
        <v>#N/A</v>
      </c>
      <c r="O45" s="45" t="e">
        <f>VLOOKUP($A45,REFERENTIEL!$A:$Y,20,FALSE)</f>
        <v>#N/A</v>
      </c>
      <c r="P45" s="72" t="e">
        <f>VLOOKUP($A45,REFERENTIEL!$A:$Y,9,FALSE)</f>
        <v>#N/A</v>
      </c>
      <c r="Q45" s="73" t="e">
        <f>VLOOKUP($A45,REFERENTIEL!$A:$Y,10,FALSE)</f>
        <v>#N/A</v>
      </c>
      <c r="R45" s="73" t="e">
        <f>VLOOKUP($A45,REFERENTIEL!$A:$Y,11,FALSE)</f>
        <v>#N/A</v>
      </c>
      <c r="S45" s="73" t="e">
        <f>VLOOKUP($A45,REFERENTIEL!$A:$Y,13,FALSE)</f>
        <v>#N/A</v>
      </c>
    </row>
    <row r="46" spans="1:19" x14ac:dyDescent="0.25">
      <c r="A46"/>
      <c r="B46" s="13" t="e">
        <f>VLOOKUP($A46,REFERENTIEL!$A:$Y,2,FALSE)</f>
        <v>#N/A</v>
      </c>
      <c r="C46" t="e">
        <f>VLOOKUP($A46,REFERENTIEL!$A:$Y,4,FALSE)</f>
        <v>#N/A</v>
      </c>
      <c r="D46" t="e">
        <f>VLOOKUP($A46,REFERENTIEL!$A:$Y,5,FALSE)</f>
        <v>#N/A</v>
      </c>
      <c r="E46" s="72" t="e">
        <f>VLOOKUP($A46,REFERENTIEL!$A:$Y,6,FALSE)</f>
        <v>#N/A</v>
      </c>
      <c r="F46" s="72" t="e">
        <f>VLOOKUP($A46,REFERENTIEL!$A:$Y,7,FALSE)</f>
        <v>#N/A</v>
      </c>
      <c r="G46" s="72" t="e">
        <f>VLOOKUP($A46,REFERENTIEL!$A:$Y,8,FALSE)</f>
        <v>#N/A</v>
      </c>
      <c r="H46" s="73" t="e">
        <f>VLOOKUP($A46,REFERENTIEL!$A:$Y,12,FALSE)</f>
        <v>#N/A</v>
      </c>
      <c r="I46" s="73" t="e">
        <f>VLOOKUP($A46,REFERENTIEL!$A:$Y,24,FALSE)</f>
        <v>#N/A</v>
      </c>
      <c r="J46" s="73" t="e">
        <f>VLOOKUP($A46,REFERENTIEL!$A:$Y,14,FALSE)</f>
        <v>#N/A</v>
      </c>
      <c r="K46" s="73" t="e">
        <f>VLOOKUP($A46,REFERENTIEL!$A:$Y,15,FALSE)</f>
        <v>#N/A</v>
      </c>
      <c r="L46" s="73" t="e">
        <f>VLOOKUP($A46,REFERENTIEL!$A:$Y,16,FALSE)</f>
        <v>#N/A</v>
      </c>
      <c r="M46" s="37" t="e">
        <f>VLOOKUP($A46,REFERENTIEL!$A:$Y,17,FALSE)</f>
        <v>#N/A</v>
      </c>
      <c r="N46" s="101" t="e">
        <f>VLOOKUP($A46,REFERENTIEL!$A:$Y,18,FALSE)</f>
        <v>#N/A</v>
      </c>
      <c r="O46" s="45" t="e">
        <f>VLOOKUP($A46,REFERENTIEL!$A:$Y,20,FALSE)</f>
        <v>#N/A</v>
      </c>
      <c r="P46" s="72" t="e">
        <f>VLOOKUP($A46,REFERENTIEL!$A:$Y,9,FALSE)</f>
        <v>#N/A</v>
      </c>
      <c r="Q46" s="73" t="e">
        <f>VLOOKUP($A46,REFERENTIEL!$A:$Y,10,FALSE)</f>
        <v>#N/A</v>
      </c>
      <c r="R46" s="73" t="e">
        <f>VLOOKUP($A46,REFERENTIEL!$A:$Y,11,FALSE)</f>
        <v>#N/A</v>
      </c>
      <c r="S46" s="73" t="e">
        <f>VLOOKUP($A46,REFERENTIEL!$A:$Y,13,FALSE)</f>
        <v>#N/A</v>
      </c>
    </row>
    <row r="47" spans="1:19" x14ac:dyDescent="0.25">
      <c r="A47"/>
      <c r="B47" s="13" t="e">
        <f>VLOOKUP($A47,REFERENTIEL!$A:$Y,2,FALSE)</f>
        <v>#N/A</v>
      </c>
      <c r="C47" t="e">
        <f>VLOOKUP($A47,REFERENTIEL!$A:$Y,4,FALSE)</f>
        <v>#N/A</v>
      </c>
      <c r="D47" t="e">
        <f>VLOOKUP($A47,REFERENTIEL!$A:$Y,5,FALSE)</f>
        <v>#N/A</v>
      </c>
      <c r="E47" s="72" t="e">
        <f>VLOOKUP($A47,REFERENTIEL!$A:$Y,6,FALSE)</f>
        <v>#N/A</v>
      </c>
      <c r="F47" s="72" t="e">
        <f>VLOOKUP($A47,REFERENTIEL!$A:$Y,7,FALSE)</f>
        <v>#N/A</v>
      </c>
      <c r="G47" s="72" t="e">
        <f>VLOOKUP($A47,REFERENTIEL!$A:$Y,8,FALSE)</f>
        <v>#N/A</v>
      </c>
      <c r="H47" s="73" t="e">
        <f>VLOOKUP($A47,REFERENTIEL!$A:$Y,12,FALSE)</f>
        <v>#N/A</v>
      </c>
      <c r="I47" s="73" t="e">
        <f>VLOOKUP($A47,REFERENTIEL!$A:$Y,24,FALSE)</f>
        <v>#N/A</v>
      </c>
      <c r="J47" s="73" t="e">
        <f>VLOOKUP($A47,REFERENTIEL!$A:$Y,14,FALSE)</f>
        <v>#N/A</v>
      </c>
      <c r="K47" s="73" t="e">
        <f>VLOOKUP($A47,REFERENTIEL!$A:$Y,15,FALSE)</f>
        <v>#N/A</v>
      </c>
      <c r="L47" s="73" t="e">
        <f>VLOOKUP($A47,REFERENTIEL!$A:$Y,16,FALSE)</f>
        <v>#N/A</v>
      </c>
      <c r="M47" s="37" t="e">
        <f>VLOOKUP($A47,REFERENTIEL!$A:$Y,17,FALSE)</f>
        <v>#N/A</v>
      </c>
      <c r="N47" s="101" t="e">
        <f>VLOOKUP($A47,REFERENTIEL!$A:$Y,18,FALSE)</f>
        <v>#N/A</v>
      </c>
      <c r="O47" s="45" t="e">
        <f>VLOOKUP($A47,REFERENTIEL!$A:$Y,20,FALSE)</f>
        <v>#N/A</v>
      </c>
      <c r="P47" s="72" t="e">
        <f>VLOOKUP($A47,REFERENTIEL!$A:$Y,9,FALSE)</f>
        <v>#N/A</v>
      </c>
      <c r="Q47" s="73" t="e">
        <f>VLOOKUP($A47,REFERENTIEL!$A:$Y,10,FALSE)</f>
        <v>#N/A</v>
      </c>
      <c r="R47" s="73" t="e">
        <f>VLOOKUP($A47,REFERENTIEL!$A:$Y,11,FALSE)</f>
        <v>#N/A</v>
      </c>
      <c r="S47" s="73" t="e">
        <f>VLOOKUP($A47,REFERENTIEL!$A:$Y,13,FALSE)</f>
        <v>#N/A</v>
      </c>
    </row>
    <row r="48" spans="1:19" x14ac:dyDescent="0.25">
      <c r="B48" s="13" t="e">
        <f>VLOOKUP($A48,REFERENTIEL!$A:$Y,2,FALSE)</f>
        <v>#N/A</v>
      </c>
      <c r="C48" t="e">
        <f>VLOOKUP($A48,REFERENTIEL!$A:$Y,4,FALSE)</f>
        <v>#N/A</v>
      </c>
      <c r="D48" t="e">
        <f>VLOOKUP($A48,REFERENTIEL!$A:$Y,5,FALSE)</f>
        <v>#N/A</v>
      </c>
      <c r="E48" s="72" t="e">
        <f>VLOOKUP($A48,REFERENTIEL!$A:$Y,6,FALSE)</f>
        <v>#N/A</v>
      </c>
      <c r="F48" s="72" t="e">
        <f>VLOOKUP($A48,REFERENTIEL!$A:$Y,7,FALSE)</f>
        <v>#N/A</v>
      </c>
      <c r="G48" s="72" t="e">
        <f>VLOOKUP($A48,REFERENTIEL!$A:$Y,8,FALSE)</f>
        <v>#N/A</v>
      </c>
      <c r="H48" s="73" t="e">
        <f>VLOOKUP($A48,REFERENTIEL!$A:$Y,12,FALSE)</f>
        <v>#N/A</v>
      </c>
      <c r="I48" s="73" t="e">
        <f>VLOOKUP($A48,REFERENTIEL!$A:$Y,24,FALSE)</f>
        <v>#N/A</v>
      </c>
      <c r="J48" s="73" t="e">
        <f>VLOOKUP($A48,REFERENTIEL!$A:$Y,14,FALSE)</f>
        <v>#N/A</v>
      </c>
      <c r="K48" s="73" t="e">
        <f>VLOOKUP($A48,REFERENTIEL!$A:$Y,15,FALSE)</f>
        <v>#N/A</v>
      </c>
      <c r="L48" s="73" t="e">
        <f>VLOOKUP($A48,REFERENTIEL!$A:$Y,16,FALSE)</f>
        <v>#N/A</v>
      </c>
      <c r="M48" s="37" t="e">
        <f>VLOOKUP($A48,REFERENTIEL!$A:$Y,17,FALSE)</f>
        <v>#N/A</v>
      </c>
      <c r="N48" s="101" t="e">
        <f>VLOOKUP($A48,REFERENTIEL!$A:$Y,18,FALSE)</f>
        <v>#N/A</v>
      </c>
      <c r="O48" s="45" t="e">
        <f>VLOOKUP($A48,REFERENTIEL!$A:$Y,20,FALSE)</f>
        <v>#N/A</v>
      </c>
      <c r="P48" s="72" t="e">
        <f>VLOOKUP($A48,REFERENTIEL!$A:$Y,9,FALSE)</f>
        <v>#N/A</v>
      </c>
      <c r="Q48" s="73" t="e">
        <f>VLOOKUP($A48,REFERENTIEL!$A:$Y,10,FALSE)</f>
        <v>#N/A</v>
      </c>
      <c r="R48" s="73" t="e">
        <f>VLOOKUP($A48,REFERENTIEL!$A:$Y,11,FALSE)</f>
        <v>#N/A</v>
      </c>
      <c r="S48" s="73" t="e">
        <f>VLOOKUP($A48,REFERENTIEL!$A:$Y,13,FALSE)</f>
        <v>#N/A</v>
      </c>
    </row>
    <row r="49" spans="2:19" x14ac:dyDescent="0.25">
      <c r="B49" s="13" t="e">
        <f>VLOOKUP($A49,REFERENTIEL!$A:$Y,2,FALSE)</f>
        <v>#N/A</v>
      </c>
      <c r="C49" t="e">
        <f>VLOOKUP($A49,REFERENTIEL!$A:$Y,4,FALSE)</f>
        <v>#N/A</v>
      </c>
      <c r="D49" t="e">
        <f>VLOOKUP($A49,REFERENTIEL!$A:$Y,5,FALSE)</f>
        <v>#N/A</v>
      </c>
      <c r="E49" s="72" t="e">
        <f>VLOOKUP($A49,REFERENTIEL!$A:$Y,6,FALSE)</f>
        <v>#N/A</v>
      </c>
      <c r="F49" s="72" t="e">
        <f>VLOOKUP($A49,REFERENTIEL!$A:$Y,7,FALSE)</f>
        <v>#N/A</v>
      </c>
      <c r="G49" s="72" t="e">
        <f>VLOOKUP($A49,REFERENTIEL!$A:$Y,8,FALSE)</f>
        <v>#N/A</v>
      </c>
      <c r="H49" s="73" t="e">
        <f>VLOOKUP($A49,REFERENTIEL!$A:$Y,12,FALSE)</f>
        <v>#N/A</v>
      </c>
      <c r="I49" s="73" t="e">
        <f>VLOOKUP($A49,REFERENTIEL!$A:$Y,24,FALSE)</f>
        <v>#N/A</v>
      </c>
      <c r="J49" s="73" t="e">
        <f>VLOOKUP($A49,REFERENTIEL!$A:$Y,14,FALSE)</f>
        <v>#N/A</v>
      </c>
      <c r="K49" s="73" t="e">
        <f>VLOOKUP($A49,REFERENTIEL!$A:$Y,15,FALSE)</f>
        <v>#N/A</v>
      </c>
      <c r="L49" s="73" t="e">
        <f>VLOOKUP($A49,REFERENTIEL!$A:$Y,16,FALSE)</f>
        <v>#N/A</v>
      </c>
      <c r="M49" s="37" t="e">
        <f>VLOOKUP($A49,REFERENTIEL!$A:$Y,17,FALSE)</f>
        <v>#N/A</v>
      </c>
      <c r="N49" s="101" t="e">
        <f>VLOOKUP($A49,REFERENTIEL!$A:$Y,18,FALSE)</f>
        <v>#N/A</v>
      </c>
      <c r="O49" s="45" t="e">
        <f>VLOOKUP($A49,REFERENTIEL!$A:$Y,20,FALSE)</f>
        <v>#N/A</v>
      </c>
      <c r="P49" s="72" t="e">
        <f>VLOOKUP($A49,REFERENTIEL!$A:$Y,9,FALSE)</f>
        <v>#N/A</v>
      </c>
      <c r="Q49" s="73" t="e">
        <f>VLOOKUP($A49,REFERENTIEL!$A:$Y,10,FALSE)</f>
        <v>#N/A</v>
      </c>
      <c r="R49" s="73" t="e">
        <f>VLOOKUP($A49,REFERENTIEL!$A:$Y,11,FALSE)</f>
        <v>#N/A</v>
      </c>
      <c r="S49" s="73" t="e">
        <f>VLOOKUP($A49,REFERENTIEL!$A:$Y,13,FALSE)</f>
        <v>#N/A</v>
      </c>
    </row>
    <row r="50" spans="2:19" x14ac:dyDescent="0.25">
      <c r="B50" s="13" t="e">
        <f>VLOOKUP($A50,REFERENTIEL!$A:$Y,2,FALSE)</f>
        <v>#N/A</v>
      </c>
      <c r="C50" t="e">
        <f>VLOOKUP($A50,REFERENTIEL!$A:$Y,4,FALSE)</f>
        <v>#N/A</v>
      </c>
      <c r="D50" t="e">
        <f>VLOOKUP($A50,REFERENTIEL!$A:$Y,5,FALSE)</f>
        <v>#N/A</v>
      </c>
      <c r="E50" s="72" t="e">
        <f>VLOOKUP($A50,REFERENTIEL!$A:$Y,6,FALSE)</f>
        <v>#N/A</v>
      </c>
      <c r="F50" s="72" t="e">
        <f>VLOOKUP($A50,REFERENTIEL!$A:$Y,7,FALSE)</f>
        <v>#N/A</v>
      </c>
      <c r="G50" s="72" t="e">
        <f>VLOOKUP($A50,REFERENTIEL!$A:$Y,8,FALSE)</f>
        <v>#N/A</v>
      </c>
      <c r="H50" s="73" t="e">
        <f>VLOOKUP($A50,REFERENTIEL!$A:$Y,12,FALSE)</f>
        <v>#N/A</v>
      </c>
      <c r="I50" s="73" t="e">
        <f>VLOOKUP($A50,REFERENTIEL!$A:$Y,24,FALSE)</f>
        <v>#N/A</v>
      </c>
      <c r="J50" s="73" t="e">
        <f>VLOOKUP($A50,REFERENTIEL!$A:$Y,14,FALSE)</f>
        <v>#N/A</v>
      </c>
      <c r="K50" s="73" t="e">
        <f>VLOOKUP($A50,REFERENTIEL!$A:$Y,15,FALSE)</f>
        <v>#N/A</v>
      </c>
      <c r="L50" s="73" t="e">
        <f>VLOOKUP($A50,REFERENTIEL!$A:$Y,16,FALSE)</f>
        <v>#N/A</v>
      </c>
      <c r="M50" s="37" t="e">
        <f>VLOOKUP($A50,REFERENTIEL!$A:$Y,17,FALSE)</f>
        <v>#N/A</v>
      </c>
      <c r="N50" s="101" t="e">
        <f>VLOOKUP($A50,REFERENTIEL!$A:$Y,18,FALSE)</f>
        <v>#N/A</v>
      </c>
      <c r="O50" s="45" t="e">
        <f>VLOOKUP($A50,REFERENTIEL!$A:$Y,20,FALSE)</f>
        <v>#N/A</v>
      </c>
      <c r="P50" s="72" t="e">
        <f>VLOOKUP($A50,REFERENTIEL!$A:$Y,9,FALSE)</f>
        <v>#N/A</v>
      </c>
      <c r="Q50" s="73" t="e">
        <f>VLOOKUP($A50,REFERENTIEL!$A:$Y,10,FALSE)</f>
        <v>#N/A</v>
      </c>
      <c r="R50" s="73" t="e">
        <f>VLOOKUP($A50,REFERENTIEL!$A:$Y,11,FALSE)</f>
        <v>#N/A</v>
      </c>
      <c r="S50" s="73" t="e">
        <f>VLOOKUP($A50,REFERENTIEL!$A:$Y,13,FALSE)</f>
        <v>#N/A</v>
      </c>
    </row>
    <row r="51" spans="2:19" x14ac:dyDescent="0.25">
      <c r="B51" s="13" t="e">
        <f>VLOOKUP($A51,REFERENTIEL!$A:$Y,2,FALSE)</f>
        <v>#N/A</v>
      </c>
      <c r="C51" t="e">
        <f>VLOOKUP($A51,REFERENTIEL!$A:$Y,4,FALSE)</f>
        <v>#N/A</v>
      </c>
      <c r="D51" t="e">
        <f>VLOOKUP($A51,REFERENTIEL!$A:$Y,5,FALSE)</f>
        <v>#N/A</v>
      </c>
      <c r="E51" s="72" t="e">
        <f>VLOOKUP($A51,REFERENTIEL!$A:$Y,6,FALSE)</f>
        <v>#N/A</v>
      </c>
      <c r="F51" s="72" t="e">
        <f>VLOOKUP($A51,REFERENTIEL!$A:$Y,7,FALSE)</f>
        <v>#N/A</v>
      </c>
      <c r="G51" s="72" t="e">
        <f>VLOOKUP($A51,REFERENTIEL!$A:$Y,8,FALSE)</f>
        <v>#N/A</v>
      </c>
      <c r="H51" s="73" t="e">
        <f>VLOOKUP($A51,REFERENTIEL!$A:$Y,12,FALSE)</f>
        <v>#N/A</v>
      </c>
      <c r="I51" s="73" t="e">
        <f>VLOOKUP($A51,REFERENTIEL!$A:$Y,24,FALSE)</f>
        <v>#N/A</v>
      </c>
      <c r="J51" s="73" t="e">
        <f>VLOOKUP($A51,REFERENTIEL!$A:$Y,14,FALSE)</f>
        <v>#N/A</v>
      </c>
      <c r="K51" s="73" t="e">
        <f>VLOOKUP($A51,REFERENTIEL!$A:$Y,15,FALSE)</f>
        <v>#N/A</v>
      </c>
      <c r="L51" s="73" t="e">
        <f>VLOOKUP($A51,REFERENTIEL!$A:$Y,16,FALSE)</f>
        <v>#N/A</v>
      </c>
      <c r="M51" s="37" t="e">
        <f>VLOOKUP($A51,REFERENTIEL!$A:$Y,17,FALSE)</f>
        <v>#N/A</v>
      </c>
      <c r="N51" s="101" t="e">
        <f>VLOOKUP($A51,REFERENTIEL!$A:$Y,18,FALSE)</f>
        <v>#N/A</v>
      </c>
      <c r="O51" s="45" t="e">
        <f>VLOOKUP($A51,REFERENTIEL!$A:$Y,20,FALSE)</f>
        <v>#N/A</v>
      </c>
      <c r="P51" s="72" t="e">
        <f>VLOOKUP($A51,REFERENTIEL!$A:$Y,9,FALSE)</f>
        <v>#N/A</v>
      </c>
      <c r="Q51" s="73" t="e">
        <f>VLOOKUP($A51,REFERENTIEL!$A:$Y,10,FALSE)</f>
        <v>#N/A</v>
      </c>
      <c r="R51" s="73" t="e">
        <f>VLOOKUP($A51,REFERENTIEL!$A:$Y,11,FALSE)</f>
        <v>#N/A</v>
      </c>
      <c r="S51" s="73" t="e">
        <f>VLOOKUP($A51,REFERENTIEL!$A:$Y,13,FALSE)</f>
        <v>#N/A</v>
      </c>
    </row>
    <row r="52" spans="2:19" x14ac:dyDescent="0.25">
      <c r="B52" s="13" t="e">
        <f>VLOOKUP($A52,REFERENTIEL!$A:$Y,2,FALSE)</f>
        <v>#N/A</v>
      </c>
      <c r="C52" t="e">
        <f>VLOOKUP($A52,REFERENTIEL!$A:$Y,4,FALSE)</f>
        <v>#N/A</v>
      </c>
      <c r="D52" t="e">
        <f>VLOOKUP($A52,REFERENTIEL!$A:$Y,5,FALSE)</f>
        <v>#N/A</v>
      </c>
      <c r="E52" s="72" t="e">
        <f>VLOOKUP($A52,REFERENTIEL!$A:$Y,6,FALSE)</f>
        <v>#N/A</v>
      </c>
      <c r="F52" s="72" t="e">
        <f>VLOOKUP($A52,REFERENTIEL!$A:$Y,7,FALSE)</f>
        <v>#N/A</v>
      </c>
      <c r="G52" s="72" t="e">
        <f>VLOOKUP($A52,REFERENTIEL!$A:$Y,8,FALSE)</f>
        <v>#N/A</v>
      </c>
      <c r="H52" s="73" t="e">
        <f>VLOOKUP($A52,REFERENTIEL!$A:$Y,12,FALSE)</f>
        <v>#N/A</v>
      </c>
      <c r="I52" s="73" t="e">
        <f>VLOOKUP($A52,REFERENTIEL!$A:$Y,24,FALSE)</f>
        <v>#N/A</v>
      </c>
      <c r="J52" s="73" t="e">
        <f>VLOOKUP($A52,REFERENTIEL!$A:$Y,14,FALSE)</f>
        <v>#N/A</v>
      </c>
      <c r="K52" s="73" t="e">
        <f>VLOOKUP($A52,REFERENTIEL!$A:$Y,15,FALSE)</f>
        <v>#N/A</v>
      </c>
      <c r="L52" s="73" t="e">
        <f>VLOOKUP($A52,REFERENTIEL!$A:$Y,16,FALSE)</f>
        <v>#N/A</v>
      </c>
      <c r="M52" t="e">
        <f>VLOOKUP($A52,REFERENTIEL!$A:$Y,17,FALSE)</f>
        <v>#N/A</v>
      </c>
      <c r="N52" s="101" t="e">
        <f>VLOOKUP($A52,REFERENTIEL!$A:$Y,18,FALSE)</f>
        <v>#N/A</v>
      </c>
      <c r="O52" s="45" t="e">
        <f>VLOOKUP($A52,REFERENTIEL!$A:$Y,20,FALSE)</f>
        <v>#N/A</v>
      </c>
      <c r="P52" s="72" t="e">
        <f>VLOOKUP($A52,REFERENTIEL!$A:$Y,9,FALSE)</f>
        <v>#N/A</v>
      </c>
      <c r="Q52" s="73" t="e">
        <f>VLOOKUP($A52,REFERENTIEL!$A:$Y,10,FALSE)</f>
        <v>#N/A</v>
      </c>
      <c r="R52" s="73" t="e">
        <f>VLOOKUP($A52,REFERENTIEL!$A:$Y,11,FALSE)</f>
        <v>#N/A</v>
      </c>
      <c r="S52" s="73" t="e">
        <f>VLOOKUP($A52,REFERENTIEL!$A:$Y,13,FALSE)</f>
        <v>#N/A</v>
      </c>
    </row>
    <row r="53" spans="2:19" x14ac:dyDescent="0.25">
      <c r="B53" s="13" t="e">
        <f>VLOOKUP($A53,REFERENTIEL!$A:$Y,2,FALSE)</f>
        <v>#N/A</v>
      </c>
      <c r="C53" t="e">
        <f>VLOOKUP($A53,REFERENTIEL!$A:$Y,4,FALSE)</f>
        <v>#N/A</v>
      </c>
      <c r="D53" t="e">
        <f>VLOOKUP($A53,REFERENTIEL!$A:$Y,5,FALSE)</f>
        <v>#N/A</v>
      </c>
      <c r="E53" s="72" t="e">
        <f>VLOOKUP($A53,REFERENTIEL!$A:$Y,6,FALSE)</f>
        <v>#N/A</v>
      </c>
      <c r="F53" s="72" t="e">
        <f>VLOOKUP($A53,REFERENTIEL!$A:$Y,7,FALSE)</f>
        <v>#N/A</v>
      </c>
      <c r="G53" s="72" t="e">
        <f>VLOOKUP($A53,REFERENTIEL!$A:$Y,8,FALSE)</f>
        <v>#N/A</v>
      </c>
      <c r="H53" s="73" t="e">
        <f>VLOOKUP($A53,REFERENTIEL!$A:$Y,12,FALSE)</f>
        <v>#N/A</v>
      </c>
      <c r="I53" s="73" t="e">
        <f>VLOOKUP($A53,REFERENTIEL!$A:$Y,24,FALSE)</f>
        <v>#N/A</v>
      </c>
      <c r="J53" s="73" t="e">
        <f>VLOOKUP($A53,REFERENTIEL!$A:$Y,14,FALSE)</f>
        <v>#N/A</v>
      </c>
      <c r="K53" s="73" t="e">
        <f>VLOOKUP($A53,REFERENTIEL!$A:$Y,15,FALSE)</f>
        <v>#N/A</v>
      </c>
      <c r="L53" s="73" t="e">
        <f>VLOOKUP($A53,REFERENTIEL!$A:$Y,16,FALSE)</f>
        <v>#N/A</v>
      </c>
      <c r="M53" t="e">
        <f>VLOOKUP($A53,REFERENTIEL!$A:$Y,17,FALSE)</f>
        <v>#N/A</v>
      </c>
      <c r="N53" s="101" t="e">
        <f>VLOOKUP($A53,REFERENTIEL!$A:$Y,18,FALSE)</f>
        <v>#N/A</v>
      </c>
      <c r="O53" s="45" t="e">
        <f>VLOOKUP($A53,REFERENTIEL!$A:$Y,20,FALSE)</f>
        <v>#N/A</v>
      </c>
      <c r="P53" s="72" t="e">
        <f>VLOOKUP($A53,REFERENTIEL!$A:$Y,9,FALSE)</f>
        <v>#N/A</v>
      </c>
      <c r="Q53" s="73" t="e">
        <f>VLOOKUP($A53,REFERENTIEL!$A:$Y,10,FALSE)</f>
        <v>#N/A</v>
      </c>
      <c r="R53" s="73" t="e">
        <f>VLOOKUP($A53,REFERENTIEL!$A:$Y,11,FALSE)</f>
        <v>#N/A</v>
      </c>
      <c r="S53" s="73" t="e">
        <f>VLOOKUP($A53,REFERENTIEL!$A:$Y,13,FALSE)</f>
        <v>#N/A</v>
      </c>
    </row>
    <row r="54" spans="2:19" x14ac:dyDescent="0.25">
      <c r="B54" s="13" t="e">
        <f>VLOOKUP($A54,REFERENTIEL!$A:$Y,2,FALSE)</f>
        <v>#N/A</v>
      </c>
      <c r="C54" t="e">
        <f>VLOOKUP($A54,REFERENTIEL!$A:$Y,4,FALSE)</f>
        <v>#N/A</v>
      </c>
      <c r="D54" t="e">
        <f>VLOOKUP($A54,REFERENTIEL!$A:$Y,5,FALSE)</f>
        <v>#N/A</v>
      </c>
      <c r="E54" s="72" t="e">
        <f>VLOOKUP($A54,REFERENTIEL!$A:$Y,6,FALSE)</f>
        <v>#N/A</v>
      </c>
      <c r="F54" s="72" t="e">
        <f>VLOOKUP($A54,REFERENTIEL!$A:$Y,7,FALSE)</f>
        <v>#N/A</v>
      </c>
      <c r="G54" s="72" t="e">
        <f>VLOOKUP($A54,REFERENTIEL!$A:$Y,8,FALSE)</f>
        <v>#N/A</v>
      </c>
      <c r="H54" s="73" t="e">
        <f>VLOOKUP($A54,REFERENTIEL!$A:$Y,12,FALSE)</f>
        <v>#N/A</v>
      </c>
      <c r="I54" s="73" t="e">
        <f>VLOOKUP($A54,REFERENTIEL!$A:$Y,24,FALSE)</f>
        <v>#N/A</v>
      </c>
      <c r="J54" s="73" t="e">
        <f>VLOOKUP($A54,REFERENTIEL!$A:$Y,14,FALSE)</f>
        <v>#N/A</v>
      </c>
      <c r="K54" s="73" t="e">
        <f>VLOOKUP($A54,REFERENTIEL!$A:$Y,15,FALSE)</f>
        <v>#N/A</v>
      </c>
      <c r="L54" s="73" t="e">
        <f>VLOOKUP($A54,REFERENTIEL!$A:$Y,16,FALSE)</f>
        <v>#N/A</v>
      </c>
      <c r="M54" t="e">
        <f>VLOOKUP($A54,REFERENTIEL!$A:$Y,17,FALSE)</f>
        <v>#N/A</v>
      </c>
      <c r="N54" s="101" t="e">
        <f>VLOOKUP($A54,REFERENTIEL!$A:$Y,18,FALSE)</f>
        <v>#N/A</v>
      </c>
      <c r="O54" s="45" t="e">
        <f>VLOOKUP($A54,REFERENTIEL!$A:$Y,20,FALSE)</f>
        <v>#N/A</v>
      </c>
      <c r="P54" s="72" t="e">
        <f>VLOOKUP($A54,REFERENTIEL!$A:$Y,9,FALSE)</f>
        <v>#N/A</v>
      </c>
      <c r="Q54" s="73" t="e">
        <f>VLOOKUP($A54,REFERENTIEL!$A:$Y,10,FALSE)</f>
        <v>#N/A</v>
      </c>
      <c r="R54" s="73" t="e">
        <f>VLOOKUP($A54,REFERENTIEL!$A:$Y,11,FALSE)</f>
        <v>#N/A</v>
      </c>
      <c r="S54" s="73" t="e">
        <f>VLOOKUP($A54,REFERENTIEL!$A:$Y,13,FALSE)</f>
        <v>#N/A</v>
      </c>
    </row>
    <row r="55" spans="2:19" x14ac:dyDescent="0.25">
      <c r="B55" s="13" t="e">
        <f>VLOOKUP($A55,REFERENTIEL!$A:$Y,2,FALSE)</f>
        <v>#N/A</v>
      </c>
      <c r="C55" t="e">
        <f>VLOOKUP($A55,REFERENTIEL!$A:$Y,4,FALSE)</f>
        <v>#N/A</v>
      </c>
      <c r="D55" t="e">
        <f>VLOOKUP($A55,REFERENTIEL!$A:$Y,5,FALSE)</f>
        <v>#N/A</v>
      </c>
      <c r="E55" s="72" t="e">
        <f>VLOOKUP($A55,REFERENTIEL!$A:$Y,6,FALSE)</f>
        <v>#N/A</v>
      </c>
      <c r="F55" s="72" t="e">
        <f>VLOOKUP($A55,REFERENTIEL!$A:$Y,7,FALSE)</f>
        <v>#N/A</v>
      </c>
      <c r="G55" s="72" t="e">
        <f>VLOOKUP($A55,REFERENTIEL!$A:$Y,8,FALSE)</f>
        <v>#N/A</v>
      </c>
      <c r="H55" s="73" t="e">
        <f>VLOOKUP($A55,REFERENTIEL!$A:$Y,12,FALSE)</f>
        <v>#N/A</v>
      </c>
      <c r="I55" s="73" t="e">
        <f>VLOOKUP($A55,REFERENTIEL!$A:$Y,24,FALSE)</f>
        <v>#N/A</v>
      </c>
      <c r="J55" s="73" t="e">
        <f>VLOOKUP($A55,REFERENTIEL!$A:$Y,14,FALSE)</f>
        <v>#N/A</v>
      </c>
      <c r="K55" s="73" t="e">
        <f>VLOOKUP($A55,REFERENTIEL!$A:$Y,15,FALSE)</f>
        <v>#N/A</v>
      </c>
      <c r="L55" s="73" t="e">
        <f>VLOOKUP($A55,REFERENTIEL!$A:$Y,16,FALSE)</f>
        <v>#N/A</v>
      </c>
      <c r="M55" t="e">
        <f>VLOOKUP($A55,REFERENTIEL!$A:$Y,17,FALSE)</f>
        <v>#N/A</v>
      </c>
      <c r="N55" s="101" t="e">
        <f>VLOOKUP($A55,REFERENTIEL!$A:$Y,18,FALSE)</f>
        <v>#N/A</v>
      </c>
      <c r="O55" s="45" t="e">
        <f>VLOOKUP($A55,REFERENTIEL!$A:$Y,20,FALSE)</f>
        <v>#N/A</v>
      </c>
      <c r="P55" s="72" t="e">
        <f>VLOOKUP($A55,REFERENTIEL!$A:$Y,9,FALSE)</f>
        <v>#N/A</v>
      </c>
      <c r="Q55" s="73" t="e">
        <f>VLOOKUP($A55,REFERENTIEL!$A:$Y,10,FALSE)</f>
        <v>#N/A</v>
      </c>
      <c r="R55" s="73" t="e">
        <f>VLOOKUP($A55,REFERENTIEL!$A:$Y,11,FALSE)</f>
        <v>#N/A</v>
      </c>
      <c r="S55" s="73" t="e">
        <f>VLOOKUP($A55,REFERENTIEL!$A:$Y,13,FALSE)</f>
        <v>#N/A</v>
      </c>
    </row>
    <row r="56" spans="2:19" x14ac:dyDescent="0.25">
      <c r="B56" s="13" t="e">
        <f>VLOOKUP($A56,REFERENTIEL!$A:$Y,2,FALSE)</f>
        <v>#N/A</v>
      </c>
      <c r="C56" t="e">
        <f>VLOOKUP($A56,REFERENTIEL!$A:$Y,4,FALSE)</f>
        <v>#N/A</v>
      </c>
      <c r="D56" t="e">
        <f>VLOOKUP($A56,REFERENTIEL!$A:$Y,5,FALSE)</f>
        <v>#N/A</v>
      </c>
      <c r="E56" s="72" t="e">
        <f>VLOOKUP($A56,REFERENTIEL!$A:$Y,6,FALSE)</f>
        <v>#N/A</v>
      </c>
      <c r="F56" s="72" t="e">
        <f>VLOOKUP($A56,REFERENTIEL!$A:$Y,7,FALSE)</f>
        <v>#N/A</v>
      </c>
      <c r="G56" s="72" t="e">
        <f>VLOOKUP($A56,REFERENTIEL!$A:$Y,8,FALSE)</f>
        <v>#N/A</v>
      </c>
      <c r="H56" s="73" t="e">
        <f>VLOOKUP($A56,REFERENTIEL!$A:$Y,12,FALSE)</f>
        <v>#N/A</v>
      </c>
      <c r="I56" s="73" t="e">
        <f>VLOOKUP($A56,REFERENTIEL!$A:$Y,24,FALSE)</f>
        <v>#N/A</v>
      </c>
      <c r="J56" s="73" t="e">
        <f>VLOOKUP($A56,REFERENTIEL!$A:$Y,14,FALSE)</f>
        <v>#N/A</v>
      </c>
      <c r="K56" s="73" t="e">
        <f>VLOOKUP($A56,REFERENTIEL!$A:$Y,15,FALSE)</f>
        <v>#N/A</v>
      </c>
      <c r="L56" s="73" t="e">
        <f>VLOOKUP($A56,REFERENTIEL!$A:$Y,16,FALSE)</f>
        <v>#N/A</v>
      </c>
      <c r="M56" s="37" t="e">
        <f>VLOOKUP($A56,REFERENTIEL!$A:$Y,17,FALSE)</f>
        <v>#N/A</v>
      </c>
      <c r="N56" s="101" t="e">
        <f>VLOOKUP($A56,REFERENTIEL!$A:$Y,18,FALSE)</f>
        <v>#N/A</v>
      </c>
      <c r="O56" s="45" t="e">
        <f>VLOOKUP($A56,REFERENTIEL!$A:$Y,20,FALSE)</f>
        <v>#N/A</v>
      </c>
      <c r="P56" s="72" t="e">
        <f>VLOOKUP($A56,REFERENTIEL!$A:$Y,9,FALSE)</f>
        <v>#N/A</v>
      </c>
      <c r="Q56" s="73" t="e">
        <f>VLOOKUP($A56,REFERENTIEL!$A:$Y,10,FALSE)</f>
        <v>#N/A</v>
      </c>
      <c r="R56" s="73" t="e">
        <f>VLOOKUP($A56,REFERENTIEL!$A:$Y,11,FALSE)</f>
        <v>#N/A</v>
      </c>
      <c r="S56" s="73" t="e">
        <f>VLOOKUP($A56,REFERENTIEL!$A:$Y,13,FALSE)</f>
        <v>#N/A</v>
      </c>
    </row>
    <row r="57" spans="2:19" x14ac:dyDescent="0.25">
      <c r="B57" s="13" t="e">
        <f>VLOOKUP($A57,REFERENTIEL!$A:$Y,2,FALSE)</f>
        <v>#N/A</v>
      </c>
      <c r="C57" t="e">
        <f>VLOOKUP($A57,REFERENTIEL!$A:$Y,4,FALSE)</f>
        <v>#N/A</v>
      </c>
      <c r="D57" t="e">
        <f>VLOOKUP($A57,REFERENTIEL!$A:$Y,5,FALSE)</f>
        <v>#N/A</v>
      </c>
      <c r="E57" s="72" t="e">
        <f>VLOOKUP($A57,REFERENTIEL!$A:$Y,6,FALSE)</f>
        <v>#N/A</v>
      </c>
      <c r="F57" s="72" t="e">
        <f>VLOOKUP($A57,REFERENTIEL!$A:$Y,7,FALSE)</f>
        <v>#N/A</v>
      </c>
      <c r="G57" s="72" t="e">
        <f>VLOOKUP($A57,REFERENTIEL!$A:$Y,8,FALSE)</f>
        <v>#N/A</v>
      </c>
      <c r="H57" s="73" t="e">
        <f>VLOOKUP($A57,REFERENTIEL!$A:$Y,12,FALSE)</f>
        <v>#N/A</v>
      </c>
      <c r="I57" s="73" t="e">
        <f>VLOOKUP($A57,REFERENTIEL!$A:$Y,24,FALSE)</f>
        <v>#N/A</v>
      </c>
      <c r="J57" s="73" t="e">
        <f>VLOOKUP($A57,REFERENTIEL!$A:$Y,14,FALSE)</f>
        <v>#N/A</v>
      </c>
      <c r="K57" s="73" t="e">
        <f>VLOOKUP($A57,REFERENTIEL!$A:$Y,15,FALSE)</f>
        <v>#N/A</v>
      </c>
      <c r="L57" s="73" t="e">
        <f>VLOOKUP($A57,REFERENTIEL!$A:$Y,16,FALSE)</f>
        <v>#N/A</v>
      </c>
      <c r="M57" s="37" t="e">
        <f>VLOOKUP($A57,REFERENTIEL!$A:$Y,17,FALSE)</f>
        <v>#N/A</v>
      </c>
      <c r="N57" s="101" t="e">
        <f>VLOOKUP($A57,REFERENTIEL!$A:$Y,18,FALSE)</f>
        <v>#N/A</v>
      </c>
      <c r="O57" s="45" t="e">
        <f>VLOOKUP($A57,REFERENTIEL!$A:$Y,20,FALSE)</f>
        <v>#N/A</v>
      </c>
      <c r="P57" s="72" t="e">
        <f>VLOOKUP($A57,REFERENTIEL!$A:$Y,9,FALSE)</f>
        <v>#N/A</v>
      </c>
      <c r="Q57" s="73" t="e">
        <f>VLOOKUP($A57,REFERENTIEL!$A:$Y,10,FALSE)</f>
        <v>#N/A</v>
      </c>
      <c r="R57" s="73" t="e">
        <f>VLOOKUP($A57,REFERENTIEL!$A:$Y,11,FALSE)</f>
        <v>#N/A</v>
      </c>
      <c r="S57" s="73" t="e">
        <f>VLOOKUP($A57,REFERENTIEL!$A:$Y,13,FALSE)</f>
        <v>#N/A</v>
      </c>
    </row>
    <row r="58" spans="2:19" x14ac:dyDescent="0.25">
      <c r="B58" s="13" t="e">
        <f>VLOOKUP($A58,REFERENTIEL!$A:$Y,2,FALSE)</f>
        <v>#N/A</v>
      </c>
      <c r="C58" t="e">
        <f>VLOOKUP($A58,REFERENTIEL!$A:$Y,4,FALSE)</f>
        <v>#N/A</v>
      </c>
      <c r="D58" t="e">
        <f>VLOOKUP($A58,REFERENTIEL!$A:$Y,5,FALSE)</f>
        <v>#N/A</v>
      </c>
      <c r="E58" s="72" t="e">
        <f>VLOOKUP($A58,REFERENTIEL!$A:$Y,6,FALSE)</f>
        <v>#N/A</v>
      </c>
      <c r="F58" s="72" t="e">
        <f>VLOOKUP($A58,REFERENTIEL!$A:$Y,7,FALSE)</f>
        <v>#N/A</v>
      </c>
      <c r="G58" s="72" t="e">
        <f>VLOOKUP($A58,REFERENTIEL!$A:$Y,8,FALSE)</f>
        <v>#N/A</v>
      </c>
      <c r="H58" s="73" t="e">
        <f>VLOOKUP($A58,REFERENTIEL!$A:$Y,12,FALSE)</f>
        <v>#N/A</v>
      </c>
      <c r="I58" s="73" t="e">
        <f>VLOOKUP($A58,REFERENTIEL!$A:$Y,24,FALSE)</f>
        <v>#N/A</v>
      </c>
      <c r="J58" s="73" t="e">
        <f>VLOOKUP($A58,REFERENTIEL!$A:$Y,14,FALSE)</f>
        <v>#N/A</v>
      </c>
      <c r="K58" s="73" t="e">
        <f>VLOOKUP($A58,REFERENTIEL!$A:$Y,15,FALSE)</f>
        <v>#N/A</v>
      </c>
      <c r="L58" s="73" t="e">
        <f>VLOOKUP($A58,REFERENTIEL!$A:$Y,16,FALSE)</f>
        <v>#N/A</v>
      </c>
      <c r="M58" t="e">
        <f>VLOOKUP($A58,REFERENTIEL!$A:$Y,17,FALSE)</f>
        <v>#N/A</v>
      </c>
      <c r="N58" s="101" t="e">
        <f>VLOOKUP($A58,REFERENTIEL!$A:$Y,18,FALSE)</f>
        <v>#N/A</v>
      </c>
      <c r="O58" s="45" t="e">
        <f>VLOOKUP($A58,REFERENTIEL!$A:$Y,20,FALSE)</f>
        <v>#N/A</v>
      </c>
      <c r="P58" s="72" t="e">
        <f>VLOOKUP($A58,REFERENTIEL!$A:$Y,9,FALSE)</f>
        <v>#N/A</v>
      </c>
      <c r="Q58" s="73" t="e">
        <f>VLOOKUP($A58,REFERENTIEL!$A:$Y,10,FALSE)</f>
        <v>#N/A</v>
      </c>
      <c r="R58" s="73" t="e">
        <f>VLOOKUP($A58,REFERENTIEL!$A:$Y,11,FALSE)</f>
        <v>#N/A</v>
      </c>
      <c r="S58" s="73" t="e">
        <f>VLOOKUP($A58,REFERENTIEL!$A:$Y,13,FALSE)</f>
        <v>#N/A</v>
      </c>
    </row>
    <row r="59" spans="2:19" x14ac:dyDescent="0.25">
      <c r="B59" s="13" t="e">
        <f>VLOOKUP($A59,REFERENTIEL!$A:$Y,2,FALSE)</f>
        <v>#N/A</v>
      </c>
      <c r="C59" t="e">
        <f>VLOOKUP($A59,REFERENTIEL!$A:$Y,4,FALSE)</f>
        <v>#N/A</v>
      </c>
      <c r="D59" t="e">
        <f>VLOOKUP($A59,REFERENTIEL!$A:$Y,5,FALSE)</f>
        <v>#N/A</v>
      </c>
      <c r="E59" s="72" t="e">
        <f>VLOOKUP($A59,REFERENTIEL!$A:$Y,6,FALSE)</f>
        <v>#N/A</v>
      </c>
      <c r="F59" s="72" t="e">
        <f>VLOOKUP($A59,REFERENTIEL!$A:$Y,7,FALSE)</f>
        <v>#N/A</v>
      </c>
      <c r="G59" s="72" t="e">
        <f>VLOOKUP($A59,REFERENTIEL!$A:$Y,8,FALSE)</f>
        <v>#N/A</v>
      </c>
      <c r="H59" s="73" t="e">
        <f>VLOOKUP($A59,REFERENTIEL!$A:$Y,12,FALSE)</f>
        <v>#N/A</v>
      </c>
      <c r="I59" s="73" t="e">
        <f>VLOOKUP($A59,REFERENTIEL!$A:$Y,24,FALSE)</f>
        <v>#N/A</v>
      </c>
      <c r="J59" s="73" t="e">
        <f>VLOOKUP($A59,REFERENTIEL!$A:$Y,14,FALSE)</f>
        <v>#N/A</v>
      </c>
      <c r="K59" s="73" t="e">
        <f>VLOOKUP($A59,REFERENTIEL!$A:$Y,15,FALSE)</f>
        <v>#N/A</v>
      </c>
      <c r="L59" s="73" t="e">
        <f>VLOOKUP($A59,REFERENTIEL!$A:$Y,16,FALSE)</f>
        <v>#N/A</v>
      </c>
      <c r="M59" t="e">
        <f>VLOOKUP($A59,REFERENTIEL!$A:$Y,17,FALSE)</f>
        <v>#N/A</v>
      </c>
      <c r="N59" s="101" t="e">
        <f>VLOOKUP($A59,REFERENTIEL!$A:$Y,18,FALSE)</f>
        <v>#N/A</v>
      </c>
      <c r="O59" s="45" t="e">
        <f>VLOOKUP($A59,REFERENTIEL!$A:$Y,20,FALSE)</f>
        <v>#N/A</v>
      </c>
      <c r="P59" s="72" t="e">
        <f>VLOOKUP($A59,REFERENTIEL!$A:$Y,9,FALSE)</f>
        <v>#N/A</v>
      </c>
      <c r="Q59" s="73" t="e">
        <f>VLOOKUP($A59,REFERENTIEL!$A:$Y,10,FALSE)</f>
        <v>#N/A</v>
      </c>
      <c r="R59" s="73" t="e">
        <f>VLOOKUP($A59,REFERENTIEL!$A:$Y,11,FALSE)</f>
        <v>#N/A</v>
      </c>
      <c r="S59" s="73" t="e">
        <f>VLOOKUP($A59,REFERENTIEL!$A:$Y,13,FALSE)</f>
        <v>#N/A</v>
      </c>
    </row>
    <row r="60" spans="2:19" x14ac:dyDescent="0.25">
      <c r="B60" s="13" t="e">
        <f>VLOOKUP($A60,REFERENTIEL!$A:$Y,2,FALSE)</f>
        <v>#N/A</v>
      </c>
      <c r="C60" t="e">
        <f>VLOOKUP($A60,REFERENTIEL!$A:$Y,4,FALSE)</f>
        <v>#N/A</v>
      </c>
      <c r="D60" t="e">
        <f>VLOOKUP($A60,REFERENTIEL!$A:$Y,5,FALSE)</f>
        <v>#N/A</v>
      </c>
      <c r="E60" s="72" t="e">
        <f>VLOOKUP($A60,REFERENTIEL!$A:$Y,6,FALSE)</f>
        <v>#N/A</v>
      </c>
      <c r="F60" s="72" t="e">
        <f>VLOOKUP($A60,REFERENTIEL!$A:$Y,7,FALSE)</f>
        <v>#N/A</v>
      </c>
      <c r="G60" s="72" t="e">
        <f>VLOOKUP($A60,REFERENTIEL!$A:$Y,8,FALSE)</f>
        <v>#N/A</v>
      </c>
      <c r="H60" s="73" t="e">
        <f>VLOOKUP($A60,REFERENTIEL!$A:$Y,12,FALSE)</f>
        <v>#N/A</v>
      </c>
      <c r="I60" s="73" t="e">
        <f>VLOOKUP($A60,REFERENTIEL!$A:$Y,24,FALSE)</f>
        <v>#N/A</v>
      </c>
      <c r="J60" s="73" t="e">
        <f>VLOOKUP($A60,REFERENTIEL!$A:$Y,14,FALSE)</f>
        <v>#N/A</v>
      </c>
      <c r="K60" s="73" t="e">
        <f>VLOOKUP($A60,REFERENTIEL!$A:$Y,15,FALSE)</f>
        <v>#N/A</v>
      </c>
      <c r="L60" s="73" t="e">
        <f>VLOOKUP($A60,REFERENTIEL!$A:$Y,16,FALSE)</f>
        <v>#N/A</v>
      </c>
      <c r="M60" t="e">
        <f>VLOOKUP($A60,REFERENTIEL!$A:$Y,17,FALSE)</f>
        <v>#N/A</v>
      </c>
      <c r="N60" s="101" t="e">
        <f>VLOOKUP($A60,REFERENTIEL!$A:$Y,18,FALSE)</f>
        <v>#N/A</v>
      </c>
      <c r="O60" s="45" t="e">
        <f>VLOOKUP($A60,REFERENTIEL!$A:$Y,20,FALSE)</f>
        <v>#N/A</v>
      </c>
      <c r="P60" s="72" t="e">
        <f>VLOOKUP($A60,REFERENTIEL!$A:$Y,9,FALSE)</f>
        <v>#N/A</v>
      </c>
      <c r="Q60" s="73" t="e">
        <f>VLOOKUP($A60,REFERENTIEL!$A:$Y,10,FALSE)</f>
        <v>#N/A</v>
      </c>
      <c r="R60" s="73" t="e">
        <f>VLOOKUP($A60,REFERENTIEL!$A:$Y,11,FALSE)</f>
        <v>#N/A</v>
      </c>
      <c r="S60" s="73" t="e">
        <f>VLOOKUP($A60,REFERENTIEL!$A:$Y,13,FALSE)</f>
        <v>#N/A</v>
      </c>
    </row>
    <row r="61" spans="2:19" x14ac:dyDescent="0.25">
      <c r="B61" s="13" t="e">
        <f>VLOOKUP($A61,REFERENTIEL!$A:$Y,2,FALSE)</f>
        <v>#N/A</v>
      </c>
      <c r="C61" t="e">
        <f>VLOOKUP($A61,REFERENTIEL!$A:$Y,4,FALSE)</f>
        <v>#N/A</v>
      </c>
      <c r="D61" t="e">
        <f>VLOOKUP($A61,REFERENTIEL!$A:$Y,5,FALSE)</f>
        <v>#N/A</v>
      </c>
      <c r="E61" s="72" t="e">
        <f>VLOOKUP($A61,REFERENTIEL!$A:$Y,6,FALSE)</f>
        <v>#N/A</v>
      </c>
      <c r="F61" s="72" t="e">
        <f>VLOOKUP($A61,REFERENTIEL!$A:$Y,7,FALSE)</f>
        <v>#N/A</v>
      </c>
      <c r="G61" s="72" t="e">
        <f>VLOOKUP($A61,REFERENTIEL!$A:$Y,8,FALSE)</f>
        <v>#N/A</v>
      </c>
      <c r="H61" s="73" t="e">
        <f>VLOOKUP($A61,REFERENTIEL!$A:$Y,12,FALSE)</f>
        <v>#N/A</v>
      </c>
      <c r="I61" s="73" t="e">
        <f>VLOOKUP($A61,REFERENTIEL!$A:$Y,24,FALSE)</f>
        <v>#N/A</v>
      </c>
      <c r="J61" s="73" t="e">
        <f>VLOOKUP($A61,REFERENTIEL!$A:$Y,14,FALSE)</f>
        <v>#N/A</v>
      </c>
      <c r="K61" s="73" t="e">
        <f>VLOOKUP($A61,REFERENTIEL!$A:$Y,15,FALSE)</f>
        <v>#N/A</v>
      </c>
      <c r="L61" s="73" t="e">
        <f>VLOOKUP($A61,REFERENTIEL!$A:$Y,16,FALSE)</f>
        <v>#N/A</v>
      </c>
      <c r="M61" t="e">
        <f>VLOOKUP($A61,REFERENTIEL!$A:$Y,17,FALSE)</f>
        <v>#N/A</v>
      </c>
      <c r="N61" s="101" t="e">
        <f>VLOOKUP($A61,REFERENTIEL!$A:$Y,18,FALSE)</f>
        <v>#N/A</v>
      </c>
      <c r="O61" s="45" t="e">
        <f>VLOOKUP($A61,REFERENTIEL!$A:$Y,20,FALSE)</f>
        <v>#N/A</v>
      </c>
      <c r="P61" s="72" t="e">
        <f>VLOOKUP($A61,REFERENTIEL!$A:$Y,9,FALSE)</f>
        <v>#N/A</v>
      </c>
      <c r="Q61" s="73" t="e">
        <f>VLOOKUP($A61,REFERENTIEL!$A:$Y,10,FALSE)</f>
        <v>#N/A</v>
      </c>
      <c r="R61" s="73" t="e">
        <f>VLOOKUP($A61,REFERENTIEL!$A:$Y,11,FALSE)</f>
        <v>#N/A</v>
      </c>
      <c r="S61" s="73" t="e">
        <f>VLOOKUP($A61,REFERENTIEL!$A:$Y,13,FALSE)</f>
        <v>#N/A</v>
      </c>
    </row>
    <row r="62" spans="2:19" x14ac:dyDescent="0.25">
      <c r="B62" s="13" t="e">
        <f>VLOOKUP($A62,REFERENTIEL!$A:$Y,2,FALSE)</f>
        <v>#N/A</v>
      </c>
      <c r="C62" t="e">
        <f>VLOOKUP($A62,REFERENTIEL!$A:$Y,4,FALSE)</f>
        <v>#N/A</v>
      </c>
      <c r="D62" t="e">
        <f>VLOOKUP($A62,REFERENTIEL!$A:$Y,5,FALSE)</f>
        <v>#N/A</v>
      </c>
      <c r="E62" s="72" t="e">
        <f>VLOOKUP($A62,REFERENTIEL!$A:$Y,6,FALSE)</f>
        <v>#N/A</v>
      </c>
      <c r="F62" s="72" t="e">
        <f>VLOOKUP($A62,REFERENTIEL!$A:$Y,7,FALSE)</f>
        <v>#N/A</v>
      </c>
      <c r="G62" s="72" t="e">
        <f>VLOOKUP($A62,REFERENTIEL!$A:$Y,8,FALSE)</f>
        <v>#N/A</v>
      </c>
      <c r="H62" s="73" t="e">
        <f>VLOOKUP($A62,REFERENTIEL!$A:$Y,12,FALSE)</f>
        <v>#N/A</v>
      </c>
      <c r="I62" s="73" t="e">
        <f>VLOOKUP($A62,REFERENTIEL!$A:$Y,24,FALSE)</f>
        <v>#N/A</v>
      </c>
      <c r="J62" s="73" t="e">
        <f>VLOOKUP($A62,REFERENTIEL!$A:$Y,14,FALSE)</f>
        <v>#N/A</v>
      </c>
      <c r="K62" s="73" t="e">
        <f>VLOOKUP($A62,REFERENTIEL!$A:$Y,15,FALSE)</f>
        <v>#N/A</v>
      </c>
      <c r="L62" s="73" t="e">
        <f>VLOOKUP($A62,REFERENTIEL!$A:$Y,16,FALSE)</f>
        <v>#N/A</v>
      </c>
      <c r="M62" s="37" t="e">
        <f>VLOOKUP($A62,REFERENTIEL!$A:$Y,17,FALSE)</f>
        <v>#N/A</v>
      </c>
      <c r="N62" s="101" t="e">
        <f>VLOOKUP($A62,REFERENTIEL!$A:$Y,18,FALSE)</f>
        <v>#N/A</v>
      </c>
      <c r="O62" s="45" t="e">
        <f>VLOOKUP($A62,REFERENTIEL!$A:$Y,20,FALSE)</f>
        <v>#N/A</v>
      </c>
      <c r="P62" s="72" t="e">
        <f>VLOOKUP($A62,REFERENTIEL!$A:$Y,9,FALSE)</f>
        <v>#N/A</v>
      </c>
      <c r="Q62" s="73" t="e">
        <f>VLOOKUP($A62,REFERENTIEL!$A:$Y,10,FALSE)</f>
        <v>#N/A</v>
      </c>
      <c r="R62" s="73" t="e">
        <f>VLOOKUP($A62,REFERENTIEL!$A:$Y,11,FALSE)</f>
        <v>#N/A</v>
      </c>
      <c r="S62" s="73" t="e">
        <f>VLOOKUP($A62,REFERENTIEL!$A:$Y,13,FALSE)</f>
        <v>#N/A</v>
      </c>
    </row>
    <row r="63" spans="2:19" x14ac:dyDescent="0.25">
      <c r="B63" s="13" t="e">
        <f>VLOOKUP($A63,REFERENTIEL!$A:$Y,2,FALSE)</f>
        <v>#N/A</v>
      </c>
      <c r="C63" t="e">
        <f>VLOOKUP($A63,REFERENTIEL!$A:$Y,4,FALSE)</f>
        <v>#N/A</v>
      </c>
      <c r="D63" t="e">
        <f>VLOOKUP($A63,REFERENTIEL!$A:$Y,5,FALSE)</f>
        <v>#N/A</v>
      </c>
      <c r="E63" s="72" t="e">
        <f>VLOOKUP($A63,REFERENTIEL!$A:$Y,6,FALSE)</f>
        <v>#N/A</v>
      </c>
      <c r="F63" s="72" t="e">
        <f>VLOOKUP($A63,REFERENTIEL!$A:$Y,7,FALSE)</f>
        <v>#N/A</v>
      </c>
      <c r="G63" s="72" t="e">
        <f>VLOOKUP($A63,REFERENTIEL!$A:$Y,8,FALSE)</f>
        <v>#N/A</v>
      </c>
      <c r="H63" s="73" t="e">
        <f>VLOOKUP($A63,REFERENTIEL!$A:$Y,12,FALSE)</f>
        <v>#N/A</v>
      </c>
      <c r="I63" s="73" t="e">
        <f>VLOOKUP($A63,REFERENTIEL!$A:$Y,24,FALSE)</f>
        <v>#N/A</v>
      </c>
      <c r="J63" s="73" t="e">
        <f>VLOOKUP($A63,REFERENTIEL!$A:$Y,14,FALSE)</f>
        <v>#N/A</v>
      </c>
      <c r="K63" s="73" t="e">
        <f>VLOOKUP($A63,REFERENTIEL!$A:$Y,15,FALSE)</f>
        <v>#N/A</v>
      </c>
      <c r="L63" s="73" t="e">
        <f>VLOOKUP($A63,REFERENTIEL!$A:$Y,16,FALSE)</f>
        <v>#N/A</v>
      </c>
      <c r="M63" s="37" t="e">
        <f>VLOOKUP($A63,REFERENTIEL!$A:$Y,17,FALSE)</f>
        <v>#N/A</v>
      </c>
      <c r="N63" s="101" t="e">
        <f>VLOOKUP($A63,REFERENTIEL!$A:$Y,18,FALSE)</f>
        <v>#N/A</v>
      </c>
      <c r="O63" s="45" t="e">
        <f>VLOOKUP($A63,REFERENTIEL!$A:$Y,20,FALSE)</f>
        <v>#N/A</v>
      </c>
      <c r="P63" s="72" t="e">
        <f>VLOOKUP($A63,REFERENTIEL!$A:$Y,9,FALSE)</f>
        <v>#N/A</v>
      </c>
      <c r="Q63" s="73" t="e">
        <f>VLOOKUP($A63,REFERENTIEL!$A:$Y,10,FALSE)</f>
        <v>#N/A</v>
      </c>
      <c r="R63" s="73" t="e">
        <f>VLOOKUP($A63,REFERENTIEL!$A:$Y,11,FALSE)</f>
        <v>#N/A</v>
      </c>
      <c r="S63" s="73" t="e">
        <f>VLOOKUP($A63,REFERENTIEL!$A:$Y,13,FALSE)</f>
        <v>#N/A</v>
      </c>
    </row>
    <row r="64" spans="2:19" x14ac:dyDescent="0.25">
      <c r="B64" s="13" t="e">
        <f>VLOOKUP($A64,REFERENTIEL!$A:$Y,2,FALSE)</f>
        <v>#N/A</v>
      </c>
      <c r="C64" t="e">
        <f>VLOOKUP($A64,REFERENTIEL!$A:$Y,4,FALSE)</f>
        <v>#N/A</v>
      </c>
      <c r="D64" t="e">
        <f>VLOOKUP($A64,REFERENTIEL!$A:$Y,5,FALSE)</f>
        <v>#N/A</v>
      </c>
      <c r="E64" s="72" t="e">
        <f>VLOOKUP($A64,REFERENTIEL!$A:$Y,6,FALSE)</f>
        <v>#N/A</v>
      </c>
      <c r="F64" s="72" t="e">
        <f>VLOOKUP($A64,REFERENTIEL!$A:$Y,7,FALSE)</f>
        <v>#N/A</v>
      </c>
      <c r="G64" s="72" t="e">
        <f>VLOOKUP($A64,REFERENTIEL!$A:$Y,8,FALSE)</f>
        <v>#N/A</v>
      </c>
      <c r="H64" s="73" t="e">
        <f>VLOOKUP($A64,REFERENTIEL!$A:$Y,12,FALSE)</f>
        <v>#N/A</v>
      </c>
      <c r="I64" s="73" t="e">
        <f>VLOOKUP($A64,REFERENTIEL!$A:$Y,24,FALSE)</f>
        <v>#N/A</v>
      </c>
      <c r="J64" s="73" t="e">
        <f>VLOOKUP($A64,REFERENTIEL!$A:$Y,14,FALSE)</f>
        <v>#N/A</v>
      </c>
      <c r="K64" s="73" t="e">
        <f>VLOOKUP($A64,REFERENTIEL!$A:$Y,15,FALSE)</f>
        <v>#N/A</v>
      </c>
      <c r="L64" s="73" t="e">
        <f>VLOOKUP($A64,REFERENTIEL!$A:$Y,16,FALSE)</f>
        <v>#N/A</v>
      </c>
      <c r="M64" s="37" t="e">
        <f>VLOOKUP($A64,REFERENTIEL!$A:$Y,17,FALSE)</f>
        <v>#N/A</v>
      </c>
      <c r="N64" s="101" t="e">
        <f>VLOOKUP($A64,REFERENTIEL!$A:$Y,18,FALSE)</f>
        <v>#N/A</v>
      </c>
      <c r="O64" s="45" t="e">
        <f>VLOOKUP($A64,REFERENTIEL!$A:$Y,20,FALSE)</f>
        <v>#N/A</v>
      </c>
      <c r="P64" s="72" t="e">
        <f>VLOOKUP($A64,REFERENTIEL!$A:$Y,9,FALSE)</f>
        <v>#N/A</v>
      </c>
      <c r="Q64" s="73" t="e">
        <f>VLOOKUP($A64,REFERENTIEL!$A:$Y,10,FALSE)</f>
        <v>#N/A</v>
      </c>
      <c r="R64" s="73" t="e">
        <f>VLOOKUP($A64,REFERENTIEL!$A:$Y,11,FALSE)</f>
        <v>#N/A</v>
      </c>
      <c r="S64" s="73" t="e">
        <f>VLOOKUP($A64,REFERENTIEL!$A:$Y,13,FALSE)</f>
        <v>#N/A</v>
      </c>
    </row>
    <row r="65" spans="2:19" x14ac:dyDescent="0.25">
      <c r="B65" s="13" t="e">
        <f>VLOOKUP($A65,REFERENTIEL!$A:$Y,2,FALSE)</f>
        <v>#N/A</v>
      </c>
      <c r="C65" t="e">
        <f>VLOOKUP($A65,REFERENTIEL!$A:$Y,4,FALSE)</f>
        <v>#N/A</v>
      </c>
      <c r="D65" t="e">
        <f>VLOOKUP($A65,REFERENTIEL!$A:$Y,5,FALSE)</f>
        <v>#N/A</v>
      </c>
      <c r="E65" s="72" t="e">
        <f>VLOOKUP($A65,REFERENTIEL!$A:$Y,6,FALSE)</f>
        <v>#N/A</v>
      </c>
      <c r="F65" s="72" t="e">
        <f>VLOOKUP($A65,REFERENTIEL!$A:$Y,7,FALSE)</f>
        <v>#N/A</v>
      </c>
      <c r="G65" s="72" t="e">
        <f>VLOOKUP($A65,REFERENTIEL!$A:$Y,8,FALSE)</f>
        <v>#N/A</v>
      </c>
      <c r="H65" s="73" t="e">
        <f>VLOOKUP($A65,REFERENTIEL!$A:$Y,12,FALSE)</f>
        <v>#N/A</v>
      </c>
      <c r="I65" s="73" t="e">
        <f>VLOOKUP($A65,REFERENTIEL!$A:$Y,24,FALSE)</f>
        <v>#N/A</v>
      </c>
      <c r="J65" s="73" t="e">
        <f>VLOOKUP($A65,REFERENTIEL!$A:$Y,14,FALSE)</f>
        <v>#N/A</v>
      </c>
      <c r="K65" s="73" t="e">
        <f>VLOOKUP($A65,REFERENTIEL!$A:$Y,15,FALSE)</f>
        <v>#N/A</v>
      </c>
      <c r="L65" s="73" t="e">
        <f>VLOOKUP($A65,REFERENTIEL!$A:$Y,16,FALSE)</f>
        <v>#N/A</v>
      </c>
      <c r="M65" s="37" t="e">
        <f>VLOOKUP($A65,REFERENTIEL!$A:$Y,17,FALSE)</f>
        <v>#N/A</v>
      </c>
      <c r="N65" s="101" t="e">
        <f>VLOOKUP($A65,REFERENTIEL!$A:$Y,18,FALSE)</f>
        <v>#N/A</v>
      </c>
      <c r="O65" s="45" t="e">
        <f>VLOOKUP($A65,REFERENTIEL!$A:$Y,20,FALSE)</f>
        <v>#N/A</v>
      </c>
      <c r="P65" s="72" t="e">
        <f>VLOOKUP($A65,REFERENTIEL!$A:$Y,9,FALSE)</f>
        <v>#N/A</v>
      </c>
      <c r="Q65" s="73" t="e">
        <f>VLOOKUP($A65,REFERENTIEL!$A:$Y,10,FALSE)</f>
        <v>#N/A</v>
      </c>
      <c r="R65" s="73" t="e">
        <f>VLOOKUP($A65,REFERENTIEL!$A:$Y,11,FALSE)</f>
        <v>#N/A</v>
      </c>
      <c r="S65" s="73" t="e">
        <f>VLOOKUP($A65,REFERENTIEL!$A:$Y,13,FALSE)</f>
        <v>#N/A</v>
      </c>
    </row>
    <row r="66" spans="2:19" x14ac:dyDescent="0.25">
      <c r="B66" s="13" t="e">
        <f>VLOOKUP($A66,REFERENTIEL!$A:$Y,2,FALSE)</f>
        <v>#N/A</v>
      </c>
      <c r="C66" t="e">
        <f>VLOOKUP($A66,REFERENTIEL!$A:$Y,4,FALSE)</f>
        <v>#N/A</v>
      </c>
      <c r="D66" t="e">
        <f>VLOOKUP($A66,REFERENTIEL!$A:$Y,5,FALSE)</f>
        <v>#N/A</v>
      </c>
      <c r="E66" s="72" t="e">
        <f>VLOOKUP($A66,REFERENTIEL!$A:$Y,6,FALSE)</f>
        <v>#N/A</v>
      </c>
      <c r="F66" s="72" t="e">
        <f>VLOOKUP($A66,REFERENTIEL!$A:$Y,7,FALSE)</f>
        <v>#N/A</v>
      </c>
      <c r="G66" s="72" t="e">
        <f>VLOOKUP($A66,REFERENTIEL!$A:$Y,8,FALSE)</f>
        <v>#N/A</v>
      </c>
      <c r="H66" s="73" t="e">
        <f>VLOOKUP($A66,REFERENTIEL!$A:$Y,12,FALSE)</f>
        <v>#N/A</v>
      </c>
      <c r="I66" s="73" t="e">
        <f>VLOOKUP($A66,REFERENTIEL!$A:$Y,24,FALSE)</f>
        <v>#N/A</v>
      </c>
      <c r="J66" s="73" t="e">
        <f>VLOOKUP($A66,REFERENTIEL!$A:$Y,14,FALSE)</f>
        <v>#N/A</v>
      </c>
      <c r="K66" s="73" t="e">
        <f>VLOOKUP($A66,REFERENTIEL!$A:$Y,15,FALSE)</f>
        <v>#N/A</v>
      </c>
      <c r="L66" s="73" t="e">
        <f>VLOOKUP($A66,REFERENTIEL!$A:$Y,16,FALSE)</f>
        <v>#N/A</v>
      </c>
      <c r="M66" t="e">
        <f>VLOOKUP($A66,REFERENTIEL!$A:$Y,17,FALSE)</f>
        <v>#N/A</v>
      </c>
      <c r="N66" s="101" t="e">
        <f>VLOOKUP($A66,REFERENTIEL!$A:$Y,18,FALSE)</f>
        <v>#N/A</v>
      </c>
      <c r="O66" s="45" t="e">
        <f>VLOOKUP($A66,REFERENTIEL!$A:$Y,20,FALSE)</f>
        <v>#N/A</v>
      </c>
      <c r="P66" s="72" t="e">
        <f>VLOOKUP($A66,REFERENTIEL!$A:$Y,9,FALSE)</f>
        <v>#N/A</v>
      </c>
      <c r="Q66" s="73" t="e">
        <f>VLOOKUP($A66,REFERENTIEL!$A:$Y,10,FALSE)</f>
        <v>#N/A</v>
      </c>
      <c r="R66" s="73" t="e">
        <f>VLOOKUP($A66,REFERENTIEL!$A:$Y,11,FALSE)</f>
        <v>#N/A</v>
      </c>
      <c r="S66" s="73" t="e">
        <f>VLOOKUP($A66,REFERENTIEL!$A:$Y,13,FALSE)</f>
        <v>#N/A</v>
      </c>
    </row>
    <row r="67" spans="2:19" x14ac:dyDescent="0.25">
      <c r="B67" s="13" t="e">
        <f>VLOOKUP($A67,REFERENTIEL!$A:$Y,2,FALSE)</f>
        <v>#N/A</v>
      </c>
      <c r="C67" t="e">
        <f>VLOOKUP($A67,REFERENTIEL!$A:$Y,4,FALSE)</f>
        <v>#N/A</v>
      </c>
      <c r="D67" t="e">
        <f>VLOOKUP($A67,REFERENTIEL!$A:$Y,5,FALSE)</f>
        <v>#N/A</v>
      </c>
      <c r="E67" s="72" t="e">
        <f>VLOOKUP($A67,REFERENTIEL!$A:$Y,6,FALSE)</f>
        <v>#N/A</v>
      </c>
      <c r="F67" s="72" t="e">
        <f>VLOOKUP($A67,REFERENTIEL!$A:$Y,7,FALSE)</f>
        <v>#N/A</v>
      </c>
      <c r="G67" s="72" t="e">
        <f>VLOOKUP($A67,REFERENTIEL!$A:$Y,8,FALSE)</f>
        <v>#N/A</v>
      </c>
      <c r="H67" s="73" t="e">
        <f>VLOOKUP($A67,REFERENTIEL!$A:$Y,12,FALSE)</f>
        <v>#N/A</v>
      </c>
      <c r="I67" s="73" t="e">
        <f>VLOOKUP($A67,REFERENTIEL!$A:$Y,24,FALSE)</f>
        <v>#N/A</v>
      </c>
      <c r="J67" s="73" t="e">
        <f>VLOOKUP($A67,REFERENTIEL!$A:$Y,14,FALSE)</f>
        <v>#N/A</v>
      </c>
      <c r="K67" s="73" t="e">
        <f>VLOOKUP($A67,REFERENTIEL!$A:$Y,15,FALSE)</f>
        <v>#N/A</v>
      </c>
      <c r="L67" s="73" t="e">
        <f>VLOOKUP($A67,REFERENTIEL!$A:$Y,16,FALSE)</f>
        <v>#N/A</v>
      </c>
      <c r="M67" t="e">
        <f>VLOOKUP($A67,REFERENTIEL!$A:$Y,17,FALSE)</f>
        <v>#N/A</v>
      </c>
      <c r="N67" s="101" t="e">
        <f>VLOOKUP($A67,REFERENTIEL!$A:$Y,18,FALSE)</f>
        <v>#N/A</v>
      </c>
      <c r="O67" s="45" t="e">
        <f>VLOOKUP($A67,REFERENTIEL!$A:$Y,20,FALSE)</f>
        <v>#N/A</v>
      </c>
      <c r="P67" s="72" t="e">
        <f>VLOOKUP($A67,REFERENTIEL!$A:$Y,9,FALSE)</f>
        <v>#N/A</v>
      </c>
      <c r="Q67" s="73" t="e">
        <f>VLOOKUP($A67,REFERENTIEL!$A:$Y,10,FALSE)</f>
        <v>#N/A</v>
      </c>
      <c r="R67" s="73" t="e">
        <f>VLOOKUP($A67,REFERENTIEL!$A:$Y,11,FALSE)</f>
        <v>#N/A</v>
      </c>
      <c r="S67" s="73" t="e">
        <f>VLOOKUP($A67,REFERENTIEL!$A:$Y,13,FALSE)</f>
        <v>#N/A</v>
      </c>
    </row>
    <row r="68" spans="2:19" x14ac:dyDescent="0.25">
      <c r="B68" s="13" t="e">
        <f>VLOOKUP($A68,REFERENTIEL!$A:$Y,2,FALSE)</f>
        <v>#N/A</v>
      </c>
      <c r="C68" t="e">
        <f>VLOOKUP($A68,REFERENTIEL!$A:$Y,4,FALSE)</f>
        <v>#N/A</v>
      </c>
      <c r="D68" t="e">
        <f>VLOOKUP($A68,REFERENTIEL!$A:$Y,5,FALSE)</f>
        <v>#N/A</v>
      </c>
      <c r="E68" s="72" t="e">
        <f>VLOOKUP($A68,REFERENTIEL!$A:$Y,6,FALSE)</f>
        <v>#N/A</v>
      </c>
      <c r="F68" s="72" t="e">
        <f>VLOOKUP($A68,REFERENTIEL!$A:$Y,7,FALSE)</f>
        <v>#N/A</v>
      </c>
      <c r="G68" s="72" t="e">
        <f>VLOOKUP($A68,REFERENTIEL!$A:$Y,8,FALSE)</f>
        <v>#N/A</v>
      </c>
      <c r="H68" s="73" t="e">
        <f>VLOOKUP($A68,REFERENTIEL!$A:$Y,12,FALSE)</f>
        <v>#N/A</v>
      </c>
      <c r="I68" s="73" t="e">
        <f>VLOOKUP($A68,REFERENTIEL!$A:$Y,24,FALSE)</f>
        <v>#N/A</v>
      </c>
      <c r="J68" s="73" t="e">
        <f>VLOOKUP($A68,REFERENTIEL!$A:$Y,14,FALSE)</f>
        <v>#N/A</v>
      </c>
      <c r="K68" s="73" t="e">
        <f>VLOOKUP($A68,REFERENTIEL!$A:$Y,15,FALSE)</f>
        <v>#N/A</v>
      </c>
      <c r="L68" s="73" t="e">
        <f>VLOOKUP($A68,REFERENTIEL!$A:$Y,16,FALSE)</f>
        <v>#N/A</v>
      </c>
      <c r="M68" t="e">
        <f>VLOOKUP($A68,REFERENTIEL!$A:$Y,17,FALSE)</f>
        <v>#N/A</v>
      </c>
      <c r="N68" s="101" t="e">
        <f>VLOOKUP($A68,REFERENTIEL!$A:$Y,18,FALSE)</f>
        <v>#N/A</v>
      </c>
      <c r="O68" s="45" t="e">
        <f>VLOOKUP($A68,REFERENTIEL!$A:$Y,20,FALSE)</f>
        <v>#N/A</v>
      </c>
      <c r="P68" s="72" t="e">
        <f>VLOOKUP($A68,REFERENTIEL!$A:$Y,9,FALSE)</f>
        <v>#N/A</v>
      </c>
      <c r="Q68" s="73" t="e">
        <f>VLOOKUP($A68,REFERENTIEL!$A:$Y,10,FALSE)</f>
        <v>#N/A</v>
      </c>
      <c r="R68" s="73" t="e">
        <f>VLOOKUP($A68,REFERENTIEL!$A:$Y,11,FALSE)</f>
        <v>#N/A</v>
      </c>
      <c r="S68" s="73" t="e">
        <f>VLOOKUP($A68,REFERENTIEL!$A:$Y,13,FALSE)</f>
        <v>#N/A</v>
      </c>
    </row>
    <row r="69" spans="2:19" x14ac:dyDescent="0.25">
      <c r="B69" s="13" t="e">
        <f>VLOOKUP($A69,REFERENTIEL!$A:$Y,2,FALSE)</f>
        <v>#N/A</v>
      </c>
      <c r="C69" t="e">
        <f>VLOOKUP($A69,REFERENTIEL!$A:$Y,4,FALSE)</f>
        <v>#N/A</v>
      </c>
      <c r="D69" t="e">
        <f>VLOOKUP($A69,REFERENTIEL!$A:$Y,5,FALSE)</f>
        <v>#N/A</v>
      </c>
      <c r="E69" s="72" t="e">
        <f>VLOOKUP($A69,REFERENTIEL!$A:$Y,6,FALSE)</f>
        <v>#N/A</v>
      </c>
      <c r="F69" s="72" t="e">
        <f>VLOOKUP($A69,REFERENTIEL!$A:$Y,7,FALSE)</f>
        <v>#N/A</v>
      </c>
      <c r="G69" s="72" t="e">
        <f>VLOOKUP($A69,REFERENTIEL!$A:$Y,8,FALSE)</f>
        <v>#N/A</v>
      </c>
      <c r="H69" s="73" t="e">
        <f>VLOOKUP($A69,REFERENTIEL!$A:$Y,12,FALSE)</f>
        <v>#N/A</v>
      </c>
      <c r="I69" s="73" t="e">
        <f>VLOOKUP($A69,REFERENTIEL!$A:$Y,24,FALSE)</f>
        <v>#N/A</v>
      </c>
      <c r="J69" s="73" t="e">
        <f>VLOOKUP($A69,REFERENTIEL!$A:$Y,14,FALSE)</f>
        <v>#N/A</v>
      </c>
      <c r="K69" s="73" t="e">
        <f>VLOOKUP($A69,REFERENTIEL!$A:$Y,15,FALSE)</f>
        <v>#N/A</v>
      </c>
      <c r="L69" s="73" t="e">
        <f>VLOOKUP($A69,REFERENTIEL!$A:$Y,16,FALSE)</f>
        <v>#N/A</v>
      </c>
      <c r="M69" t="e">
        <f>VLOOKUP($A69,REFERENTIEL!$A:$Y,17,FALSE)</f>
        <v>#N/A</v>
      </c>
      <c r="N69" s="101" t="e">
        <f>VLOOKUP($A69,REFERENTIEL!$A:$Y,18,FALSE)</f>
        <v>#N/A</v>
      </c>
      <c r="O69" s="45" t="e">
        <f>VLOOKUP($A69,REFERENTIEL!$A:$Y,20,FALSE)</f>
        <v>#N/A</v>
      </c>
      <c r="P69" s="72" t="e">
        <f>VLOOKUP($A69,REFERENTIEL!$A:$Y,9,FALSE)</f>
        <v>#N/A</v>
      </c>
      <c r="Q69" s="73" t="e">
        <f>VLOOKUP($A69,REFERENTIEL!$A:$Y,10,FALSE)</f>
        <v>#N/A</v>
      </c>
      <c r="R69" s="73" t="e">
        <f>VLOOKUP($A69,REFERENTIEL!$A:$Y,11,FALSE)</f>
        <v>#N/A</v>
      </c>
      <c r="S69" s="73" t="e">
        <f>VLOOKUP($A69,REFERENTIEL!$A:$Y,13,FALSE)</f>
        <v>#N/A</v>
      </c>
    </row>
    <row r="70" spans="2:19" x14ac:dyDescent="0.25">
      <c r="B70" s="13" t="e">
        <f>VLOOKUP($A70,REFERENTIEL!$A:$Y,2,FALSE)</f>
        <v>#N/A</v>
      </c>
      <c r="C70" t="e">
        <f>VLOOKUP($A70,REFERENTIEL!$A:$Y,4,FALSE)</f>
        <v>#N/A</v>
      </c>
      <c r="D70" t="e">
        <f>VLOOKUP($A70,REFERENTIEL!$A:$Y,5,FALSE)</f>
        <v>#N/A</v>
      </c>
      <c r="E70" s="72" t="e">
        <f>VLOOKUP($A70,REFERENTIEL!$A:$Y,6,FALSE)</f>
        <v>#N/A</v>
      </c>
      <c r="F70" s="72" t="e">
        <f>VLOOKUP($A70,REFERENTIEL!$A:$Y,7,FALSE)</f>
        <v>#N/A</v>
      </c>
      <c r="G70" s="72" t="e">
        <f>VLOOKUP($A70,REFERENTIEL!$A:$Y,8,FALSE)</f>
        <v>#N/A</v>
      </c>
      <c r="H70" s="73" t="e">
        <f>VLOOKUP($A70,REFERENTIEL!$A:$Y,12,FALSE)</f>
        <v>#N/A</v>
      </c>
      <c r="I70" s="73" t="e">
        <f>VLOOKUP($A70,REFERENTIEL!$A:$Y,24,FALSE)</f>
        <v>#N/A</v>
      </c>
      <c r="J70" s="73" t="e">
        <f>VLOOKUP($A70,REFERENTIEL!$A:$Y,14,FALSE)</f>
        <v>#N/A</v>
      </c>
      <c r="K70" s="73" t="e">
        <f>VLOOKUP($A70,REFERENTIEL!$A:$Y,15,FALSE)</f>
        <v>#N/A</v>
      </c>
      <c r="L70" s="73" t="e">
        <f>VLOOKUP($A70,REFERENTIEL!$A:$Y,16,FALSE)</f>
        <v>#N/A</v>
      </c>
      <c r="M70" t="e">
        <f>VLOOKUP($A70,REFERENTIEL!$A:$Y,17,FALSE)</f>
        <v>#N/A</v>
      </c>
      <c r="N70" s="101" t="e">
        <f>VLOOKUP($A70,REFERENTIEL!$A:$Y,18,FALSE)</f>
        <v>#N/A</v>
      </c>
      <c r="O70" s="45" t="e">
        <f>VLOOKUP($A70,REFERENTIEL!$A:$Y,20,FALSE)</f>
        <v>#N/A</v>
      </c>
      <c r="P70" s="72" t="e">
        <f>VLOOKUP($A70,REFERENTIEL!$A:$Y,9,FALSE)</f>
        <v>#N/A</v>
      </c>
      <c r="Q70" s="73" t="e">
        <f>VLOOKUP($A70,REFERENTIEL!$A:$Y,10,FALSE)</f>
        <v>#N/A</v>
      </c>
      <c r="R70" s="73" t="e">
        <f>VLOOKUP($A70,REFERENTIEL!$A:$Y,11,FALSE)</f>
        <v>#N/A</v>
      </c>
      <c r="S70" s="73" t="e">
        <f>VLOOKUP($A70,REFERENTIEL!$A:$Y,13,FALSE)</f>
        <v>#N/A</v>
      </c>
    </row>
    <row r="71" spans="2:19" x14ac:dyDescent="0.25">
      <c r="B71" s="13" t="e">
        <f>VLOOKUP($A71,REFERENTIEL!$A:$Y,2,FALSE)</f>
        <v>#N/A</v>
      </c>
      <c r="C71" t="e">
        <f>VLOOKUP($A71,REFERENTIEL!$A:$Y,4,FALSE)</f>
        <v>#N/A</v>
      </c>
      <c r="D71" t="e">
        <f>VLOOKUP($A71,REFERENTIEL!$A:$Y,5,FALSE)</f>
        <v>#N/A</v>
      </c>
      <c r="E71" s="72" t="e">
        <f>VLOOKUP($A71,REFERENTIEL!$A:$Y,6,FALSE)</f>
        <v>#N/A</v>
      </c>
      <c r="F71" s="72" t="e">
        <f>VLOOKUP($A71,REFERENTIEL!$A:$Y,7,FALSE)</f>
        <v>#N/A</v>
      </c>
      <c r="G71" s="72" t="e">
        <f>VLOOKUP($A71,REFERENTIEL!$A:$Y,8,FALSE)</f>
        <v>#N/A</v>
      </c>
      <c r="H71" s="73" t="e">
        <f>VLOOKUP($A71,REFERENTIEL!$A:$Y,12,FALSE)</f>
        <v>#N/A</v>
      </c>
      <c r="I71" s="73" t="e">
        <f>VLOOKUP($A71,REFERENTIEL!$A:$Y,24,FALSE)</f>
        <v>#N/A</v>
      </c>
      <c r="J71" s="73" t="e">
        <f>VLOOKUP($A71,REFERENTIEL!$A:$Y,14,FALSE)</f>
        <v>#N/A</v>
      </c>
      <c r="K71" s="73" t="e">
        <f>VLOOKUP($A71,REFERENTIEL!$A:$Y,15,FALSE)</f>
        <v>#N/A</v>
      </c>
      <c r="L71" s="73" t="e">
        <f>VLOOKUP($A71,REFERENTIEL!$A:$Y,16,FALSE)</f>
        <v>#N/A</v>
      </c>
      <c r="M71" t="e">
        <f>VLOOKUP($A71,REFERENTIEL!$A:$Y,17,FALSE)</f>
        <v>#N/A</v>
      </c>
      <c r="N71" s="101" t="e">
        <f>VLOOKUP($A71,REFERENTIEL!$A:$Y,18,FALSE)</f>
        <v>#N/A</v>
      </c>
      <c r="O71" s="45" t="e">
        <f>VLOOKUP($A71,REFERENTIEL!$A:$Y,20,FALSE)</f>
        <v>#N/A</v>
      </c>
      <c r="P71" s="72" t="e">
        <f>VLOOKUP($A71,REFERENTIEL!$A:$Y,9,FALSE)</f>
        <v>#N/A</v>
      </c>
      <c r="Q71" s="73" t="e">
        <f>VLOOKUP($A71,REFERENTIEL!$A:$Y,10,FALSE)</f>
        <v>#N/A</v>
      </c>
      <c r="R71" s="73" t="e">
        <f>VLOOKUP($A71,REFERENTIEL!$A:$Y,11,FALSE)</f>
        <v>#N/A</v>
      </c>
      <c r="S71" s="73" t="e">
        <f>VLOOKUP($A71,REFERENTIEL!$A:$Y,13,FALSE)</f>
        <v>#N/A</v>
      </c>
    </row>
    <row r="72" spans="2:19" x14ac:dyDescent="0.25">
      <c r="B72" s="13" t="e">
        <f>VLOOKUP($A72,REFERENTIEL!$A:$Y,2,FALSE)</f>
        <v>#N/A</v>
      </c>
      <c r="C72" t="e">
        <f>VLOOKUP($A72,REFERENTIEL!$A:$Y,4,FALSE)</f>
        <v>#N/A</v>
      </c>
      <c r="D72" t="e">
        <f>VLOOKUP($A72,REFERENTIEL!$A:$Y,5,FALSE)</f>
        <v>#N/A</v>
      </c>
      <c r="E72" s="72" t="e">
        <f>VLOOKUP($A72,REFERENTIEL!$A:$Y,6,FALSE)</f>
        <v>#N/A</v>
      </c>
      <c r="F72" s="72" t="e">
        <f>VLOOKUP($A72,REFERENTIEL!$A:$Y,7,FALSE)</f>
        <v>#N/A</v>
      </c>
      <c r="G72" s="72" t="e">
        <f>VLOOKUP($A72,REFERENTIEL!$A:$Y,8,FALSE)</f>
        <v>#N/A</v>
      </c>
      <c r="H72" s="73" t="e">
        <f>VLOOKUP($A72,REFERENTIEL!$A:$Y,12,FALSE)</f>
        <v>#N/A</v>
      </c>
      <c r="I72" s="73" t="e">
        <f>VLOOKUP($A72,REFERENTIEL!$A:$Y,24,FALSE)</f>
        <v>#N/A</v>
      </c>
      <c r="J72" s="73" t="e">
        <f>VLOOKUP($A72,REFERENTIEL!$A:$Y,14,FALSE)</f>
        <v>#N/A</v>
      </c>
      <c r="K72" s="73" t="e">
        <f>VLOOKUP($A72,REFERENTIEL!$A:$Y,15,FALSE)</f>
        <v>#N/A</v>
      </c>
      <c r="L72" s="73" t="e">
        <f>VLOOKUP($A72,REFERENTIEL!$A:$Y,16,FALSE)</f>
        <v>#N/A</v>
      </c>
      <c r="M72" t="e">
        <f>VLOOKUP($A72,REFERENTIEL!$A:$Y,17,FALSE)</f>
        <v>#N/A</v>
      </c>
      <c r="N72" s="101" t="e">
        <f>VLOOKUP($A72,REFERENTIEL!$A:$Y,18,FALSE)</f>
        <v>#N/A</v>
      </c>
      <c r="O72" s="45" t="e">
        <f>VLOOKUP($A72,REFERENTIEL!$A:$Y,20,FALSE)</f>
        <v>#N/A</v>
      </c>
      <c r="P72" s="72" t="e">
        <f>VLOOKUP($A72,REFERENTIEL!$A:$Y,9,FALSE)</f>
        <v>#N/A</v>
      </c>
      <c r="Q72" s="73" t="e">
        <f>VLOOKUP($A72,REFERENTIEL!$A:$Y,10,FALSE)</f>
        <v>#N/A</v>
      </c>
      <c r="R72" s="73" t="e">
        <f>VLOOKUP($A72,REFERENTIEL!$A:$Y,11,FALSE)</f>
        <v>#N/A</v>
      </c>
      <c r="S72" s="73" t="e">
        <f>VLOOKUP($A72,REFERENTIEL!$A:$Y,13,FALSE)</f>
        <v>#N/A</v>
      </c>
    </row>
    <row r="73" spans="2:19" x14ac:dyDescent="0.25">
      <c r="B73" s="13" t="e">
        <f>VLOOKUP($A73,REFERENTIEL!$A:$Y,2,FALSE)</f>
        <v>#N/A</v>
      </c>
      <c r="C73" t="e">
        <f>VLOOKUP($A73,REFERENTIEL!$A:$Y,4,FALSE)</f>
        <v>#N/A</v>
      </c>
      <c r="D73" t="e">
        <f>VLOOKUP($A73,REFERENTIEL!$A:$Y,5,FALSE)</f>
        <v>#N/A</v>
      </c>
      <c r="E73" s="72" t="e">
        <f>VLOOKUP($A73,REFERENTIEL!$A:$Y,6,FALSE)</f>
        <v>#N/A</v>
      </c>
      <c r="F73" s="72" t="e">
        <f>VLOOKUP($A73,REFERENTIEL!$A:$Y,7,FALSE)</f>
        <v>#N/A</v>
      </c>
      <c r="G73" s="72" t="e">
        <f>VLOOKUP($A73,REFERENTIEL!$A:$Y,8,FALSE)</f>
        <v>#N/A</v>
      </c>
      <c r="H73" s="73" t="e">
        <f>VLOOKUP($A73,REFERENTIEL!$A:$Y,12,FALSE)</f>
        <v>#N/A</v>
      </c>
      <c r="I73" s="73" t="e">
        <f>VLOOKUP($A73,REFERENTIEL!$A:$Y,24,FALSE)</f>
        <v>#N/A</v>
      </c>
      <c r="J73" s="73" t="e">
        <f>VLOOKUP($A73,REFERENTIEL!$A:$Y,14,FALSE)</f>
        <v>#N/A</v>
      </c>
      <c r="K73" s="73" t="e">
        <f>VLOOKUP($A73,REFERENTIEL!$A:$Y,15,FALSE)</f>
        <v>#N/A</v>
      </c>
      <c r="L73" s="73" t="e">
        <f>VLOOKUP($A73,REFERENTIEL!$A:$Y,16,FALSE)</f>
        <v>#N/A</v>
      </c>
      <c r="M73" t="e">
        <f>VLOOKUP($A73,REFERENTIEL!$A:$Y,17,FALSE)</f>
        <v>#N/A</v>
      </c>
      <c r="N73" s="101" t="e">
        <f>VLOOKUP($A73,REFERENTIEL!$A:$Y,18,FALSE)</f>
        <v>#N/A</v>
      </c>
      <c r="O73" s="45" t="e">
        <f>VLOOKUP($A73,REFERENTIEL!$A:$Y,20,FALSE)</f>
        <v>#N/A</v>
      </c>
      <c r="P73" s="72" t="e">
        <f>VLOOKUP($A73,REFERENTIEL!$A:$Y,9,FALSE)</f>
        <v>#N/A</v>
      </c>
      <c r="Q73" s="73" t="e">
        <f>VLOOKUP($A73,REFERENTIEL!$A:$Y,10,FALSE)</f>
        <v>#N/A</v>
      </c>
      <c r="R73" s="73" t="e">
        <f>VLOOKUP($A73,REFERENTIEL!$A:$Y,11,FALSE)</f>
        <v>#N/A</v>
      </c>
      <c r="S73" s="73" t="e">
        <f>VLOOKUP($A73,REFERENTIEL!$A:$Y,13,FALSE)</f>
        <v>#N/A</v>
      </c>
    </row>
    <row r="74" spans="2:19" x14ac:dyDescent="0.25">
      <c r="B74" s="13" t="e">
        <f>VLOOKUP($A74,REFERENTIEL!$A:$Y,2,FALSE)</f>
        <v>#N/A</v>
      </c>
      <c r="C74" t="e">
        <f>VLOOKUP($A74,REFERENTIEL!$A:$Y,4,FALSE)</f>
        <v>#N/A</v>
      </c>
      <c r="D74" t="e">
        <f>VLOOKUP($A74,REFERENTIEL!$A:$Y,5,FALSE)</f>
        <v>#N/A</v>
      </c>
      <c r="E74" s="72" t="e">
        <f>VLOOKUP($A74,REFERENTIEL!$A:$Y,6,FALSE)</f>
        <v>#N/A</v>
      </c>
      <c r="F74" s="72" t="e">
        <f>VLOOKUP($A74,REFERENTIEL!$A:$Y,7,FALSE)</f>
        <v>#N/A</v>
      </c>
      <c r="G74" s="72" t="e">
        <f>VLOOKUP($A74,REFERENTIEL!$A:$Y,8,FALSE)</f>
        <v>#N/A</v>
      </c>
      <c r="H74" s="73" t="e">
        <f>VLOOKUP($A74,REFERENTIEL!$A:$Y,12,FALSE)</f>
        <v>#N/A</v>
      </c>
      <c r="I74" s="73" t="e">
        <f>VLOOKUP($A74,REFERENTIEL!$A:$Y,24,FALSE)</f>
        <v>#N/A</v>
      </c>
      <c r="J74" s="73" t="e">
        <f>VLOOKUP($A74,REFERENTIEL!$A:$Y,14,FALSE)</f>
        <v>#N/A</v>
      </c>
      <c r="K74" s="73" t="e">
        <f>VLOOKUP($A74,REFERENTIEL!$A:$Y,15,FALSE)</f>
        <v>#N/A</v>
      </c>
      <c r="L74" s="73" t="e">
        <f>VLOOKUP($A74,REFERENTIEL!$A:$Y,16,FALSE)</f>
        <v>#N/A</v>
      </c>
      <c r="M74" s="37" t="e">
        <f>VLOOKUP($A74,REFERENTIEL!$A:$Y,17,FALSE)</f>
        <v>#N/A</v>
      </c>
      <c r="N74" s="101" t="e">
        <f>VLOOKUP($A74,REFERENTIEL!$A:$Y,18,FALSE)</f>
        <v>#N/A</v>
      </c>
      <c r="O74" s="45" t="e">
        <f>VLOOKUP($A74,REFERENTIEL!$A:$Y,20,FALSE)</f>
        <v>#N/A</v>
      </c>
      <c r="P74" s="72" t="e">
        <f>VLOOKUP($A74,REFERENTIEL!$A:$Y,9,FALSE)</f>
        <v>#N/A</v>
      </c>
      <c r="Q74" s="73" t="e">
        <f>VLOOKUP($A74,REFERENTIEL!$A:$Y,10,FALSE)</f>
        <v>#N/A</v>
      </c>
      <c r="R74" s="73" t="e">
        <f>VLOOKUP($A74,REFERENTIEL!$A:$Y,11,FALSE)</f>
        <v>#N/A</v>
      </c>
      <c r="S74" s="73" t="e">
        <f>VLOOKUP($A74,REFERENTIEL!$A:$Y,13,FALSE)</f>
        <v>#N/A</v>
      </c>
    </row>
    <row r="75" spans="2:19" x14ac:dyDescent="0.25">
      <c r="B75" s="13" t="e">
        <f>VLOOKUP($A75,REFERENTIEL!$A:$Y,2,FALSE)</f>
        <v>#N/A</v>
      </c>
      <c r="C75" t="e">
        <f>VLOOKUP($A75,REFERENTIEL!$A:$Y,4,FALSE)</f>
        <v>#N/A</v>
      </c>
      <c r="D75" t="e">
        <f>VLOOKUP($A75,REFERENTIEL!$A:$Y,5,FALSE)</f>
        <v>#N/A</v>
      </c>
      <c r="E75" s="72" t="e">
        <f>VLOOKUP($A75,REFERENTIEL!$A:$Y,6,FALSE)</f>
        <v>#N/A</v>
      </c>
      <c r="F75" s="72" t="e">
        <f>VLOOKUP($A75,REFERENTIEL!$A:$Y,7,FALSE)</f>
        <v>#N/A</v>
      </c>
      <c r="G75" s="72" t="e">
        <f>VLOOKUP($A75,REFERENTIEL!$A:$Y,8,FALSE)</f>
        <v>#N/A</v>
      </c>
      <c r="H75" s="73" t="e">
        <f>VLOOKUP($A75,REFERENTIEL!$A:$Y,12,FALSE)</f>
        <v>#N/A</v>
      </c>
      <c r="I75" s="73" t="e">
        <f>VLOOKUP($A75,REFERENTIEL!$A:$Y,24,FALSE)</f>
        <v>#N/A</v>
      </c>
      <c r="J75" s="73" t="e">
        <f>VLOOKUP($A75,REFERENTIEL!$A:$Y,14,FALSE)</f>
        <v>#N/A</v>
      </c>
      <c r="K75" s="73" t="e">
        <f>VLOOKUP($A75,REFERENTIEL!$A:$Y,15,FALSE)</f>
        <v>#N/A</v>
      </c>
      <c r="L75" s="73" t="e">
        <f>VLOOKUP($A75,REFERENTIEL!$A:$Y,16,FALSE)</f>
        <v>#N/A</v>
      </c>
      <c r="M75" s="37" t="e">
        <f>VLOOKUP($A75,REFERENTIEL!$A:$Y,17,FALSE)</f>
        <v>#N/A</v>
      </c>
      <c r="N75" s="101" t="e">
        <f>VLOOKUP($A75,REFERENTIEL!$A:$Y,18,FALSE)</f>
        <v>#N/A</v>
      </c>
      <c r="O75" s="45" t="e">
        <f>VLOOKUP($A75,REFERENTIEL!$A:$Y,20,FALSE)</f>
        <v>#N/A</v>
      </c>
      <c r="P75" s="72" t="e">
        <f>VLOOKUP($A75,REFERENTIEL!$A:$Y,9,FALSE)</f>
        <v>#N/A</v>
      </c>
      <c r="Q75" s="73" t="e">
        <f>VLOOKUP($A75,REFERENTIEL!$A:$Y,10,FALSE)</f>
        <v>#N/A</v>
      </c>
      <c r="R75" s="73" t="e">
        <f>VLOOKUP($A75,REFERENTIEL!$A:$Y,11,FALSE)</f>
        <v>#N/A</v>
      </c>
      <c r="S75" s="73" t="e">
        <f>VLOOKUP($A75,REFERENTIEL!$A:$Y,13,FALSE)</f>
        <v>#N/A</v>
      </c>
    </row>
    <row r="76" spans="2:19" x14ac:dyDescent="0.25">
      <c r="B76" s="13" t="e">
        <f>VLOOKUP($A76,REFERENTIEL!$A:$Y,2,FALSE)</f>
        <v>#N/A</v>
      </c>
      <c r="C76" t="e">
        <f>VLOOKUP($A76,REFERENTIEL!$A:$Y,4,FALSE)</f>
        <v>#N/A</v>
      </c>
      <c r="D76" t="e">
        <f>VLOOKUP($A76,REFERENTIEL!$A:$Y,5,FALSE)</f>
        <v>#N/A</v>
      </c>
      <c r="E76" s="72" t="e">
        <f>VLOOKUP($A76,REFERENTIEL!$A:$Y,6,FALSE)</f>
        <v>#N/A</v>
      </c>
      <c r="F76" s="72" t="e">
        <f>VLOOKUP($A76,REFERENTIEL!$A:$Y,7,FALSE)</f>
        <v>#N/A</v>
      </c>
      <c r="G76" s="72" t="e">
        <f>VLOOKUP($A76,REFERENTIEL!$A:$Y,8,FALSE)</f>
        <v>#N/A</v>
      </c>
      <c r="H76" s="73" t="e">
        <f>VLOOKUP($A76,REFERENTIEL!$A:$Y,12,FALSE)</f>
        <v>#N/A</v>
      </c>
      <c r="I76" s="73" t="e">
        <f>VLOOKUP($A76,REFERENTIEL!$A:$Y,24,FALSE)</f>
        <v>#N/A</v>
      </c>
      <c r="J76" s="73" t="e">
        <f>VLOOKUP($A76,REFERENTIEL!$A:$Y,14,FALSE)</f>
        <v>#N/A</v>
      </c>
      <c r="K76" s="73" t="e">
        <f>VLOOKUP($A76,REFERENTIEL!$A:$Y,15,FALSE)</f>
        <v>#N/A</v>
      </c>
      <c r="L76" s="73" t="e">
        <f>VLOOKUP($A76,REFERENTIEL!$A:$Y,16,FALSE)</f>
        <v>#N/A</v>
      </c>
      <c r="M76" s="37" t="e">
        <f>VLOOKUP($A76,REFERENTIEL!$A:$Y,17,FALSE)</f>
        <v>#N/A</v>
      </c>
      <c r="N76" s="101" t="e">
        <f>VLOOKUP($A76,REFERENTIEL!$A:$Y,18,FALSE)</f>
        <v>#N/A</v>
      </c>
      <c r="O76" s="45" t="e">
        <f>VLOOKUP($A76,REFERENTIEL!$A:$Y,20,FALSE)</f>
        <v>#N/A</v>
      </c>
      <c r="P76" s="72" t="e">
        <f>VLOOKUP($A76,REFERENTIEL!$A:$Y,9,FALSE)</f>
        <v>#N/A</v>
      </c>
      <c r="Q76" s="73" t="e">
        <f>VLOOKUP($A76,REFERENTIEL!$A:$Y,10,FALSE)</f>
        <v>#N/A</v>
      </c>
      <c r="R76" s="73" t="e">
        <f>VLOOKUP($A76,REFERENTIEL!$A:$Y,11,FALSE)</f>
        <v>#N/A</v>
      </c>
      <c r="S76" s="73" t="e">
        <f>VLOOKUP($A76,REFERENTIEL!$A:$Y,13,FALSE)</f>
        <v>#N/A</v>
      </c>
    </row>
    <row r="77" spans="2:19" x14ac:dyDescent="0.25">
      <c r="B77" s="13" t="e">
        <f>VLOOKUP($A77,REFERENTIEL!$A:$Y,2,FALSE)</f>
        <v>#N/A</v>
      </c>
      <c r="C77" t="e">
        <f>VLOOKUP($A77,REFERENTIEL!$A:$Y,4,FALSE)</f>
        <v>#N/A</v>
      </c>
      <c r="D77" t="e">
        <f>VLOOKUP($A77,REFERENTIEL!$A:$Y,5,FALSE)</f>
        <v>#N/A</v>
      </c>
      <c r="E77" s="72" t="e">
        <f>VLOOKUP($A77,REFERENTIEL!$A:$Y,6,FALSE)</f>
        <v>#N/A</v>
      </c>
      <c r="F77" s="72" t="e">
        <f>VLOOKUP($A77,REFERENTIEL!$A:$Y,7,FALSE)</f>
        <v>#N/A</v>
      </c>
      <c r="G77" s="72" t="e">
        <f>VLOOKUP($A77,REFERENTIEL!$A:$Y,8,FALSE)</f>
        <v>#N/A</v>
      </c>
      <c r="H77" s="73" t="e">
        <f>VLOOKUP($A77,REFERENTIEL!$A:$Y,12,FALSE)</f>
        <v>#N/A</v>
      </c>
      <c r="I77" s="73" t="e">
        <f>VLOOKUP($A77,REFERENTIEL!$A:$Y,24,FALSE)</f>
        <v>#N/A</v>
      </c>
      <c r="J77" s="73" t="e">
        <f>VLOOKUP($A77,REFERENTIEL!$A:$Y,14,FALSE)</f>
        <v>#N/A</v>
      </c>
      <c r="K77" s="73" t="e">
        <f>VLOOKUP($A77,REFERENTIEL!$A:$Y,15,FALSE)</f>
        <v>#N/A</v>
      </c>
      <c r="L77" s="73" t="e">
        <f>VLOOKUP($A77,REFERENTIEL!$A:$Y,16,FALSE)</f>
        <v>#N/A</v>
      </c>
      <c r="M77" s="37" t="e">
        <f>VLOOKUP($A77,REFERENTIEL!$A:$Y,17,FALSE)</f>
        <v>#N/A</v>
      </c>
      <c r="N77" s="101" t="e">
        <f>VLOOKUP($A77,REFERENTIEL!$A:$Y,18,FALSE)</f>
        <v>#N/A</v>
      </c>
      <c r="O77" s="45" t="e">
        <f>VLOOKUP($A77,REFERENTIEL!$A:$Y,20,FALSE)</f>
        <v>#N/A</v>
      </c>
      <c r="P77" s="72" t="e">
        <f>VLOOKUP($A77,REFERENTIEL!$A:$Y,9,FALSE)</f>
        <v>#N/A</v>
      </c>
      <c r="Q77" s="73" t="e">
        <f>VLOOKUP($A77,REFERENTIEL!$A:$Y,10,FALSE)</f>
        <v>#N/A</v>
      </c>
      <c r="R77" s="73" t="e">
        <f>VLOOKUP($A77,REFERENTIEL!$A:$Y,11,FALSE)</f>
        <v>#N/A</v>
      </c>
      <c r="S77" s="73" t="e">
        <f>VLOOKUP($A77,REFERENTIEL!$A:$Y,13,FALSE)</f>
        <v>#N/A</v>
      </c>
    </row>
    <row r="78" spans="2:19" x14ac:dyDescent="0.25">
      <c r="B78" s="13" t="e">
        <f>VLOOKUP($A78,REFERENTIEL!$A:$Y,2,FALSE)</f>
        <v>#N/A</v>
      </c>
      <c r="C78" t="e">
        <f>VLOOKUP($A78,REFERENTIEL!$A:$Y,4,FALSE)</f>
        <v>#N/A</v>
      </c>
      <c r="D78" t="e">
        <f>VLOOKUP($A78,REFERENTIEL!$A:$Y,5,FALSE)</f>
        <v>#N/A</v>
      </c>
      <c r="E78" s="72" t="e">
        <f>VLOOKUP($A78,REFERENTIEL!$A:$Y,6,FALSE)</f>
        <v>#N/A</v>
      </c>
      <c r="F78" s="72" t="e">
        <f>VLOOKUP($A78,REFERENTIEL!$A:$Y,7,FALSE)</f>
        <v>#N/A</v>
      </c>
      <c r="G78" s="72" t="e">
        <f>VLOOKUP($A78,REFERENTIEL!$A:$Y,8,FALSE)</f>
        <v>#N/A</v>
      </c>
      <c r="H78" s="73" t="e">
        <f>VLOOKUP($A78,REFERENTIEL!$A:$Y,12,FALSE)</f>
        <v>#N/A</v>
      </c>
      <c r="I78" s="73" t="e">
        <f>VLOOKUP($A78,REFERENTIEL!$A:$Y,24,FALSE)</f>
        <v>#N/A</v>
      </c>
      <c r="J78" s="73" t="e">
        <f>VLOOKUP($A78,REFERENTIEL!$A:$Y,14,FALSE)</f>
        <v>#N/A</v>
      </c>
      <c r="K78" s="73" t="e">
        <f>VLOOKUP($A78,REFERENTIEL!$A:$Y,15,FALSE)</f>
        <v>#N/A</v>
      </c>
      <c r="L78" s="73" t="e">
        <f>VLOOKUP($A78,REFERENTIEL!$A:$Y,16,FALSE)</f>
        <v>#N/A</v>
      </c>
      <c r="M78" s="37" t="e">
        <f>VLOOKUP($A78,REFERENTIEL!$A:$Y,17,FALSE)</f>
        <v>#N/A</v>
      </c>
      <c r="N78" s="101" t="e">
        <f>VLOOKUP($A78,REFERENTIEL!$A:$Y,18,FALSE)</f>
        <v>#N/A</v>
      </c>
      <c r="O78" s="45" t="e">
        <f>VLOOKUP($A78,REFERENTIEL!$A:$Y,20,FALSE)</f>
        <v>#N/A</v>
      </c>
      <c r="P78" s="72" t="e">
        <f>VLOOKUP($A78,REFERENTIEL!$A:$Y,9,FALSE)</f>
        <v>#N/A</v>
      </c>
      <c r="Q78" s="73" t="e">
        <f>VLOOKUP($A78,REFERENTIEL!$A:$Y,10,FALSE)</f>
        <v>#N/A</v>
      </c>
      <c r="R78" s="73" t="e">
        <f>VLOOKUP($A78,REFERENTIEL!$A:$Y,11,FALSE)</f>
        <v>#N/A</v>
      </c>
      <c r="S78" s="73" t="e">
        <f>VLOOKUP($A78,REFERENTIEL!$A:$Y,13,FALSE)</f>
        <v>#N/A</v>
      </c>
    </row>
    <row r="79" spans="2:19" x14ac:dyDescent="0.25">
      <c r="B79" s="13" t="e">
        <f>VLOOKUP($A79,REFERENTIEL!$A:$Y,2,FALSE)</f>
        <v>#N/A</v>
      </c>
      <c r="C79" t="e">
        <f>VLOOKUP($A79,REFERENTIEL!$A:$Y,4,FALSE)</f>
        <v>#N/A</v>
      </c>
      <c r="D79" t="e">
        <f>VLOOKUP($A79,REFERENTIEL!$A:$Y,5,FALSE)</f>
        <v>#N/A</v>
      </c>
      <c r="E79" s="72" t="e">
        <f>VLOOKUP($A79,REFERENTIEL!$A:$Y,6,FALSE)</f>
        <v>#N/A</v>
      </c>
      <c r="F79" s="72" t="e">
        <f>VLOOKUP($A79,REFERENTIEL!$A:$Y,7,FALSE)</f>
        <v>#N/A</v>
      </c>
      <c r="G79" s="72" t="e">
        <f>VLOOKUP($A79,REFERENTIEL!$A:$Y,8,FALSE)</f>
        <v>#N/A</v>
      </c>
      <c r="H79" s="73" t="e">
        <f>VLOOKUP($A79,REFERENTIEL!$A:$Y,12,FALSE)</f>
        <v>#N/A</v>
      </c>
      <c r="I79" s="73" t="e">
        <f>VLOOKUP($A79,REFERENTIEL!$A:$Y,24,FALSE)</f>
        <v>#N/A</v>
      </c>
      <c r="J79" s="73" t="e">
        <f>VLOOKUP($A79,REFERENTIEL!$A:$Y,14,FALSE)</f>
        <v>#N/A</v>
      </c>
      <c r="K79" s="73" t="e">
        <f>VLOOKUP($A79,REFERENTIEL!$A:$Y,15,FALSE)</f>
        <v>#N/A</v>
      </c>
      <c r="L79" s="73" t="e">
        <f>VLOOKUP($A79,REFERENTIEL!$A:$Y,16,FALSE)</f>
        <v>#N/A</v>
      </c>
      <c r="M79" s="37" t="e">
        <f>VLOOKUP($A79,REFERENTIEL!$A:$Y,17,FALSE)</f>
        <v>#N/A</v>
      </c>
      <c r="N79" s="101" t="e">
        <f>VLOOKUP($A79,REFERENTIEL!$A:$Y,18,FALSE)</f>
        <v>#N/A</v>
      </c>
      <c r="O79" s="45" t="e">
        <f>VLOOKUP($A79,REFERENTIEL!$A:$Y,20,FALSE)</f>
        <v>#N/A</v>
      </c>
      <c r="P79" s="72" t="e">
        <f>VLOOKUP($A79,REFERENTIEL!$A:$Y,9,FALSE)</f>
        <v>#N/A</v>
      </c>
      <c r="Q79" s="73" t="e">
        <f>VLOOKUP($A79,REFERENTIEL!$A:$Y,10,FALSE)</f>
        <v>#N/A</v>
      </c>
      <c r="R79" s="73" t="e">
        <f>VLOOKUP($A79,REFERENTIEL!$A:$Y,11,FALSE)</f>
        <v>#N/A</v>
      </c>
      <c r="S79" s="73" t="e">
        <f>VLOOKUP($A79,REFERENTIEL!$A:$Y,13,FALSE)</f>
        <v>#N/A</v>
      </c>
    </row>
    <row r="80" spans="2:19" x14ac:dyDescent="0.25">
      <c r="B80" s="13" t="e">
        <f>VLOOKUP($A80,REFERENTIEL!$A:$Y,2,FALSE)</f>
        <v>#N/A</v>
      </c>
      <c r="C80" t="e">
        <f>VLOOKUP($A80,REFERENTIEL!$A:$Y,4,FALSE)</f>
        <v>#N/A</v>
      </c>
      <c r="D80" t="e">
        <f>VLOOKUP($A80,REFERENTIEL!$A:$Y,5,FALSE)</f>
        <v>#N/A</v>
      </c>
      <c r="E80" s="72" t="e">
        <f>VLOOKUP($A80,REFERENTIEL!$A:$Y,6,FALSE)</f>
        <v>#N/A</v>
      </c>
      <c r="F80" s="72" t="e">
        <f>VLOOKUP($A80,REFERENTIEL!$A:$Y,7,FALSE)</f>
        <v>#N/A</v>
      </c>
      <c r="G80" s="72" t="e">
        <f>VLOOKUP($A80,REFERENTIEL!$A:$Y,8,FALSE)</f>
        <v>#N/A</v>
      </c>
      <c r="H80" s="73" t="e">
        <f>VLOOKUP($A80,REFERENTIEL!$A:$Y,12,FALSE)</f>
        <v>#N/A</v>
      </c>
      <c r="I80" s="73" t="e">
        <f>VLOOKUP($A80,REFERENTIEL!$A:$Y,24,FALSE)</f>
        <v>#N/A</v>
      </c>
      <c r="J80" s="73" t="e">
        <f>VLOOKUP($A80,REFERENTIEL!$A:$Y,14,FALSE)</f>
        <v>#N/A</v>
      </c>
      <c r="K80" s="73" t="e">
        <f>VLOOKUP($A80,REFERENTIEL!$A:$Y,15,FALSE)</f>
        <v>#N/A</v>
      </c>
      <c r="L80" s="73" t="e">
        <f>VLOOKUP($A80,REFERENTIEL!$A:$Y,16,FALSE)</f>
        <v>#N/A</v>
      </c>
      <c r="M80" s="37" t="e">
        <f>VLOOKUP($A80,REFERENTIEL!$A:$Y,17,FALSE)</f>
        <v>#N/A</v>
      </c>
      <c r="N80" s="101" t="e">
        <f>VLOOKUP($A80,REFERENTIEL!$A:$Y,18,FALSE)</f>
        <v>#N/A</v>
      </c>
      <c r="O80" s="45" t="e">
        <f>VLOOKUP($A80,REFERENTIEL!$A:$Y,20,FALSE)</f>
        <v>#N/A</v>
      </c>
      <c r="P80" s="72" t="e">
        <f>VLOOKUP($A80,REFERENTIEL!$A:$Y,9,FALSE)</f>
        <v>#N/A</v>
      </c>
      <c r="Q80" s="73" t="e">
        <f>VLOOKUP($A80,REFERENTIEL!$A:$Y,10,FALSE)</f>
        <v>#N/A</v>
      </c>
      <c r="R80" s="73" t="e">
        <f>VLOOKUP($A80,REFERENTIEL!$A:$Y,11,FALSE)</f>
        <v>#N/A</v>
      </c>
      <c r="S80" s="73" t="e">
        <f>VLOOKUP($A80,REFERENTIEL!$A:$Y,13,FALSE)</f>
        <v>#N/A</v>
      </c>
    </row>
    <row r="81" spans="2:19" x14ac:dyDescent="0.25">
      <c r="B81" s="13" t="e">
        <f>VLOOKUP($A81,REFERENTIEL!$A:$Y,2,FALSE)</f>
        <v>#N/A</v>
      </c>
      <c r="C81" t="e">
        <f>VLOOKUP($A81,REFERENTIEL!$A:$Y,4,FALSE)</f>
        <v>#N/A</v>
      </c>
      <c r="D81" t="e">
        <f>VLOOKUP($A81,REFERENTIEL!$A:$Y,5,FALSE)</f>
        <v>#N/A</v>
      </c>
      <c r="E81" s="72" t="e">
        <f>VLOOKUP($A81,REFERENTIEL!$A:$Y,6,FALSE)</f>
        <v>#N/A</v>
      </c>
      <c r="F81" s="72" t="e">
        <f>VLOOKUP($A81,REFERENTIEL!$A:$Y,7,FALSE)</f>
        <v>#N/A</v>
      </c>
      <c r="G81" s="72" t="e">
        <f>VLOOKUP($A81,REFERENTIEL!$A:$Y,8,FALSE)</f>
        <v>#N/A</v>
      </c>
      <c r="H81" s="73" t="e">
        <f>VLOOKUP($A81,REFERENTIEL!$A:$Y,12,FALSE)</f>
        <v>#N/A</v>
      </c>
      <c r="I81" s="73" t="e">
        <f>VLOOKUP($A81,REFERENTIEL!$A:$Y,24,FALSE)</f>
        <v>#N/A</v>
      </c>
      <c r="J81" s="73" t="e">
        <f>VLOOKUP($A81,REFERENTIEL!$A:$Y,14,FALSE)</f>
        <v>#N/A</v>
      </c>
      <c r="K81" s="73" t="e">
        <f>VLOOKUP($A81,REFERENTIEL!$A:$Y,15,FALSE)</f>
        <v>#N/A</v>
      </c>
      <c r="L81" s="73" t="e">
        <f>VLOOKUP($A81,REFERENTIEL!$A:$Y,16,FALSE)</f>
        <v>#N/A</v>
      </c>
      <c r="M81" s="37" t="e">
        <f>VLOOKUP($A81,REFERENTIEL!$A:$Y,17,FALSE)</f>
        <v>#N/A</v>
      </c>
      <c r="N81" s="101" t="e">
        <f>VLOOKUP($A81,REFERENTIEL!$A:$Y,18,FALSE)</f>
        <v>#N/A</v>
      </c>
      <c r="O81" s="45" t="e">
        <f>VLOOKUP($A81,REFERENTIEL!$A:$Y,20,FALSE)</f>
        <v>#N/A</v>
      </c>
      <c r="P81" s="72" t="e">
        <f>VLOOKUP($A81,REFERENTIEL!$A:$Y,9,FALSE)</f>
        <v>#N/A</v>
      </c>
      <c r="Q81" s="73" t="e">
        <f>VLOOKUP($A81,REFERENTIEL!$A:$Y,10,FALSE)</f>
        <v>#N/A</v>
      </c>
      <c r="R81" s="73" t="e">
        <f>VLOOKUP($A81,REFERENTIEL!$A:$Y,11,FALSE)</f>
        <v>#N/A</v>
      </c>
      <c r="S81" s="73" t="e">
        <f>VLOOKUP($A81,REFERENTIEL!$A:$Y,13,FALSE)</f>
        <v>#N/A</v>
      </c>
    </row>
    <row r="82" spans="2:19" x14ac:dyDescent="0.25">
      <c r="B82" s="13" t="e">
        <f>VLOOKUP($A82,REFERENTIEL!$A:$Y,2,FALSE)</f>
        <v>#N/A</v>
      </c>
      <c r="C82" t="e">
        <f>VLOOKUP($A82,REFERENTIEL!$A:$Y,4,FALSE)</f>
        <v>#N/A</v>
      </c>
      <c r="D82" t="e">
        <f>VLOOKUP($A82,REFERENTIEL!$A:$Y,5,FALSE)</f>
        <v>#N/A</v>
      </c>
      <c r="E82" s="72" t="e">
        <f>VLOOKUP($A82,REFERENTIEL!$A:$Y,6,FALSE)</f>
        <v>#N/A</v>
      </c>
      <c r="F82" s="72" t="e">
        <f>VLOOKUP($A82,REFERENTIEL!$A:$Y,7,FALSE)</f>
        <v>#N/A</v>
      </c>
      <c r="G82" s="72" t="e">
        <f>VLOOKUP($A82,REFERENTIEL!$A:$Y,8,FALSE)</f>
        <v>#N/A</v>
      </c>
      <c r="H82" s="73" t="e">
        <f>VLOOKUP($A82,REFERENTIEL!$A:$Y,12,FALSE)</f>
        <v>#N/A</v>
      </c>
      <c r="I82" s="73" t="e">
        <f>VLOOKUP($A82,REFERENTIEL!$A:$Y,24,FALSE)</f>
        <v>#N/A</v>
      </c>
      <c r="J82" s="73" t="e">
        <f>VLOOKUP($A82,REFERENTIEL!$A:$Y,14,FALSE)</f>
        <v>#N/A</v>
      </c>
      <c r="K82" s="73" t="e">
        <f>VLOOKUP($A82,REFERENTIEL!$A:$Y,15,FALSE)</f>
        <v>#N/A</v>
      </c>
      <c r="L82" s="73" t="e">
        <f>VLOOKUP($A82,REFERENTIEL!$A:$Y,16,FALSE)</f>
        <v>#N/A</v>
      </c>
      <c r="M82" s="37" t="e">
        <f>VLOOKUP($A82,REFERENTIEL!$A:$Y,17,FALSE)</f>
        <v>#N/A</v>
      </c>
      <c r="N82" s="101" t="e">
        <f>VLOOKUP($A82,REFERENTIEL!$A:$Y,18,FALSE)</f>
        <v>#N/A</v>
      </c>
      <c r="O82" s="45" t="e">
        <f>VLOOKUP($A82,REFERENTIEL!$A:$Y,20,FALSE)</f>
        <v>#N/A</v>
      </c>
      <c r="P82" s="72" t="e">
        <f>VLOOKUP($A82,REFERENTIEL!$A:$Y,9,FALSE)</f>
        <v>#N/A</v>
      </c>
      <c r="Q82" s="73" t="e">
        <f>VLOOKUP($A82,REFERENTIEL!$A:$Y,10,FALSE)</f>
        <v>#N/A</v>
      </c>
      <c r="R82" s="73" t="e">
        <f>VLOOKUP($A82,REFERENTIEL!$A:$Y,11,FALSE)</f>
        <v>#N/A</v>
      </c>
      <c r="S82" s="73" t="e">
        <f>VLOOKUP($A82,REFERENTIEL!$A:$Y,13,FALSE)</f>
        <v>#N/A</v>
      </c>
    </row>
    <row r="83" spans="2:19" x14ac:dyDescent="0.25">
      <c r="B83" s="13" t="e">
        <f>VLOOKUP($A83,REFERENTIEL!$A:$Y,2,FALSE)</f>
        <v>#N/A</v>
      </c>
      <c r="C83" t="e">
        <f>VLOOKUP($A83,REFERENTIEL!$A:$Y,4,FALSE)</f>
        <v>#N/A</v>
      </c>
      <c r="D83" t="e">
        <f>VLOOKUP($A83,REFERENTIEL!$A:$Y,5,FALSE)</f>
        <v>#N/A</v>
      </c>
      <c r="E83" s="72" t="e">
        <f>VLOOKUP($A83,REFERENTIEL!$A:$Y,6,FALSE)</f>
        <v>#N/A</v>
      </c>
      <c r="F83" s="72" t="e">
        <f>VLOOKUP($A83,REFERENTIEL!$A:$Y,7,FALSE)</f>
        <v>#N/A</v>
      </c>
      <c r="G83" s="72" t="e">
        <f>VLOOKUP($A83,REFERENTIEL!$A:$Y,8,FALSE)</f>
        <v>#N/A</v>
      </c>
      <c r="H83" s="73" t="e">
        <f>VLOOKUP($A83,REFERENTIEL!$A:$Y,12,FALSE)</f>
        <v>#N/A</v>
      </c>
      <c r="I83" s="73" t="e">
        <f>VLOOKUP($A83,REFERENTIEL!$A:$Y,24,FALSE)</f>
        <v>#N/A</v>
      </c>
      <c r="J83" s="73" t="e">
        <f>VLOOKUP($A83,REFERENTIEL!$A:$Y,14,FALSE)</f>
        <v>#N/A</v>
      </c>
      <c r="K83" s="73" t="e">
        <f>VLOOKUP($A83,REFERENTIEL!$A:$Y,15,FALSE)</f>
        <v>#N/A</v>
      </c>
      <c r="L83" s="73" t="e">
        <f>VLOOKUP($A83,REFERENTIEL!$A:$Y,16,FALSE)</f>
        <v>#N/A</v>
      </c>
      <c r="M83" s="37" t="e">
        <f>VLOOKUP($A83,REFERENTIEL!$A:$Y,17,FALSE)</f>
        <v>#N/A</v>
      </c>
      <c r="N83" s="101" t="e">
        <f>VLOOKUP($A83,REFERENTIEL!$A:$Y,18,FALSE)</f>
        <v>#N/A</v>
      </c>
      <c r="O83" s="45" t="e">
        <f>VLOOKUP($A83,REFERENTIEL!$A:$Y,20,FALSE)</f>
        <v>#N/A</v>
      </c>
      <c r="P83" s="72" t="e">
        <f>VLOOKUP($A83,REFERENTIEL!$A:$Y,9,FALSE)</f>
        <v>#N/A</v>
      </c>
      <c r="Q83" s="73" t="e">
        <f>VLOOKUP($A83,REFERENTIEL!$A:$Y,10,FALSE)</f>
        <v>#N/A</v>
      </c>
      <c r="R83" s="73" t="e">
        <f>VLOOKUP($A83,REFERENTIEL!$A:$Y,11,FALSE)</f>
        <v>#N/A</v>
      </c>
      <c r="S83" s="73" t="e">
        <f>VLOOKUP($A83,REFERENTIEL!$A:$Y,13,FALSE)</f>
        <v>#N/A</v>
      </c>
    </row>
    <row r="84" spans="2:19" x14ac:dyDescent="0.25">
      <c r="B84" s="13" t="e">
        <f>VLOOKUP($A84,REFERENTIEL!$A:$Y,2,FALSE)</f>
        <v>#N/A</v>
      </c>
      <c r="C84" t="e">
        <f>VLOOKUP($A84,REFERENTIEL!$A:$Y,4,FALSE)</f>
        <v>#N/A</v>
      </c>
      <c r="D84" t="e">
        <f>VLOOKUP($A84,REFERENTIEL!$A:$Y,5,FALSE)</f>
        <v>#N/A</v>
      </c>
      <c r="E84" s="72" t="e">
        <f>VLOOKUP($A84,REFERENTIEL!$A:$Y,6,FALSE)</f>
        <v>#N/A</v>
      </c>
      <c r="F84" s="72" t="e">
        <f>VLOOKUP($A84,REFERENTIEL!$A:$Y,7,FALSE)</f>
        <v>#N/A</v>
      </c>
      <c r="G84" s="72" t="e">
        <f>VLOOKUP($A84,REFERENTIEL!$A:$Y,8,FALSE)</f>
        <v>#N/A</v>
      </c>
      <c r="H84" s="73" t="e">
        <f>VLOOKUP($A84,REFERENTIEL!$A:$Y,12,FALSE)</f>
        <v>#N/A</v>
      </c>
      <c r="I84" s="73" t="e">
        <f>VLOOKUP($A84,REFERENTIEL!$A:$Y,24,FALSE)</f>
        <v>#N/A</v>
      </c>
      <c r="J84" s="73" t="e">
        <f>VLOOKUP($A84,REFERENTIEL!$A:$Y,14,FALSE)</f>
        <v>#N/A</v>
      </c>
      <c r="K84" s="73" t="e">
        <f>VLOOKUP($A84,REFERENTIEL!$A:$Y,15,FALSE)</f>
        <v>#N/A</v>
      </c>
      <c r="L84" s="73" t="e">
        <f>VLOOKUP($A84,REFERENTIEL!$A:$Y,16,FALSE)</f>
        <v>#N/A</v>
      </c>
      <c r="M84" t="e">
        <f>VLOOKUP($A84,REFERENTIEL!$A:$Y,17,FALSE)</f>
        <v>#N/A</v>
      </c>
      <c r="N84" s="101" t="e">
        <f>VLOOKUP($A84,REFERENTIEL!$A:$Y,18,FALSE)</f>
        <v>#N/A</v>
      </c>
      <c r="O84" s="45" t="e">
        <f>VLOOKUP($A84,REFERENTIEL!$A:$Y,20,FALSE)</f>
        <v>#N/A</v>
      </c>
      <c r="P84" s="72" t="e">
        <f>VLOOKUP($A84,REFERENTIEL!$A:$Y,9,FALSE)</f>
        <v>#N/A</v>
      </c>
      <c r="Q84" s="73" t="e">
        <f>VLOOKUP($A84,REFERENTIEL!$A:$Y,10,FALSE)</f>
        <v>#N/A</v>
      </c>
      <c r="R84" s="73" t="e">
        <f>VLOOKUP($A84,REFERENTIEL!$A:$Y,11,FALSE)</f>
        <v>#N/A</v>
      </c>
      <c r="S84" s="73" t="e">
        <f>VLOOKUP($A84,REFERENTIEL!$A:$Y,13,FALSE)</f>
        <v>#N/A</v>
      </c>
    </row>
    <row r="85" spans="2:19" x14ac:dyDescent="0.25">
      <c r="B85" s="13" t="e">
        <f>VLOOKUP($A85,REFERENTIEL!$A:$Y,2,FALSE)</f>
        <v>#N/A</v>
      </c>
      <c r="C85" t="e">
        <f>VLOOKUP($A85,REFERENTIEL!$A:$Y,4,FALSE)</f>
        <v>#N/A</v>
      </c>
      <c r="D85" t="e">
        <f>VLOOKUP($A85,REFERENTIEL!$A:$Y,5,FALSE)</f>
        <v>#N/A</v>
      </c>
      <c r="E85" s="72" t="e">
        <f>VLOOKUP($A85,REFERENTIEL!$A:$Y,6,FALSE)</f>
        <v>#N/A</v>
      </c>
      <c r="F85" s="72" t="e">
        <f>VLOOKUP($A85,REFERENTIEL!$A:$Y,7,FALSE)</f>
        <v>#N/A</v>
      </c>
      <c r="G85" s="72" t="e">
        <f>VLOOKUP($A85,REFERENTIEL!$A:$Y,8,FALSE)</f>
        <v>#N/A</v>
      </c>
      <c r="H85" s="73" t="e">
        <f>VLOOKUP($A85,REFERENTIEL!$A:$Y,12,FALSE)</f>
        <v>#N/A</v>
      </c>
      <c r="I85" s="73" t="e">
        <f>VLOOKUP($A85,REFERENTIEL!$A:$Y,24,FALSE)</f>
        <v>#N/A</v>
      </c>
      <c r="J85" s="73" t="e">
        <f>VLOOKUP($A85,REFERENTIEL!$A:$Y,14,FALSE)</f>
        <v>#N/A</v>
      </c>
      <c r="K85" s="73" t="e">
        <f>VLOOKUP($A85,REFERENTIEL!$A:$Y,15,FALSE)</f>
        <v>#N/A</v>
      </c>
      <c r="L85" s="73" t="e">
        <f>VLOOKUP($A85,REFERENTIEL!$A:$Y,16,FALSE)</f>
        <v>#N/A</v>
      </c>
      <c r="M85" t="e">
        <f>VLOOKUP($A85,REFERENTIEL!$A:$Y,17,FALSE)</f>
        <v>#N/A</v>
      </c>
      <c r="N85" s="101" t="e">
        <f>VLOOKUP($A85,REFERENTIEL!$A:$Y,18,FALSE)</f>
        <v>#N/A</v>
      </c>
      <c r="O85" s="45" t="e">
        <f>VLOOKUP($A85,REFERENTIEL!$A:$Y,20,FALSE)</f>
        <v>#N/A</v>
      </c>
      <c r="P85" s="72" t="e">
        <f>VLOOKUP($A85,REFERENTIEL!$A:$Y,9,FALSE)</f>
        <v>#N/A</v>
      </c>
      <c r="Q85" s="73" t="e">
        <f>VLOOKUP($A85,REFERENTIEL!$A:$Y,10,FALSE)</f>
        <v>#N/A</v>
      </c>
      <c r="R85" s="73" t="e">
        <f>VLOOKUP($A85,REFERENTIEL!$A:$Y,11,FALSE)</f>
        <v>#N/A</v>
      </c>
      <c r="S85" s="73" t="e">
        <f>VLOOKUP($A85,REFERENTIEL!$A:$Y,13,FALSE)</f>
        <v>#N/A</v>
      </c>
    </row>
    <row r="86" spans="2:19" x14ac:dyDescent="0.25">
      <c r="B86" s="13" t="e">
        <f>VLOOKUP($A86,REFERENTIEL!$A:$Y,2,FALSE)</f>
        <v>#N/A</v>
      </c>
      <c r="C86" t="e">
        <f>VLOOKUP($A86,REFERENTIEL!$A:$Y,4,FALSE)</f>
        <v>#N/A</v>
      </c>
      <c r="D86" t="e">
        <f>VLOOKUP($A86,REFERENTIEL!$A:$Y,5,FALSE)</f>
        <v>#N/A</v>
      </c>
      <c r="E86" s="72" t="e">
        <f>VLOOKUP($A86,REFERENTIEL!$A:$Y,6,FALSE)</f>
        <v>#N/A</v>
      </c>
      <c r="F86" s="72" t="e">
        <f>VLOOKUP($A86,REFERENTIEL!$A:$Y,7,FALSE)</f>
        <v>#N/A</v>
      </c>
      <c r="G86" s="72" t="e">
        <f>VLOOKUP($A86,REFERENTIEL!$A:$Y,8,FALSE)</f>
        <v>#N/A</v>
      </c>
      <c r="H86" s="73" t="e">
        <f>VLOOKUP($A86,REFERENTIEL!$A:$Y,12,FALSE)</f>
        <v>#N/A</v>
      </c>
      <c r="I86" s="73" t="e">
        <f>VLOOKUP($A86,REFERENTIEL!$A:$Y,24,FALSE)</f>
        <v>#N/A</v>
      </c>
      <c r="J86" s="73" t="e">
        <f>VLOOKUP($A86,REFERENTIEL!$A:$Y,14,FALSE)</f>
        <v>#N/A</v>
      </c>
      <c r="K86" s="73" t="e">
        <f>VLOOKUP($A86,REFERENTIEL!$A:$Y,15,FALSE)</f>
        <v>#N/A</v>
      </c>
      <c r="L86" s="73" t="e">
        <f>VLOOKUP($A86,REFERENTIEL!$A:$Y,16,FALSE)</f>
        <v>#N/A</v>
      </c>
      <c r="M86" t="e">
        <f>VLOOKUP($A86,REFERENTIEL!$A:$Y,17,FALSE)</f>
        <v>#N/A</v>
      </c>
      <c r="N86" s="101" t="e">
        <f>VLOOKUP($A86,REFERENTIEL!$A:$Y,18,FALSE)</f>
        <v>#N/A</v>
      </c>
      <c r="O86" s="45" t="e">
        <f>VLOOKUP($A86,REFERENTIEL!$A:$Y,20,FALSE)</f>
        <v>#N/A</v>
      </c>
      <c r="P86" s="72" t="e">
        <f>VLOOKUP($A86,REFERENTIEL!$A:$Y,9,FALSE)</f>
        <v>#N/A</v>
      </c>
      <c r="Q86" s="73" t="e">
        <f>VLOOKUP($A86,REFERENTIEL!$A:$Y,10,FALSE)</f>
        <v>#N/A</v>
      </c>
      <c r="R86" s="73" t="e">
        <f>VLOOKUP($A86,REFERENTIEL!$A:$Y,11,FALSE)</f>
        <v>#N/A</v>
      </c>
      <c r="S86" s="73" t="e">
        <f>VLOOKUP($A86,REFERENTIEL!$A:$Y,13,FALSE)</f>
        <v>#N/A</v>
      </c>
    </row>
    <row r="87" spans="2:19" x14ac:dyDescent="0.25">
      <c r="B87" s="13" t="e">
        <f>VLOOKUP($A87,REFERENTIEL!$A:$Y,2,FALSE)</f>
        <v>#N/A</v>
      </c>
      <c r="C87" t="e">
        <f>VLOOKUP($A87,REFERENTIEL!$A:$Y,4,FALSE)</f>
        <v>#N/A</v>
      </c>
      <c r="D87" t="e">
        <f>VLOOKUP($A87,REFERENTIEL!$A:$Y,5,FALSE)</f>
        <v>#N/A</v>
      </c>
      <c r="E87" s="72" t="e">
        <f>VLOOKUP($A87,REFERENTIEL!$A:$Y,6,FALSE)</f>
        <v>#N/A</v>
      </c>
      <c r="F87" s="72" t="e">
        <f>VLOOKUP($A87,REFERENTIEL!$A:$Y,7,FALSE)</f>
        <v>#N/A</v>
      </c>
      <c r="G87" s="72" t="e">
        <f>VLOOKUP($A87,REFERENTIEL!$A:$Y,8,FALSE)</f>
        <v>#N/A</v>
      </c>
      <c r="H87" s="73" t="e">
        <f>VLOOKUP($A87,REFERENTIEL!$A:$Y,12,FALSE)</f>
        <v>#N/A</v>
      </c>
      <c r="I87" s="73" t="e">
        <f>VLOOKUP($A87,REFERENTIEL!$A:$Y,24,FALSE)</f>
        <v>#N/A</v>
      </c>
      <c r="J87" s="73" t="e">
        <f>VLOOKUP($A87,REFERENTIEL!$A:$Y,14,FALSE)</f>
        <v>#N/A</v>
      </c>
      <c r="K87" s="73" t="e">
        <f>VLOOKUP($A87,REFERENTIEL!$A:$Y,15,FALSE)</f>
        <v>#N/A</v>
      </c>
      <c r="L87" s="73" t="e">
        <f>VLOOKUP($A87,REFERENTIEL!$A:$Y,16,FALSE)</f>
        <v>#N/A</v>
      </c>
      <c r="M87" t="e">
        <f>VLOOKUP($A87,REFERENTIEL!$A:$Y,17,FALSE)</f>
        <v>#N/A</v>
      </c>
      <c r="N87" s="101" t="e">
        <f>VLOOKUP($A87,REFERENTIEL!$A:$Y,18,FALSE)</f>
        <v>#N/A</v>
      </c>
      <c r="O87" s="45" t="e">
        <f>VLOOKUP($A87,REFERENTIEL!$A:$Y,20,FALSE)</f>
        <v>#N/A</v>
      </c>
      <c r="P87" s="72" t="e">
        <f>VLOOKUP($A87,REFERENTIEL!$A:$Y,9,FALSE)</f>
        <v>#N/A</v>
      </c>
      <c r="Q87" s="73" t="e">
        <f>VLOOKUP($A87,REFERENTIEL!$A:$Y,10,FALSE)</f>
        <v>#N/A</v>
      </c>
      <c r="R87" s="73" t="e">
        <f>VLOOKUP($A87,REFERENTIEL!$A:$Y,11,FALSE)</f>
        <v>#N/A</v>
      </c>
      <c r="S87" s="73" t="e">
        <f>VLOOKUP($A87,REFERENTIEL!$A:$Y,13,FALSE)</f>
        <v>#N/A</v>
      </c>
    </row>
    <row r="88" spans="2:19" x14ac:dyDescent="0.25">
      <c r="B88" s="13" t="e">
        <f>VLOOKUP($A88,REFERENTIEL!$A:$Y,2,FALSE)</f>
        <v>#N/A</v>
      </c>
      <c r="C88" t="e">
        <f>VLOOKUP($A88,REFERENTIEL!$A:$Y,4,FALSE)</f>
        <v>#N/A</v>
      </c>
      <c r="D88" t="e">
        <f>VLOOKUP($A88,REFERENTIEL!$A:$Y,5,FALSE)</f>
        <v>#N/A</v>
      </c>
      <c r="E88" s="72" t="e">
        <f>VLOOKUP($A88,REFERENTIEL!$A:$Y,6,FALSE)</f>
        <v>#N/A</v>
      </c>
      <c r="F88" s="72" t="e">
        <f>VLOOKUP($A88,REFERENTIEL!$A:$Y,7,FALSE)</f>
        <v>#N/A</v>
      </c>
      <c r="G88" s="72" t="e">
        <f>VLOOKUP($A88,REFERENTIEL!$A:$Y,8,FALSE)</f>
        <v>#N/A</v>
      </c>
      <c r="H88" s="73" t="e">
        <f>VLOOKUP($A88,REFERENTIEL!$A:$Y,12,FALSE)</f>
        <v>#N/A</v>
      </c>
      <c r="I88" s="73" t="e">
        <f>VLOOKUP($A88,REFERENTIEL!$A:$Y,24,FALSE)</f>
        <v>#N/A</v>
      </c>
      <c r="J88" s="73" t="e">
        <f>VLOOKUP($A88,REFERENTIEL!$A:$Y,14,FALSE)</f>
        <v>#N/A</v>
      </c>
      <c r="K88" s="73" t="e">
        <f>VLOOKUP($A88,REFERENTIEL!$A:$Y,15,FALSE)</f>
        <v>#N/A</v>
      </c>
      <c r="L88" s="73" t="e">
        <f>VLOOKUP($A88,REFERENTIEL!$A:$Y,16,FALSE)</f>
        <v>#N/A</v>
      </c>
      <c r="M88" s="37" t="e">
        <f>VLOOKUP($A88,REFERENTIEL!$A:$Y,17,FALSE)</f>
        <v>#N/A</v>
      </c>
      <c r="N88" s="101" t="e">
        <f>VLOOKUP($A88,REFERENTIEL!$A:$Y,18,FALSE)</f>
        <v>#N/A</v>
      </c>
      <c r="O88" s="45" t="e">
        <f>VLOOKUP($A88,REFERENTIEL!$A:$Y,20,FALSE)</f>
        <v>#N/A</v>
      </c>
      <c r="P88" s="72" t="e">
        <f>VLOOKUP($A88,REFERENTIEL!$A:$Y,9,FALSE)</f>
        <v>#N/A</v>
      </c>
      <c r="Q88" s="73" t="e">
        <f>VLOOKUP($A88,REFERENTIEL!$A:$Y,10,FALSE)</f>
        <v>#N/A</v>
      </c>
      <c r="R88" s="73" t="e">
        <f>VLOOKUP($A88,REFERENTIEL!$A:$Y,11,FALSE)</f>
        <v>#N/A</v>
      </c>
      <c r="S88" s="73" t="e">
        <f>VLOOKUP($A88,REFERENTIEL!$A:$Y,13,FALSE)</f>
        <v>#N/A</v>
      </c>
    </row>
    <row r="89" spans="2:19" x14ac:dyDescent="0.25">
      <c r="B89" s="13" t="e">
        <f>VLOOKUP($A89,REFERENTIEL!$A:$Y,2,FALSE)</f>
        <v>#N/A</v>
      </c>
      <c r="C89" t="e">
        <f>VLOOKUP($A89,REFERENTIEL!$A:$Y,4,FALSE)</f>
        <v>#N/A</v>
      </c>
      <c r="D89" t="e">
        <f>VLOOKUP($A89,REFERENTIEL!$A:$Y,5,FALSE)</f>
        <v>#N/A</v>
      </c>
      <c r="E89" s="72" t="e">
        <f>VLOOKUP($A89,REFERENTIEL!$A:$Y,6,FALSE)</f>
        <v>#N/A</v>
      </c>
      <c r="F89" s="72" t="e">
        <f>VLOOKUP($A89,REFERENTIEL!$A:$Y,7,FALSE)</f>
        <v>#N/A</v>
      </c>
      <c r="G89" s="72" t="e">
        <f>VLOOKUP($A89,REFERENTIEL!$A:$Y,8,FALSE)</f>
        <v>#N/A</v>
      </c>
      <c r="H89" s="73" t="e">
        <f>VLOOKUP($A89,REFERENTIEL!$A:$Y,12,FALSE)</f>
        <v>#N/A</v>
      </c>
      <c r="I89" s="73" t="e">
        <f>VLOOKUP($A89,REFERENTIEL!$A:$Y,24,FALSE)</f>
        <v>#N/A</v>
      </c>
      <c r="J89" s="73" t="e">
        <f>VLOOKUP($A89,REFERENTIEL!$A:$Y,14,FALSE)</f>
        <v>#N/A</v>
      </c>
      <c r="K89" s="73" t="e">
        <f>VLOOKUP($A89,REFERENTIEL!$A:$Y,15,FALSE)</f>
        <v>#N/A</v>
      </c>
      <c r="L89" s="73" t="e">
        <f>VLOOKUP($A89,REFERENTIEL!$A:$Y,16,FALSE)</f>
        <v>#N/A</v>
      </c>
      <c r="M89" s="37" t="e">
        <f>VLOOKUP($A89,REFERENTIEL!$A:$Y,17,FALSE)</f>
        <v>#N/A</v>
      </c>
      <c r="N89" s="101" t="e">
        <f>VLOOKUP($A89,REFERENTIEL!$A:$Y,18,FALSE)</f>
        <v>#N/A</v>
      </c>
      <c r="O89" s="45" t="e">
        <f>VLOOKUP($A89,REFERENTIEL!$A:$Y,20,FALSE)</f>
        <v>#N/A</v>
      </c>
      <c r="P89" s="72" t="e">
        <f>VLOOKUP($A89,REFERENTIEL!$A:$Y,9,FALSE)</f>
        <v>#N/A</v>
      </c>
      <c r="Q89" s="73" t="e">
        <f>VLOOKUP($A89,REFERENTIEL!$A:$Y,10,FALSE)</f>
        <v>#N/A</v>
      </c>
      <c r="R89" s="73" t="e">
        <f>VLOOKUP($A89,REFERENTIEL!$A:$Y,11,FALSE)</f>
        <v>#N/A</v>
      </c>
      <c r="S89" s="73" t="e">
        <f>VLOOKUP($A89,REFERENTIEL!$A:$Y,13,FALSE)</f>
        <v>#N/A</v>
      </c>
    </row>
    <row r="90" spans="2:19" x14ac:dyDescent="0.25">
      <c r="B90" s="13" t="e">
        <f>VLOOKUP($A90,REFERENTIEL!$A:$Y,2,FALSE)</f>
        <v>#N/A</v>
      </c>
      <c r="C90" t="e">
        <f>VLOOKUP($A90,REFERENTIEL!$A:$Y,4,FALSE)</f>
        <v>#N/A</v>
      </c>
      <c r="D90" t="e">
        <f>VLOOKUP($A90,REFERENTIEL!$A:$Y,5,FALSE)</f>
        <v>#N/A</v>
      </c>
      <c r="E90" s="72" t="e">
        <f>VLOOKUP($A90,REFERENTIEL!$A:$Y,6,FALSE)</f>
        <v>#N/A</v>
      </c>
      <c r="F90" s="72" t="e">
        <f>VLOOKUP($A90,REFERENTIEL!$A:$Y,7,FALSE)</f>
        <v>#N/A</v>
      </c>
      <c r="G90" s="72" t="e">
        <f>VLOOKUP($A90,REFERENTIEL!$A:$Y,8,FALSE)</f>
        <v>#N/A</v>
      </c>
      <c r="H90" s="73" t="e">
        <f>VLOOKUP($A90,REFERENTIEL!$A:$Y,12,FALSE)</f>
        <v>#N/A</v>
      </c>
      <c r="I90" s="73" t="e">
        <f>VLOOKUP($A90,REFERENTIEL!$A:$Y,24,FALSE)</f>
        <v>#N/A</v>
      </c>
      <c r="J90" s="73" t="e">
        <f>VLOOKUP($A90,REFERENTIEL!$A:$Y,14,FALSE)</f>
        <v>#N/A</v>
      </c>
      <c r="K90" s="73" t="e">
        <f>VLOOKUP($A90,REFERENTIEL!$A:$Y,15,FALSE)</f>
        <v>#N/A</v>
      </c>
      <c r="L90" s="73" t="e">
        <f>VLOOKUP($A90,REFERENTIEL!$A:$Y,16,FALSE)</f>
        <v>#N/A</v>
      </c>
      <c r="M90" s="37" t="e">
        <f>VLOOKUP($A90,REFERENTIEL!$A:$Y,17,FALSE)</f>
        <v>#N/A</v>
      </c>
      <c r="N90" s="101" t="e">
        <f>VLOOKUP($A90,REFERENTIEL!$A:$Y,18,FALSE)</f>
        <v>#N/A</v>
      </c>
      <c r="O90" s="45" t="e">
        <f>VLOOKUP($A90,REFERENTIEL!$A:$Y,20,FALSE)</f>
        <v>#N/A</v>
      </c>
      <c r="P90" s="72" t="e">
        <f>VLOOKUP($A90,REFERENTIEL!$A:$Y,9,FALSE)</f>
        <v>#N/A</v>
      </c>
      <c r="Q90" s="73" t="e">
        <f>VLOOKUP($A90,REFERENTIEL!$A:$Y,10,FALSE)</f>
        <v>#N/A</v>
      </c>
      <c r="R90" s="73" t="e">
        <f>VLOOKUP($A90,REFERENTIEL!$A:$Y,11,FALSE)</f>
        <v>#N/A</v>
      </c>
      <c r="S90" s="73" t="e">
        <f>VLOOKUP($A90,REFERENTIEL!$A:$Y,13,FALSE)</f>
        <v>#N/A</v>
      </c>
    </row>
    <row r="91" spans="2:19" x14ac:dyDescent="0.25">
      <c r="B91" s="13" t="e">
        <f>VLOOKUP($A91,REFERENTIEL!$A:$Y,2,FALSE)</f>
        <v>#N/A</v>
      </c>
      <c r="C91" t="e">
        <f>VLOOKUP($A91,REFERENTIEL!$A:$Y,4,FALSE)</f>
        <v>#N/A</v>
      </c>
      <c r="D91" t="e">
        <f>VLOOKUP($A91,REFERENTIEL!$A:$Y,5,FALSE)</f>
        <v>#N/A</v>
      </c>
      <c r="E91" s="72" t="e">
        <f>VLOOKUP($A91,REFERENTIEL!$A:$Y,6,FALSE)</f>
        <v>#N/A</v>
      </c>
      <c r="F91" s="72" t="e">
        <f>VLOOKUP($A91,REFERENTIEL!$A:$Y,7,FALSE)</f>
        <v>#N/A</v>
      </c>
      <c r="G91" s="72" t="e">
        <f>VLOOKUP($A91,REFERENTIEL!$A:$Y,8,FALSE)</f>
        <v>#N/A</v>
      </c>
      <c r="H91" s="73" t="e">
        <f>VLOOKUP($A91,REFERENTIEL!$A:$Y,12,FALSE)</f>
        <v>#N/A</v>
      </c>
      <c r="I91" s="73" t="e">
        <f>VLOOKUP($A91,REFERENTIEL!$A:$Y,24,FALSE)</f>
        <v>#N/A</v>
      </c>
      <c r="J91" s="73" t="e">
        <f>VLOOKUP($A91,REFERENTIEL!$A:$Y,14,FALSE)</f>
        <v>#N/A</v>
      </c>
      <c r="K91" s="73" t="e">
        <f>VLOOKUP($A91,REFERENTIEL!$A:$Y,15,FALSE)</f>
        <v>#N/A</v>
      </c>
      <c r="L91" s="73" t="e">
        <f>VLOOKUP($A91,REFERENTIEL!$A:$Y,16,FALSE)</f>
        <v>#N/A</v>
      </c>
      <c r="M91" s="37" t="e">
        <f>VLOOKUP($A91,REFERENTIEL!$A:$Y,17,FALSE)</f>
        <v>#N/A</v>
      </c>
      <c r="N91" s="101" t="e">
        <f>VLOOKUP($A91,REFERENTIEL!$A:$Y,18,FALSE)</f>
        <v>#N/A</v>
      </c>
      <c r="O91" s="45" t="e">
        <f>VLOOKUP($A91,REFERENTIEL!$A:$Y,20,FALSE)</f>
        <v>#N/A</v>
      </c>
      <c r="P91" s="72" t="e">
        <f>VLOOKUP($A91,REFERENTIEL!$A:$Y,9,FALSE)</f>
        <v>#N/A</v>
      </c>
      <c r="Q91" s="73" t="e">
        <f>VLOOKUP($A91,REFERENTIEL!$A:$Y,10,FALSE)</f>
        <v>#N/A</v>
      </c>
      <c r="R91" s="73" t="e">
        <f>VLOOKUP($A91,REFERENTIEL!$A:$Y,11,FALSE)</f>
        <v>#N/A</v>
      </c>
      <c r="S91" s="73" t="e">
        <f>VLOOKUP($A91,REFERENTIEL!$A:$Y,13,FALSE)</f>
        <v>#N/A</v>
      </c>
    </row>
    <row r="92" spans="2:19" x14ac:dyDescent="0.25">
      <c r="B92" s="13" t="e">
        <f>VLOOKUP($A92,REFERENTIEL!$A:$Y,2,FALSE)</f>
        <v>#N/A</v>
      </c>
      <c r="C92" t="e">
        <f>VLOOKUP($A92,REFERENTIEL!$A:$Y,4,FALSE)</f>
        <v>#N/A</v>
      </c>
      <c r="D92" t="e">
        <f>VLOOKUP($A92,REFERENTIEL!$A:$Y,5,FALSE)</f>
        <v>#N/A</v>
      </c>
      <c r="E92" s="72" t="e">
        <f>VLOOKUP($A92,REFERENTIEL!$A:$Y,6,FALSE)</f>
        <v>#N/A</v>
      </c>
      <c r="F92" s="72" t="e">
        <f>VLOOKUP($A92,REFERENTIEL!$A:$Y,7,FALSE)</f>
        <v>#N/A</v>
      </c>
      <c r="G92" s="72" t="e">
        <f>VLOOKUP($A92,REFERENTIEL!$A:$Y,8,FALSE)</f>
        <v>#N/A</v>
      </c>
      <c r="H92" s="73" t="e">
        <f>VLOOKUP($A92,REFERENTIEL!$A:$Y,12,FALSE)</f>
        <v>#N/A</v>
      </c>
      <c r="I92" s="73" t="e">
        <f>VLOOKUP($A92,REFERENTIEL!$A:$Y,24,FALSE)</f>
        <v>#N/A</v>
      </c>
      <c r="J92" s="73" t="e">
        <f>VLOOKUP($A92,REFERENTIEL!$A:$Y,14,FALSE)</f>
        <v>#N/A</v>
      </c>
      <c r="K92" s="73" t="e">
        <f>VLOOKUP($A92,REFERENTIEL!$A:$Y,15,FALSE)</f>
        <v>#N/A</v>
      </c>
      <c r="L92" s="73" t="e">
        <f>VLOOKUP($A92,REFERENTIEL!$A:$Y,16,FALSE)</f>
        <v>#N/A</v>
      </c>
      <c r="M92" s="37" t="e">
        <f>VLOOKUP($A92,REFERENTIEL!$A:$Y,17,FALSE)</f>
        <v>#N/A</v>
      </c>
      <c r="N92" s="101" t="e">
        <f>VLOOKUP($A92,REFERENTIEL!$A:$Y,18,FALSE)</f>
        <v>#N/A</v>
      </c>
      <c r="O92" s="45" t="e">
        <f>VLOOKUP($A92,REFERENTIEL!$A:$Y,20,FALSE)</f>
        <v>#N/A</v>
      </c>
      <c r="P92" s="72" t="e">
        <f>VLOOKUP($A92,REFERENTIEL!$A:$Y,9,FALSE)</f>
        <v>#N/A</v>
      </c>
      <c r="Q92" s="73" t="e">
        <f>VLOOKUP($A92,REFERENTIEL!$A:$Y,10,FALSE)</f>
        <v>#N/A</v>
      </c>
      <c r="R92" s="73" t="e">
        <f>VLOOKUP($A92,REFERENTIEL!$A:$Y,11,FALSE)</f>
        <v>#N/A</v>
      </c>
      <c r="S92" s="73" t="e">
        <f>VLOOKUP($A92,REFERENTIEL!$A:$Y,13,FALSE)</f>
        <v>#N/A</v>
      </c>
    </row>
    <row r="93" spans="2:19" x14ac:dyDescent="0.25">
      <c r="B93" s="13" t="e">
        <f>VLOOKUP($A93,REFERENTIEL!$A:$Y,2,FALSE)</f>
        <v>#N/A</v>
      </c>
      <c r="C93" t="e">
        <f>VLOOKUP($A93,REFERENTIEL!$A:$Y,4,FALSE)</f>
        <v>#N/A</v>
      </c>
      <c r="D93" t="e">
        <f>VLOOKUP($A93,REFERENTIEL!$A:$Y,5,FALSE)</f>
        <v>#N/A</v>
      </c>
      <c r="E93" s="72" t="e">
        <f>VLOOKUP($A93,REFERENTIEL!$A:$Y,6,FALSE)</f>
        <v>#N/A</v>
      </c>
      <c r="F93" s="72" t="e">
        <f>VLOOKUP($A93,REFERENTIEL!$A:$Y,7,FALSE)</f>
        <v>#N/A</v>
      </c>
      <c r="G93" s="72" t="e">
        <f>VLOOKUP($A93,REFERENTIEL!$A:$Y,8,FALSE)</f>
        <v>#N/A</v>
      </c>
      <c r="H93" s="73" t="e">
        <f>VLOOKUP($A93,REFERENTIEL!$A:$Y,12,FALSE)</f>
        <v>#N/A</v>
      </c>
      <c r="I93" s="73" t="e">
        <f>VLOOKUP($A93,REFERENTIEL!$A:$Y,24,FALSE)</f>
        <v>#N/A</v>
      </c>
      <c r="J93" s="73" t="e">
        <f>VLOOKUP($A93,REFERENTIEL!$A:$Y,14,FALSE)</f>
        <v>#N/A</v>
      </c>
      <c r="K93" s="73" t="e">
        <f>VLOOKUP($A93,REFERENTIEL!$A:$Y,15,FALSE)</f>
        <v>#N/A</v>
      </c>
      <c r="L93" s="73" t="e">
        <f>VLOOKUP($A93,REFERENTIEL!$A:$Y,16,FALSE)</f>
        <v>#N/A</v>
      </c>
      <c r="M93" s="37" t="e">
        <f>VLOOKUP($A93,REFERENTIEL!$A:$Y,17,FALSE)</f>
        <v>#N/A</v>
      </c>
      <c r="N93" s="101" t="e">
        <f>VLOOKUP($A93,REFERENTIEL!$A:$Y,18,FALSE)</f>
        <v>#N/A</v>
      </c>
      <c r="O93" s="45" t="e">
        <f>VLOOKUP($A93,REFERENTIEL!$A:$Y,20,FALSE)</f>
        <v>#N/A</v>
      </c>
      <c r="P93" s="72" t="e">
        <f>VLOOKUP($A93,REFERENTIEL!$A:$Y,9,FALSE)</f>
        <v>#N/A</v>
      </c>
      <c r="Q93" s="73" t="e">
        <f>VLOOKUP($A93,REFERENTIEL!$A:$Y,10,FALSE)</f>
        <v>#N/A</v>
      </c>
      <c r="R93" s="73" t="e">
        <f>VLOOKUP($A93,REFERENTIEL!$A:$Y,11,FALSE)</f>
        <v>#N/A</v>
      </c>
      <c r="S93" s="73" t="e">
        <f>VLOOKUP($A93,REFERENTIEL!$A:$Y,13,FALSE)</f>
        <v>#N/A</v>
      </c>
    </row>
    <row r="94" spans="2:19" x14ac:dyDescent="0.25">
      <c r="B94" s="13" t="e">
        <f>VLOOKUP($A94,REFERENTIEL!$A:$Y,2,FALSE)</f>
        <v>#N/A</v>
      </c>
      <c r="C94" t="e">
        <f>VLOOKUP($A94,REFERENTIEL!$A:$Y,4,FALSE)</f>
        <v>#N/A</v>
      </c>
      <c r="D94" t="e">
        <f>VLOOKUP($A94,REFERENTIEL!$A:$Y,5,FALSE)</f>
        <v>#N/A</v>
      </c>
      <c r="E94" s="72" t="e">
        <f>VLOOKUP($A94,REFERENTIEL!$A:$Y,6,FALSE)</f>
        <v>#N/A</v>
      </c>
      <c r="F94" s="72" t="e">
        <f>VLOOKUP($A94,REFERENTIEL!$A:$Y,7,FALSE)</f>
        <v>#N/A</v>
      </c>
      <c r="G94" s="72" t="e">
        <f>VLOOKUP($A94,REFERENTIEL!$A:$Y,8,FALSE)</f>
        <v>#N/A</v>
      </c>
      <c r="H94" s="73" t="e">
        <f>VLOOKUP($A94,REFERENTIEL!$A:$Y,12,FALSE)</f>
        <v>#N/A</v>
      </c>
      <c r="I94" s="73" t="e">
        <f>VLOOKUP($A94,REFERENTIEL!$A:$Y,24,FALSE)</f>
        <v>#N/A</v>
      </c>
      <c r="J94" s="73" t="e">
        <f>VLOOKUP($A94,REFERENTIEL!$A:$Y,14,FALSE)</f>
        <v>#N/A</v>
      </c>
      <c r="K94" s="73" t="e">
        <f>VLOOKUP($A94,REFERENTIEL!$A:$Y,15,FALSE)</f>
        <v>#N/A</v>
      </c>
      <c r="L94" s="73" t="e">
        <f>VLOOKUP($A94,REFERENTIEL!$A:$Y,16,FALSE)</f>
        <v>#N/A</v>
      </c>
      <c r="M94" s="37" t="e">
        <f>VLOOKUP($A94,REFERENTIEL!$A:$Y,17,FALSE)</f>
        <v>#N/A</v>
      </c>
      <c r="N94" s="101" t="e">
        <f>VLOOKUP($A94,REFERENTIEL!$A:$Y,18,FALSE)</f>
        <v>#N/A</v>
      </c>
      <c r="O94" s="45" t="e">
        <f>VLOOKUP($A94,REFERENTIEL!$A:$Y,20,FALSE)</f>
        <v>#N/A</v>
      </c>
      <c r="P94" s="72" t="e">
        <f>VLOOKUP($A94,REFERENTIEL!$A:$Y,9,FALSE)</f>
        <v>#N/A</v>
      </c>
      <c r="Q94" s="73" t="e">
        <f>VLOOKUP($A94,REFERENTIEL!$A:$Y,10,FALSE)</f>
        <v>#N/A</v>
      </c>
      <c r="R94" s="73" t="e">
        <f>VLOOKUP($A94,REFERENTIEL!$A:$Y,11,FALSE)</f>
        <v>#N/A</v>
      </c>
      <c r="S94" s="73" t="e">
        <f>VLOOKUP($A94,REFERENTIEL!$A:$Y,13,FALSE)</f>
        <v>#N/A</v>
      </c>
    </row>
    <row r="95" spans="2:19" x14ac:dyDescent="0.25">
      <c r="B95" s="13" t="e">
        <f>VLOOKUP($A95,REFERENTIEL!$A:$Y,2,FALSE)</f>
        <v>#N/A</v>
      </c>
      <c r="C95" t="e">
        <f>VLOOKUP($A95,REFERENTIEL!$A:$Y,4,FALSE)</f>
        <v>#N/A</v>
      </c>
      <c r="D95" t="e">
        <f>VLOOKUP($A95,REFERENTIEL!$A:$Y,5,FALSE)</f>
        <v>#N/A</v>
      </c>
      <c r="E95" s="72" t="e">
        <f>VLOOKUP($A95,REFERENTIEL!$A:$Y,6,FALSE)</f>
        <v>#N/A</v>
      </c>
      <c r="F95" s="72" t="e">
        <f>VLOOKUP($A95,REFERENTIEL!$A:$Y,7,FALSE)</f>
        <v>#N/A</v>
      </c>
      <c r="G95" s="72" t="e">
        <f>VLOOKUP($A95,REFERENTIEL!$A:$Y,8,FALSE)</f>
        <v>#N/A</v>
      </c>
      <c r="H95" s="73" t="e">
        <f>VLOOKUP($A95,REFERENTIEL!$A:$Y,12,FALSE)</f>
        <v>#N/A</v>
      </c>
      <c r="I95" s="73" t="e">
        <f>VLOOKUP($A95,REFERENTIEL!$A:$Y,24,FALSE)</f>
        <v>#N/A</v>
      </c>
      <c r="J95" s="73" t="e">
        <f>VLOOKUP($A95,REFERENTIEL!$A:$Y,14,FALSE)</f>
        <v>#N/A</v>
      </c>
      <c r="K95" s="73" t="e">
        <f>VLOOKUP($A95,REFERENTIEL!$A:$Y,15,FALSE)</f>
        <v>#N/A</v>
      </c>
      <c r="L95" s="73" t="e">
        <f>VLOOKUP($A95,REFERENTIEL!$A:$Y,16,FALSE)</f>
        <v>#N/A</v>
      </c>
      <c r="M95" s="37" t="e">
        <f>VLOOKUP($A95,REFERENTIEL!$A:$Y,17,FALSE)</f>
        <v>#N/A</v>
      </c>
      <c r="N95" s="101" t="e">
        <f>VLOOKUP($A95,REFERENTIEL!$A:$Y,18,FALSE)</f>
        <v>#N/A</v>
      </c>
      <c r="O95" s="45" t="e">
        <f>VLOOKUP($A95,REFERENTIEL!$A:$Y,20,FALSE)</f>
        <v>#N/A</v>
      </c>
      <c r="P95" s="72" t="e">
        <f>VLOOKUP($A95,REFERENTIEL!$A:$Y,9,FALSE)</f>
        <v>#N/A</v>
      </c>
      <c r="Q95" s="73" t="e">
        <f>VLOOKUP($A95,REFERENTIEL!$A:$Y,10,FALSE)</f>
        <v>#N/A</v>
      </c>
      <c r="R95" s="73" t="e">
        <f>VLOOKUP($A95,REFERENTIEL!$A:$Y,11,FALSE)</f>
        <v>#N/A</v>
      </c>
      <c r="S95" s="73" t="e">
        <f>VLOOKUP($A95,REFERENTIEL!$A:$Y,13,FALSE)</f>
        <v>#N/A</v>
      </c>
    </row>
    <row r="96" spans="2:19" x14ac:dyDescent="0.25">
      <c r="B96" s="13" t="e">
        <f>VLOOKUP($A96,REFERENTIEL!$A:$Y,2,FALSE)</f>
        <v>#N/A</v>
      </c>
      <c r="C96" t="e">
        <f>VLOOKUP($A96,REFERENTIEL!$A:$Y,4,FALSE)</f>
        <v>#N/A</v>
      </c>
      <c r="D96" t="e">
        <f>VLOOKUP($A96,REFERENTIEL!$A:$Y,5,FALSE)</f>
        <v>#N/A</v>
      </c>
      <c r="E96" s="72" t="e">
        <f>VLOOKUP($A96,REFERENTIEL!$A:$Y,6,FALSE)</f>
        <v>#N/A</v>
      </c>
      <c r="F96" s="72" t="e">
        <f>VLOOKUP($A96,REFERENTIEL!$A:$Y,7,FALSE)</f>
        <v>#N/A</v>
      </c>
      <c r="G96" s="72" t="e">
        <f>VLOOKUP($A96,REFERENTIEL!$A:$Y,8,FALSE)</f>
        <v>#N/A</v>
      </c>
      <c r="H96" s="73" t="e">
        <f>VLOOKUP($A96,REFERENTIEL!$A:$Y,12,FALSE)</f>
        <v>#N/A</v>
      </c>
      <c r="I96" s="73" t="e">
        <f>VLOOKUP($A96,REFERENTIEL!$A:$Y,24,FALSE)</f>
        <v>#N/A</v>
      </c>
      <c r="J96" s="73" t="e">
        <f>VLOOKUP($A96,REFERENTIEL!$A:$Y,14,FALSE)</f>
        <v>#N/A</v>
      </c>
      <c r="K96" s="73" t="e">
        <f>VLOOKUP($A96,REFERENTIEL!$A:$Y,15,FALSE)</f>
        <v>#N/A</v>
      </c>
      <c r="L96" s="73" t="e">
        <f>VLOOKUP($A96,REFERENTIEL!$A:$Y,16,FALSE)</f>
        <v>#N/A</v>
      </c>
      <c r="M96" t="e">
        <f>VLOOKUP($A96,REFERENTIEL!$A:$Y,17,FALSE)</f>
        <v>#N/A</v>
      </c>
      <c r="N96" s="101" t="e">
        <f>VLOOKUP($A96,REFERENTIEL!$A:$Y,18,FALSE)</f>
        <v>#N/A</v>
      </c>
      <c r="O96" s="45" t="e">
        <f>VLOOKUP($A96,REFERENTIEL!$A:$Y,20,FALSE)</f>
        <v>#N/A</v>
      </c>
      <c r="P96" s="72" t="e">
        <f>VLOOKUP($A96,REFERENTIEL!$A:$Y,9,FALSE)</f>
        <v>#N/A</v>
      </c>
      <c r="Q96" s="73" t="e">
        <f>VLOOKUP($A96,REFERENTIEL!$A:$Y,10,FALSE)</f>
        <v>#N/A</v>
      </c>
      <c r="R96" s="73" t="e">
        <f>VLOOKUP($A96,REFERENTIEL!$A:$Y,11,FALSE)</f>
        <v>#N/A</v>
      </c>
      <c r="S96" s="73" t="e">
        <f>VLOOKUP($A96,REFERENTIEL!$A:$Y,13,FALSE)</f>
        <v>#N/A</v>
      </c>
    </row>
    <row r="97" spans="2:19" x14ac:dyDescent="0.25">
      <c r="B97" s="13" t="e">
        <f>VLOOKUP($A97,REFERENTIEL!$A:$Y,2,FALSE)</f>
        <v>#N/A</v>
      </c>
      <c r="C97" t="e">
        <f>VLOOKUP($A97,REFERENTIEL!$A:$Y,4,FALSE)</f>
        <v>#N/A</v>
      </c>
      <c r="D97" t="e">
        <f>VLOOKUP($A97,REFERENTIEL!$A:$Y,5,FALSE)</f>
        <v>#N/A</v>
      </c>
      <c r="E97" s="72" t="e">
        <f>VLOOKUP($A97,REFERENTIEL!$A:$Y,6,FALSE)</f>
        <v>#N/A</v>
      </c>
      <c r="F97" s="72" t="e">
        <f>VLOOKUP($A97,REFERENTIEL!$A:$Y,7,FALSE)</f>
        <v>#N/A</v>
      </c>
      <c r="G97" s="72" t="e">
        <f>VLOOKUP($A97,REFERENTIEL!$A:$Y,8,FALSE)</f>
        <v>#N/A</v>
      </c>
      <c r="H97" s="73" t="e">
        <f>VLOOKUP($A97,REFERENTIEL!$A:$Y,12,FALSE)</f>
        <v>#N/A</v>
      </c>
      <c r="I97" s="73" t="e">
        <f>VLOOKUP($A97,REFERENTIEL!$A:$Y,24,FALSE)</f>
        <v>#N/A</v>
      </c>
      <c r="J97" s="73" t="e">
        <f>VLOOKUP($A97,REFERENTIEL!$A:$Y,14,FALSE)</f>
        <v>#N/A</v>
      </c>
      <c r="K97" s="73" t="e">
        <f>VLOOKUP($A97,REFERENTIEL!$A:$Y,15,FALSE)</f>
        <v>#N/A</v>
      </c>
      <c r="L97" s="73" t="e">
        <f>VLOOKUP($A97,REFERENTIEL!$A:$Y,16,FALSE)</f>
        <v>#N/A</v>
      </c>
      <c r="M97" t="e">
        <f>VLOOKUP($A97,REFERENTIEL!$A:$Y,17,FALSE)</f>
        <v>#N/A</v>
      </c>
      <c r="N97" s="101" t="e">
        <f>VLOOKUP($A97,REFERENTIEL!$A:$Y,18,FALSE)</f>
        <v>#N/A</v>
      </c>
      <c r="O97" s="45" t="e">
        <f>VLOOKUP($A97,REFERENTIEL!$A:$Y,20,FALSE)</f>
        <v>#N/A</v>
      </c>
      <c r="P97" s="72" t="e">
        <f>VLOOKUP($A97,REFERENTIEL!$A:$Y,9,FALSE)</f>
        <v>#N/A</v>
      </c>
      <c r="Q97" s="73" t="e">
        <f>VLOOKUP($A97,REFERENTIEL!$A:$Y,10,FALSE)</f>
        <v>#N/A</v>
      </c>
      <c r="R97" s="73" t="e">
        <f>VLOOKUP($A97,REFERENTIEL!$A:$Y,11,FALSE)</f>
        <v>#N/A</v>
      </c>
      <c r="S97" s="73" t="e">
        <f>VLOOKUP($A97,REFERENTIEL!$A:$Y,13,FALSE)</f>
        <v>#N/A</v>
      </c>
    </row>
    <row r="98" spans="2:19" x14ac:dyDescent="0.25">
      <c r="B98" s="13" t="e">
        <f>VLOOKUP($A98,REFERENTIEL!$A:$Y,2,FALSE)</f>
        <v>#N/A</v>
      </c>
      <c r="C98" t="e">
        <f>VLOOKUP($A98,REFERENTIEL!$A:$Y,4,FALSE)</f>
        <v>#N/A</v>
      </c>
      <c r="D98" t="e">
        <f>VLOOKUP($A98,REFERENTIEL!$A:$Y,5,FALSE)</f>
        <v>#N/A</v>
      </c>
      <c r="E98" s="72" t="e">
        <f>VLOOKUP($A98,REFERENTIEL!$A:$Y,6,FALSE)</f>
        <v>#N/A</v>
      </c>
      <c r="F98" s="72" t="e">
        <f>VLOOKUP($A98,REFERENTIEL!$A:$Y,7,FALSE)</f>
        <v>#N/A</v>
      </c>
      <c r="G98" s="72" t="e">
        <f>VLOOKUP($A98,REFERENTIEL!$A:$Y,8,FALSE)</f>
        <v>#N/A</v>
      </c>
      <c r="H98" s="73" t="e">
        <f>VLOOKUP($A98,REFERENTIEL!$A:$Y,12,FALSE)</f>
        <v>#N/A</v>
      </c>
      <c r="I98" s="73" t="e">
        <f>VLOOKUP($A98,REFERENTIEL!$A:$Y,24,FALSE)</f>
        <v>#N/A</v>
      </c>
      <c r="J98" s="73" t="e">
        <f>VLOOKUP($A98,REFERENTIEL!$A:$Y,14,FALSE)</f>
        <v>#N/A</v>
      </c>
      <c r="K98" s="73" t="e">
        <f>VLOOKUP($A98,REFERENTIEL!$A:$Y,15,FALSE)</f>
        <v>#N/A</v>
      </c>
      <c r="L98" s="73" t="e">
        <f>VLOOKUP($A98,REFERENTIEL!$A:$Y,16,FALSE)</f>
        <v>#N/A</v>
      </c>
      <c r="M98" s="37" t="e">
        <f>VLOOKUP($A98,REFERENTIEL!$A:$Y,17,FALSE)</f>
        <v>#N/A</v>
      </c>
      <c r="N98" s="101" t="e">
        <f>VLOOKUP($A98,REFERENTIEL!$A:$Y,18,FALSE)</f>
        <v>#N/A</v>
      </c>
      <c r="O98" s="45" t="e">
        <f>VLOOKUP($A98,REFERENTIEL!$A:$Y,20,FALSE)</f>
        <v>#N/A</v>
      </c>
      <c r="P98" s="72" t="e">
        <f>VLOOKUP($A98,REFERENTIEL!$A:$Y,9,FALSE)</f>
        <v>#N/A</v>
      </c>
      <c r="Q98" s="73" t="e">
        <f>VLOOKUP($A98,REFERENTIEL!$A:$Y,10,FALSE)</f>
        <v>#N/A</v>
      </c>
      <c r="R98" s="73" t="e">
        <f>VLOOKUP($A98,REFERENTIEL!$A:$Y,11,FALSE)</f>
        <v>#N/A</v>
      </c>
      <c r="S98" s="73" t="e">
        <f>VLOOKUP($A98,REFERENTIEL!$A:$Y,13,FALSE)</f>
        <v>#N/A</v>
      </c>
    </row>
    <row r="99" spans="2:19" x14ac:dyDescent="0.25">
      <c r="B99" s="13" t="e">
        <f>VLOOKUP($A99,REFERENTIEL!$A:$Y,2,FALSE)</f>
        <v>#N/A</v>
      </c>
      <c r="C99" t="e">
        <f>VLOOKUP($A99,REFERENTIEL!$A:$Y,4,FALSE)</f>
        <v>#N/A</v>
      </c>
      <c r="D99" t="e">
        <f>VLOOKUP($A99,REFERENTIEL!$A:$Y,5,FALSE)</f>
        <v>#N/A</v>
      </c>
      <c r="E99" s="72" t="e">
        <f>VLOOKUP($A99,REFERENTIEL!$A:$Y,6,FALSE)</f>
        <v>#N/A</v>
      </c>
      <c r="F99" s="72" t="e">
        <f>VLOOKUP($A99,REFERENTIEL!$A:$Y,7,FALSE)</f>
        <v>#N/A</v>
      </c>
      <c r="G99" s="72" t="e">
        <f>VLOOKUP($A99,REFERENTIEL!$A:$Y,8,FALSE)</f>
        <v>#N/A</v>
      </c>
      <c r="H99" s="73" t="e">
        <f>VLOOKUP($A99,REFERENTIEL!$A:$Y,12,FALSE)</f>
        <v>#N/A</v>
      </c>
      <c r="I99" s="73" t="e">
        <f>VLOOKUP($A99,REFERENTIEL!$A:$Y,24,FALSE)</f>
        <v>#N/A</v>
      </c>
      <c r="J99" s="73" t="e">
        <f>VLOOKUP($A99,REFERENTIEL!$A:$Y,14,FALSE)</f>
        <v>#N/A</v>
      </c>
      <c r="K99" s="73" t="e">
        <f>VLOOKUP($A99,REFERENTIEL!$A:$Y,15,FALSE)</f>
        <v>#N/A</v>
      </c>
      <c r="L99" s="73" t="e">
        <f>VLOOKUP($A99,REFERENTIEL!$A:$Y,16,FALSE)</f>
        <v>#N/A</v>
      </c>
      <c r="M99" s="37" t="e">
        <f>VLOOKUP($A99,REFERENTIEL!$A:$Y,17,FALSE)</f>
        <v>#N/A</v>
      </c>
      <c r="N99" s="101" t="e">
        <f>VLOOKUP($A99,REFERENTIEL!$A:$Y,18,FALSE)</f>
        <v>#N/A</v>
      </c>
      <c r="O99" s="45" t="e">
        <f>VLOOKUP($A99,REFERENTIEL!$A:$Y,20,FALSE)</f>
        <v>#N/A</v>
      </c>
      <c r="P99" s="72" t="e">
        <f>VLOOKUP($A99,REFERENTIEL!$A:$Y,9,FALSE)</f>
        <v>#N/A</v>
      </c>
      <c r="Q99" s="73" t="e">
        <f>VLOOKUP($A99,REFERENTIEL!$A:$Y,10,FALSE)</f>
        <v>#N/A</v>
      </c>
      <c r="R99" s="73" t="e">
        <f>VLOOKUP($A99,REFERENTIEL!$A:$Y,11,FALSE)</f>
        <v>#N/A</v>
      </c>
      <c r="S99" s="73" t="e">
        <f>VLOOKUP($A99,REFERENTIEL!$A:$Y,13,FALSE)</f>
        <v>#N/A</v>
      </c>
    </row>
    <row r="100" spans="2:19" x14ac:dyDescent="0.25">
      <c r="B100" s="13" t="e">
        <f>VLOOKUP($A100,REFERENTIEL!$A:$Y,2,FALSE)</f>
        <v>#N/A</v>
      </c>
      <c r="C100" t="e">
        <f>VLOOKUP($A100,REFERENTIEL!$A:$Y,4,FALSE)</f>
        <v>#N/A</v>
      </c>
      <c r="D100" t="e">
        <f>VLOOKUP($A100,REFERENTIEL!$A:$Y,5,FALSE)</f>
        <v>#N/A</v>
      </c>
      <c r="E100" s="72" t="e">
        <f>VLOOKUP($A100,REFERENTIEL!$A:$Y,6,FALSE)</f>
        <v>#N/A</v>
      </c>
      <c r="F100" s="72" t="e">
        <f>VLOOKUP($A100,REFERENTIEL!$A:$Y,7,FALSE)</f>
        <v>#N/A</v>
      </c>
      <c r="G100" s="72" t="e">
        <f>VLOOKUP($A100,REFERENTIEL!$A:$Y,8,FALSE)</f>
        <v>#N/A</v>
      </c>
      <c r="H100" s="73" t="e">
        <f>VLOOKUP($A100,REFERENTIEL!$A:$Y,12,FALSE)</f>
        <v>#N/A</v>
      </c>
      <c r="I100" s="73" t="e">
        <f>VLOOKUP($A100,REFERENTIEL!$A:$Y,24,FALSE)</f>
        <v>#N/A</v>
      </c>
      <c r="J100" s="73" t="e">
        <f>VLOOKUP($A100,REFERENTIEL!$A:$Y,14,FALSE)</f>
        <v>#N/A</v>
      </c>
      <c r="K100" s="73" t="e">
        <f>VLOOKUP($A100,REFERENTIEL!$A:$Y,15,FALSE)</f>
        <v>#N/A</v>
      </c>
      <c r="L100" s="73" t="e">
        <f>VLOOKUP($A100,REFERENTIEL!$A:$Y,16,FALSE)</f>
        <v>#N/A</v>
      </c>
      <c r="M100" t="e">
        <f>VLOOKUP($A100,REFERENTIEL!$A:$Y,17,FALSE)</f>
        <v>#N/A</v>
      </c>
      <c r="N100" s="101" t="e">
        <f>VLOOKUP($A100,REFERENTIEL!$A:$Y,18,FALSE)</f>
        <v>#N/A</v>
      </c>
      <c r="O100" s="45" t="e">
        <f>VLOOKUP($A100,REFERENTIEL!$A:$Y,20,FALSE)</f>
        <v>#N/A</v>
      </c>
      <c r="P100" s="72" t="e">
        <f>VLOOKUP($A100,REFERENTIEL!$A:$Y,9,FALSE)</f>
        <v>#N/A</v>
      </c>
      <c r="Q100" s="73" t="e">
        <f>VLOOKUP($A100,REFERENTIEL!$A:$Y,10,FALSE)</f>
        <v>#N/A</v>
      </c>
      <c r="R100" s="73" t="e">
        <f>VLOOKUP($A100,REFERENTIEL!$A:$Y,11,FALSE)</f>
        <v>#N/A</v>
      </c>
      <c r="S100" s="73" t="e">
        <f>VLOOKUP($A100,REFERENTIEL!$A:$Y,13,FALSE)</f>
        <v>#N/A</v>
      </c>
    </row>
    <row r="112" spans="2:19" x14ac:dyDescent="0.25">
      <c r="M112" s="37"/>
    </row>
    <row r="113" spans="13:13" x14ac:dyDescent="0.25">
      <c r="M113" s="37"/>
    </row>
    <row r="114" spans="13:13" x14ac:dyDescent="0.25">
      <c r="M114" s="37"/>
    </row>
    <row r="115" spans="13:13" x14ac:dyDescent="0.25">
      <c r="M115" s="37"/>
    </row>
    <row r="116" spans="13:13" x14ac:dyDescent="0.25">
      <c r="M116" s="37"/>
    </row>
    <row r="117" spans="13:13" x14ac:dyDescent="0.25">
      <c r="M117" s="37"/>
    </row>
    <row r="130" spans="13:13" x14ac:dyDescent="0.25">
      <c r="M130" s="37"/>
    </row>
    <row r="131" spans="13:13" x14ac:dyDescent="0.25">
      <c r="M131" s="37"/>
    </row>
    <row r="136" spans="13:13" x14ac:dyDescent="0.25">
      <c r="M136" s="37"/>
    </row>
    <row r="137" spans="13:13" x14ac:dyDescent="0.25">
      <c r="M137" s="37"/>
    </row>
    <row r="142" spans="13:13" x14ac:dyDescent="0.25">
      <c r="M142" s="37"/>
    </row>
    <row r="143" spans="13:13" x14ac:dyDescent="0.25">
      <c r="M143" s="37"/>
    </row>
    <row r="144" spans="13:13" x14ac:dyDescent="0.25">
      <c r="M144" s="37"/>
    </row>
    <row r="145" spans="13:13" x14ac:dyDescent="0.25">
      <c r="M145" s="37"/>
    </row>
    <row r="146" spans="13:13" x14ac:dyDescent="0.25">
      <c r="M146" s="37"/>
    </row>
    <row r="147" spans="13:13" x14ac:dyDescent="0.25">
      <c r="M147" s="37"/>
    </row>
    <row r="150" spans="13:13" x14ac:dyDescent="0.25">
      <c r="M150" s="37"/>
    </row>
    <row r="151" spans="13:13" x14ac:dyDescent="0.25">
      <c r="M151" s="37"/>
    </row>
    <row r="152" spans="13:13" x14ac:dyDescent="0.25">
      <c r="M152" s="37"/>
    </row>
    <row r="153" spans="13:13" x14ac:dyDescent="0.25">
      <c r="M153" s="37"/>
    </row>
    <row r="154" spans="13:13" x14ac:dyDescent="0.25">
      <c r="M154" s="37"/>
    </row>
    <row r="155" spans="13:13" x14ac:dyDescent="0.25">
      <c r="M155" s="37"/>
    </row>
    <row r="156" spans="13:13" x14ac:dyDescent="0.25">
      <c r="M156" s="37"/>
    </row>
    <row r="157" spans="13:13" x14ac:dyDescent="0.25">
      <c r="M157" s="37"/>
    </row>
    <row r="160" spans="13:13" x14ac:dyDescent="0.25">
      <c r="M160" s="37"/>
    </row>
    <row r="161" spans="13:13" x14ac:dyDescent="0.25">
      <c r="M161" s="37"/>
    </row>
    <row r="162" spans="13:13" x14ac:dyDescent="0.25">
      <c r="M162" s="37"/>
    </row>
    <row r="163" spans="13:13" x14ac:dyDescent="0.25">
      <c r="M163" s="37"/>
    </row>
    <row r="164" spans="13:13" x14ac:dyDescent="0.25">
      <c r="M164" s="37"/>
    </row>
    <row r="165" spans="13:13" x14ac:dyDescent="0.25">
      <c r="M165" s="37"/>
    </row>
    <row r="166" spans="13:13" x14ac:dyDescent="0.25">
      <c r="M166" s="37"/>
    </row>
    <row r="167" spans="13:13" x14ac:dyDescent="0.25">
      <c r="M167" s="37"/>
    </row>
    <row r="170" spans="13:13" x14ac:dyDescent="0.25">
      <c r="M170" s="37"/>
    </row>
    <row r="171" spans="13:13" x14ac:dyDescent="0.25">
      <c r="M171" s="37"/>
    </row>
    <row r="172" spans="13:13" x14ac:dyDescent="0.25">
      <c r="M172" s="37"/>
    </row>
    <row r="173" spans="13:13" x14ac:dyDescent="0.25">
      <c r="M173" s="37"/>
    </row>
    <row r="174" spans="13:13" x14ac:dyDescent="0.25">
      <c r="M174" s="37"/>
    </row>
    <row r="175" spans="13:13" x14ac:dyDescent="0.25">
      <c r="M175" s="37"/>
    </row>
    <row r="176" spans="13:13" x14ac:dyDescent="0.25">
      <c r="M176" s="37"/>
    </row>
    <row r="177" spans="13:13" x14ac:dyDescent="0.25">
      <c r="M177" s="37"/>
    </row>
    <row r="178" spans="13:13" x14ac:dyDescent="0.25">
      <c r="M178" s="37"/>
    </row>
    <row r="179" spans="13:13" x14ac:dyDescent="0.25">
      <c r="M179" s="37"/>
    </row>
    <row r="181" spans="13:13" x14ac:dyDescent="0.25">
      <c r="M181" s="37"/>
    </row>
    <row r="190" spans="13:13" x14ac:dyDescent="0.25">
      <c r="M190" s="37"/>
    </row>
    <row r="191" spans="13:13" x14ac:dyDescent="0.25">
      <c r="M191" s="37"/>
    </row>
    <row r="192" spans="13:13" x14ac:dyDescent="0.25">
      <c r="M192" s="37"/>
    </row>
    <row r="193" spans="13:13" x14ac:dyDescent="0.25">
      <c r="M193" s="37"/>
    </row>
    <row r="194" spans="13:13" x14ac:dyDescent="0.25">
      <c r="M194" s="37"/>
    </row>
    <row r="196" spans="13:13" x14ac:dyDescent="0.25">
      <c r="M196" s="37"/>
    </row>
    <row r="197" spans="13:13" x14ac:dyDescent="0.25">
      <c r="M197" s="37"/>
    </row>
    <row r="198" spans="13:13" x14ac:dyDescent="0.25">
      <c r="M198" s="37"/>
    </row>
    <row r="199" spans="13:13" x14ac:dyDescent="0.25">
      <c r="M199" s="37"/>
    </row>
    <row r="201" spans="13:13" x14ac:dyDescent="0.25">
      <c r="M201" s="37"/>
    </row>
    <row r="202" spans="13:13" x14ac:dyDescent="0.25">
      <c r="M202" s="37"/>
    </row>
    <row r="203" spans="13:13" x14ac:dyDescent="0.25">
      <c r="M203" s="37"/>
    </row>
    <row r="212" spans="13:13" x14ac:dyDescent="0.25">
      <c r="M212" s="37"/>
    </row>
    <row r="213" spans="13:13" x14ac:dyDescent="0.25">
      <c r="M213" s="37"/>
    </row>
    <row r="214" spans="13:13" x14ac:dyDescent="0.25">
      <c r="M214" s="37"/>
    </row>
    <row r="215" spans="13:13" x14ac:dyDescent="0.25">
      <c r="M215" s="37"/>
    </row>
    <row r="232" spans="13:13" x14ac:dyDescent="0.25">
      <c r="M232" s="37"/>
    </row>
    <row r="234" spans="13:13" x14ac:dyDescent="0.25">
      <c r="M234" s="37"/>
    </row>
    <row r="235" spans="13:13" x14ac:dyDescent="0.25">
      <c r="M235" s="37"/>
    </row>
    <row r="240" spans="13:13" x14ac:dyDescent="0.25">
      <c r="M240" s="37"/>
    </row>
    <row r="241" spans="13:13" x14ac:dyDescent="0.25">
      <c r="M241" s="37"/>
    </row>
    <row r="242" spans="13:13" x14ac:dyDescent="0.25">
      <c r="M242" s="37"/>
    </row>
    <row r="243" spans="13:13" x14ac:dyDescent="0.25">
      <c r="M243" s="37"/>
    </row>
    <row r="246" spans="13:13" x14ac:dyDescent="0.25">
      <c r="M246" s="37"/>
    </row>
    <row r="247" spans="13:13" x14ac:dyDescent="0.25">
      <c r="M247" s="37"/>
    </row>
    <row r="248" spans="13:13" x14ac:dyDescent="0.25">
      <c r="M248" s="37"/>
    </row>
    <row r="249" spans="13:13" x14ac:dyDescent="0.25">
      <c r="M249" s="37"/>
    </row>
    <row r="250" spans="13:13" x14ac:dyDescent="0.25">
      <c r="M250" s="37"/>
    </row>
    <row r="251" spans="13:13" x14ac:dyDescent="0.25">
      <c r="M251" s="37"/>
    </row>
    <row r="252" spans="13:13" x14ac:dyDescent="0.25">
      <c r="M252" s="37"/>
    </row>
    <row r="253" spans="13:13" x14ac:dyDescent="0.25">
      <c r="M253" s="37"/>
    </row>
    <row r="256" spans="13:13" x14ac:dyDescent="0.25">
      <c r="M256" s="37"/>
    </row>
    <row r="257" spans="13:13" x14ac:dyDescent="0.25">
      <c r="M257" s="37"/>
    </row>
    <row r="258" spans="13:13" x14ac:dyDescent="0.25">
      <c r="M258" s="37"/>
    </row>
    <row r="259" spans="13:13" x14ac:dyDescent="0.25">
      <c r="M259" s="37"/>
    </row>
    <row r="260" spans="13:13" x14ac:dyDescent="0.25">
      <c r="M260" s="37"/>
    </row>
    <row r="261" spans="13:13" x14ac:dyDescent="0.25">
      <c r="M261" s="37"/>
    </row>
    <row r="262" spans="13:13" x14ac:dyDescent="0.25">
      <c r="M262" s="37"/>
    </row>
    <row r="263" spans="13:13" x14ac:dyDescent="0.25">
      <c r="M263" s="37"/>
    </row>
    <row r="264" spans="13:13" x14ac:dyDescent="0.25">
      <c r="M264" s="37"/>
    </row>
    <row r="265" spans="13:13" x14ac:dyDescent="0.25">
      <c r="M265" s="37"/>
    </row>
    <row r="266" spans="13:13" x14ac:dyDescent="0.25">
      <c r="M266" s="37"/>
    </row>
    <row r="267" spans="13:13" x14ac:dyDescent="0.25">
      <c r="M267" s="37"/>
    </row>
    <row r="274" spans="13:13" x14ac:dyDescent="0.25">
      <c r="M274" s="37"/>
    </row>
    <row r="275" spans="13:13" x14ac:dyDescent="0.25">
      <c r="M275" s="37"/>
    </row>
    <row r="286" spans="13:13" x14ac:dyDescent="0.25">
      <c r="M286" s="37"/>
    </row>
    <row r="287" spans="13:13" x14ac:dyDescent="0.25">
      <c r="M287" s="37"/>
    </row>
    <row r="288" spans="13:13" x14ac:dyDescent="0.25">
      <c r="M288" s="37"/>
    </row>
    <row r="289" spans="13:13" x14ac:dyDescent="0.25">
      <c r="M289" s="37"/>
    </row>
    <row r="296" spans="13:13" x14ac:dyDescent="0.25">
      <c r="M296" s="37"/>
    </row>
    <row r="297" spans="13:13" x14ac:dyDescent="0.25">
      <c r="M297" s="37"/>
    </row>
    <row r="298" spans="13:13" x14ac:dyDescent="0.25">
      <c r="M298" s="37"/>
    </row>
    <row r="299" spans="13:13" x14ac:dyDescent="0.25">
      <c r="M299" s="37"/>
    </row>
    <row r="300" spans="13:13" x14ac:dyDescent="0.25">
      <c r="M300" s="37"/>
    </row>
    <row r="301" spans="13:13" x14ac:dyDescent="0.25">
      <c r="M301" s="37"/>
    </row>
    <row r="302" spans="13:13" x14ac:dyDescent="0.25">
      <c r="M302" s="37"/>
    </row>
    <row r="303" spans="13:13" x14ac:dyDescent="0.25">
      <c r="M303" s="37"/>
    </row>
    <row r="330" spans="13:13" x14ac:dyDescent="0.25">
      <c r="M330" s="37"/>
    </row>
    <row r="331" spans="13:13" x14ac:dyDescent="0.25">
      <c r="M331" s="37"/>
    </row>
    <row r="340" spans="13:13" x14ac:dyDescent="0.25">
      <c r="M340" s="37"/>
    </row>
    <row r="341" spans="13:13" x14ac:dyDescent="0.25">
      <c r="M341" s="37"/>
    </row>
    <row r="342" spans="13:13" x14ac:dyDescent="0.25">
      <c r="M342" s="37"/>
    </row>
    <row r="343" spans="13:13" x14ac:dyDescent="0.25">
      <c r="M343" s="37"/>
    </row>
  </sheetData>
  <conditionalFormatting sqref="I2:I100">
    <cfRule type="containsText" dxfId="257" priority="134" operator="containsText" text="CC">
      <formula>NOT(ISERROR(SEARCH("CC",I2)))</formula>
    </cfRule>
    <cfRule type="containsText" dxfId="256" priority="135" operator="containsText" text="AC">
      <formula>NOT(ISERROR(SEARCH("AC",I2)))</formula>
    </cfRule>
    <cfRule type="containsText" dxfId="255" priority="136" operator="containsText" text="PC">
      <formula>NOT(ISERROR(SEARCH("PC",I2)))</formula>
    </cfRule>
    <cfRule type="containsText" dxfId="254" priority="137" operator="containsText" text="C">
      <formula>NOT(ISERROR(SEARCH("C",I2)))</formula>
    </cfRule>
    <cfRule type="containsText" dxfId="253" priority="138" operator="containsText" text="AR">
      <formula>NOT(ISERROR(SEARCH("AR",I2)))</formula>
    </cfRule>
    <cfRule type="containsText" dxfId="252" priority="139" operator="containsText" text="RR">
      <formula>NOT(ISERROR(SEARCH("RR",I2)))</formula>
    </cfRule>
    <cfRule type="containsText" dxfId="251" priority="140" operator="containsText" text="E">
      <formula>NOT(ISERROR(SEARCH("E",I2)))</formula>
    </cfRule>
    <cfRule type="containsText" dxfId="250" priority="141" operator="containsText" text="NR">
      <formula>NOT(ISERROR(SEARCH("NR",I2)))</formula>
    </cfRule>
    <cfRule type="containsText" dxfId="249" priority="142" operator="containsText" text="Abs">
      <formula>NOT(ISERROR(SEARCH("Abs",I2)))</formula>
    </cfRule>
    <cfRule type="containsText" dxfId="248" priority="143" operator="containsText" text="R">
      <formula>NOT(ISERROR(SEARCH("R",I2)))</formula>
    </cfRule>
  </conditionalFormatting>
  <conditionalFormatting sqref="I101:I193">
    <cfRule type="containsText" dxfId="247" priority="124" operator="containsText" text="CC">
      <formula>NOT(ISERROR(SEARCH("CC",I101)))</formula>
    </cfRule>
    <cfRule type="containsText" dxfId="246" priority="125" operator="containsText" text="AC">
      <formula>NOT(ISERROR(SEARCH("AC",I101)))</formula>
    </cfRule>
    <cfRule type="containsText" dxfId="245" priority="126" operator="containsText" text="PC">
      <formula>NOT(ISERROR(SEARCH("PC",I101)))</formula>
    </cfRule>
    <cfRule type="containsText" dxfId="244" priority="127" operator="containsText" text="C">
      <formula>NOT(ISERROR(SEARCH("C",I101)))</formula>
    </cfRule>
    <cfRule type="containsText" dxfId="243" priority="128" operator="containsText" text="AR">
      <formula>NOT(ISERROR(SEARCH("AR",I101)))</formula>
    </cfRule>
    <cfRule type="containsText" dxfId="242" priority="129" operator="containsText" text="RR">
      <formula>NOT(ISERROR(SEARCH("RR",I101)))</formula>
    </cfRule>
    <cfRule type="containsText" dxfId="241" priority="130" operator="containsText" text="E">
      <formula>NOT(ISERROR(SEARCH("E",I101)))</formula>
    </cfRule>
    <cfRule type="containsText" dxfId="240" priority="131" operator="containsText" text="NR">
      <formula>NOT(ISERROR(SEARCH("NR",I101)))</formula>
    </cfRule>
    <cfRule type="containsText" dxfId="239" priority="132" operator="containsText" text="Abs">
      <formula>NOT(ISERROR(SEARCH("Abs",I101)))</formula>
    </cfRule>
    <cfRule type="containsText" dxfId="238" priority="133" operator="containsText" text="R">
      <formula>NOT(ISERROR(SEARCH("R",I101)))</formula>
    </cfRule>
  </conditionalFormatting>
  <conditionalFormatting sqref="H2:H100">
    <cfRule type="containsText" dxfId="237" priority="117" operator="containsText" text="RE">
      <formula>NOT(ISERROR(SEARCH("RE",H2)))</formula>
    </cfRule>
    <cfRule type="containsText" dxfId="236" priority="118" operator="containsText" text="CR">
      <formula>NOT(ISERROR(SEARCH("CR",H2)))</formula>
    </cfRule>
    <cfRule type="containsText" dxfId="235" priority="119" operator="containsText" text="EN">
      <formula>NOT(ISERROR(SEARCH("EN",H2)))</formula>
    </cfRule>
    <cfRule type="containsText" dxfId="234" priority="120" operator="containsText" text="VU">
      <formula>NOT(ISERROR(SEARCH("VU",H2)))</formula>
    </cfRule>
    <cfRule type="containsText" dxfId="233" priority="121" operator="containsText" text="NT">
      <formula>NOT(ISERROR(SEARCH("NT",H2)))</formula>
    </cfRule>
    <cfRule type="containsText" dxfId="232" priority="122" operator="containsText" text="LC">
      <formula>NOT(ISERROR(SEARCH("LC",H2)))</formula>
    </cfRule>
    <cfRule type="containsText" dxfId="231" priority="123" operator="containsText" text="DD">
      <formula>NOT(ISERROR(SEARCH("DD",H2)))</formula>
    </cfRule>
  </conditionalFormatting>
  <conditionalFormatting sqref="Q2:S100">
    <cfRule type="containsText" dxfId="230" priority="110" operator="containsText" text="RE">
      <formula>NOT(ISERROR(SEARCH("RE",Q2)))</formula>
    </cfRule>
    <cfRule type="containsText" dxfId="229" priority="111" operator="containsText" text="CR">
      <formula>NOT(ISERROR(SEARCH("CR",Q2)))</formula>
    </cfRule>
    <cfRule type="containsText" dxfId="228" priority="112" operator="containsText" text="EN">
      <formula>NOT(ISERROR(SEARCH("EN",Q2)))</formula>
    </cfRule>
    <cfRule type="containsText" dxfId="227" priority="113" operator="containsText" text="VU">
      <formula>NOT(ISERROR(SEARCH("VU",Q2)))</formula>
    </cfRule>
    <cfRule type="containsText" dxfId="226" priority="114" operator="containsText" text="NT">
      <formula>NOT(ISERROR(SEARCH("NT",Q2)))</formula>
    </cfRule>
    <cfRule type="containsText" dxfId="225" priority="115" operator="containsText" text="LC">
      <formula>NOT(ISERROR(SEARCH("LC",Q2)))</formula>
    </cfRule>
    <cfRule type="containsText" dxfId="224" priority="116" operator="containsText" text="DD">
      <formula>NOT(ISERROR(SEARCH("DD",Q2)))</formula>
    </cfRule>
  </conditionalFormatting>
  <conditionalFormatting sqref="B2:B100">
    <cfRule type="containsText" dxfId="223" priority="99" operator="containsText" text="ODONATA">
      <formula>NOT(ISERROR(SEARCH("ODONATA",B2)))</formula>
    </cfRule>
    <cfRule type="containsText" dxfId="222" priority="100" operator="containsText" text="ORTHOPTERA">
      <formula>NOT(ISERROR(SEARCH("ORTHOPTERA",B2)))</formula>
    </cfRule>
    <cfRule type="containsText" dxfId="221" priority="101" operator="containsText" text="RHOPALOCERA">
      <formula>NOT(ISERROR(SEARCH("RHOPALOCERA",B2)))</formula>
    </cfRule>
    <cfRule type="containsText" dxfId="220" priority="102" operator="containsText" text="ZYGENES">
      <formula>NOT(ISERROR(SEARCH("ZYGENES",B2)))</formula>
    </cfRule>
  </conditionalFormatting>
  <conditionalFormatting sqref="B1:B1048576">
    <cfRule type="containsText" dxfId="219" priority="94" operator="containsText" text="HETEROCERA">
      <formula>NOT(ISERROR(SEARCH("HETEROCERA",B1)))</formula>
    </cfRule>
    <cfRule type="containsText" dxfId="218" priority="95" operator="containsText" text="REPTILIA">
      <formula>NOT(ISERROR(SEARCH("REPTILIA",B1)))</formula>
    </cfRule>
    <cfRule type="containsText" dxfId="217" priority="96" operator="containsText" text="ODONATA">
      <formula>NOT(ISERROR(SEARCH("ODONATA",B1)))</formula>
    </cfRule>
    <cfRule type="containsText" dxfId="216" priority="97" operator="containsText" text="AMPHIBIA">
      <formula>NOT(ISERROR(SEARCH("AMPHIBIA",B1)))</formula>
    </cfRule>
    <cfRule type="containsText" dxfId="215" priority="98" operator="containsText" text="MAMMIFERES">
      <formula>NOT(ISERROR(SEARCH("MAMMIFERES",B1)))</formula>
    </cfRule>
  </conditionalFormatting>
  <conditionalFormatting sqref="M80:M105 M625:M683 M743:M1745">
    <cfRule type="containsText" dxfId="214" priority="87" operator="containsText" text="DD">
      <formula>NOT(ISERROR(SEARCH("DD",M80)))</formula>
    </cfRule>
    <cfRule type="containsText" dxfId="213" priority="88" operator="containsText" text="LC">
      <formula>NOT(ISERROR(SEARCH("LC",M80)))</formula>
    </cfRule>
    <cfRule type="containsText" dxfId="212" priority="89" operator="containsText" text="NT">
      <formula>NOT(ISERROR(SEARCH("NT",M80)))</formula>
    </cfRule>
    <cfRule type="containsText" dxfId="211" priority="90" operator="containsText" text="VU">
      <formula>NOT(ISERROR(SEARCH("VU",M80)))</formula>
    </cfRule>
    <cfRule type="containsText" dxfId="210" priority="91" operator="containsText" text="EN">
      <formula>NOT(ISERROR(SEARCH("EN",M80)))</formula>
    </cfRule>
    <cfRule type="containsText" dxfId="209" priority="92" operator="containsText" text="CR">
      <formula>NOT(ISERROR(SEARCH("CR",M80)))</formula>
    </cfRule>
  </conditionalFormatting>
  <conditionalFormatting sqref="M80:M105 M625:M683 M743:M1745">
    <cfRule type="containsText" dxfId="208" priority="93" operator="containsText" text="RE">
      <formula>NOT(ISERROR(SEARCH("RE",M80)))</formula>
    </cfRule>
  </conditionalFormatting>
  <conditionalFormatting sqref="M106:M181">
    <cfRule type="containsText" dxfId="207" priority="73" operator="containsText" text="DD">
      <formula>NOT(ISERROR(SEARCH("DD",M106)))</formula>
    </cfRule>
    <cfRule type="containsText" dxfId="206" priority="74" operator="containsText" text="LC">
      <formula>NOT(ISERROR(SEARCH("LC",M106)))</formula>
    </cfRule>
    <cfRule type="containsText" dxfId="205" priority="75" operator="containsText" text="NT">
      <formula>NOT(ISERROR(SEARCH("NT",M106)))</formula>
    </cfRule>
    <cfRule type="containsText" dxfId="204" priority="76" operator="containsText" text="VU">
      <formula>NOT(ISERROR(SEARCH("VU",M106)))</formula>
    </cfRule>
    <cfRule type="containsText" dxfId="203" priority="77" operator="containsText" text="EN">
      <formula>NOT(ISERROR(SEARCH("EN",M106)))</formula>
    </cfRule>
    <cfRule type="containsText" dxfId="202" priority="78" operator="containsText" text="CR">
      <formula>NOT(ISERROR(SEARCH("CR",M106)))</formula>
    </cfRule>
  </conditionalFormatting>
  <conditionalFormatting sqref="M106:M181">
    <cfRule type="containsText" dxfId="201" priority="79" operator="containsText" text="RE">
      <formula>NOT(ISERROR(SEARCH("RE",M106)))</formula>
    </cfRule>
  </conditionalFormatting>
  <conditionalFormatting sqref="M2:M79">
    <cfRule type="containsText" dxfId="200" priority="80" operator="containsText" text="DD">
      <formula>NOT(ISERROR(SEARCH("DD",M2)))</formula>
    </cfRule>
    <cfRule type="containsText" dxfId="199" priority="81" operator="containsText" text="LC">
      <formula>NOT(ISERROR(SEARCH("LC",M2)))</formula>
    </cfRule>
    <cfRule type="containsText" dxfId="198" priority="82" operator="containsText" text="NT">
      <formula>NOT(ISERROR(SEARCH("NT",M2)))</formula>
    </cfRule>
    <cfRule type="containsText" dxfId="197" priority="83" operator="containsText" text="VU">
      <formula>NOT(ISERROR(SEARCH("VU",M2)))</formula>
    </cfRule>
    <cfRule type="containsText" dxfId="196" priority="84" operator="containsText" text="EN">
      <formula>NOT(ISERROR(SEARCH("EN",M2)))</formula>
    </cfRule>
    <cfRule type="containsText" dxfId="195" priority="85" operator="containsText" text="CR">
      <formula>NOT(ISERROR(SEARCH("CR",M2)))</formula>
    </cfRule>
  </conditionalFormatting>
  <conditionalFormatting sqref="M2:M79">
    <cfRule type="containsText" dxfId="194" priority="86" operator="containsText" text="RE">
      <formula>NOT(ISERROR(SEARCH("RE",M2)))</formula>
    </cfRule>
  </conditionalFormatting>
  <conditionalFormatting sqref="M744">
    <cfRule type="containsText" dxfId="193" priority="63" operator="containsText" text="CC">
      <formula>NOT(ISERROR(SEARCH("CC",M744)))</formula>
    </cfRule>
    <cfRule type="containsText" dxfId="192" priority="64" operator="containsText" text="AC">
      <formula>NOT(ISERROR(SEARCH("AC",M744)))</formula>
    </cfRule>
    <cfRule type="containsText" dxfId="191" priority="65" operator="containsText" text="PC">
      <formula>NOT(ISERROR(SEARCH("PC",M744)))</formula>
    </cfRule>
    <cfRule type="containsText" dxfId="190" priority="66" operator="containsText" text="C">
      <formula>NOT(ISERROR(SEARCH("C",M744)))</formula>
    </cfRule>
    <cfRule type="containsText" dxfId="189" priority="67" operator="containsText" text="AR">
      <formula>NOT(ISERROR(SEARCH("AR",M744)))</formula>
    </cfRule>
    <cfRule type="containsText" dxfId="188" priority="68" operator="containsText" text="RR">
      <formula>NOT(ISERROR(SEARCH("RR",M744)))</formula>
    </cfRule>
    <cfRule type="containsText" dxfId="187" priority="69" operator="containsText" text="E">
      <formula>NOT(ISERROR(SEARCH("E",M744)))</formula>
    </cfRule>
    <cfRule type="containsText" dxfId="186" priority="70" operator="containsText" text="NR">
      <formula>NOT(ISERROR(SEARCH("NR",M744)))</formula>
    </cfRule>
    <cfRule type="containsText" dxfId="185" priority="71" operator="containsText" text="Abs">
      <formula>NOT(ISERROR(SEARCH("Abs",M744)))</formula>
    </cfRule>
    <cfRule type="containsText" dxfId="184" priority="72" operator="containsText" text="R">
      <formula>NOT(ISERROR(SEARCH("R",M744)))</formula>
    </cfRule>
  </conditionalFormatting>
  <conditionalFormatting sqref="M286:M361">
    <cfRule type="containsText" dxfId="183" priority="49" operator="containsText" text="DD">
      <formula>NOT(ISERROR(SEARCH("DD",M286)))</formula>
    </cfRule>
    <cfRule type="containsText" dxfId="182" priority="50" operator="containsText" text="LC">
      <formula>NOT(ISERROR(SEARCH("LC",M286)))</formula>
    </cfRule>
    <cfRule type="containsText" dxfId="181" priority="51" operator="containsText" text="NT">
      <formula>NOT(ISERROR(SEARCH("NT",M286)))</formula>
    </cfRule>
    <cfRule type="containsText" dxfId="180" priority="52" operator="containsText" text="VU">
      <formula>NOT(ISERROR(SEARCH("VU",M286)))</formula>
    </cfRule>
    <cfRule type="containsText" dxfId="179" priority="53" operator="containsText" text="EN">
      <formula>NOT(ISERROR(SEARCH("EN",M286)))</formula>
    </cfRule>
    <cfRule type="containsText" dxfId="178" priority="54" operator="containsText" text="CR">
      <formula>NOT(ISERROR(SEARCH("CR",M286)))</formula>
    </cfRule>
  </conditionalFormatting>
  <conditionalFormatting sqref="M286:M361">
    <cfRule type="containsText" dxfId="177" priority="55" operator="containsText" text="RE">
      <formula>NOT(ISERROR(SEARCH("RE",M286)))</formula>
    </cfRule>
  </conditionalFormatting>
  <conditionalFormatting sqref="M182:M285">
    <cfRule type="containsText" dxfId="176" priority="56" operator="containsText" text="DD">
      <formula>NOT(ISERROR(SEARCH("DD",M182)))</formula>
    </cfRule>
    <cfRule type="containsText" dxfId="175" priority="57" operator="containsText" text="LC">
      <formula>NOT(ISERROR(SEARCH("LC",M182)))</formula>
    </cfRule>
    <cfRule type="containsText" dxfId="174" priority="58" operator="containsText" text="NT">
      <formula>NOT(ISERROR(SEARCH("NT",M182)))</formula>
    </cfRule>
    <cfRule type="containsText" dxfId="173" priority="59" operator="containsText" text="VU">
      <formula>NOT(ISERROR(SEARCH("VU",M182)))</formula>
    </cfRule>
    <cfRule type="containsText" dxfId="172" priority="60" operator="containsText" text="EN">
      <formula>NOT(ISERROR(SEARCH("EN",M182)))</formula>
    </cfRule>
    <cfRule type="containsText" dxfId="171" priority="61" operator="containsText" text="CR">
      <formula>NOT(ISERROR(SEARCH("CR",M182)))</formula>
    </cfRule>
  </conditionalFormatting>
  <conditionalFormatting sqref="M182:M285">
    <cfRule type="containsText" dxfId="170" priority="62" operator="containsText" text="RE">
      <formula>NOT(ISERROR(SEARCH("RE",M182)))</formula>
    </cfRule>
  </conditionalFormatting>
  <conditionalFormatting sqref="M744">
    <cfRule type="containsText" dxfId="169" priority="39" operator="containsText" text="CC">
      <formula>NOT(ISERROR(SEARCH("CC",M744)))</formula>
    </cfRule>
    <cfRule type="containsText" dxfId="168" priority="40" operator="containsText" text="C">
      <formula>NOT(ISERROR(SEARCH("C",M744)))</formula>
    </cfRule>
    <cfRule type="containsText" dxfId="167" priority="41" operator="containsText" text="AC">
      <formula>NOT(ISERROR(SEARCH("AC",M744)))</formula>
    </cfRule>
    <cfRule type="containsText" dxfId="166" priority="42" operator="containsText" text="PC">
      <formula>NOT(ISERROR(SEARCH("PC",M744)))</formula>
    </cfRule>
    <cfRule type="containsText" dxfId="165" priority="43" operator="containsText" text="AR">
      <formula>NOT(ISERROR(SEARCH("AR",M744)))</formula>
    </cfRule>
    <cfRule type="containsText" dxfId="164" priority="44" operator="containsText" text="R">
      <formula>NOT(ISERROR(SEARCH("R",M744)))</formula>
    </cfRule>
    <cfRule type="containsText" dxfId="163" priority="45" operator="containsText" text="RR">
      <formula>NOT(ISERROR(SEARCH("RR",M744)))</formula>
    </cfRule>
    <cfRule type="containsText" dxfId="162" priority="46" operator="containsText" text="E">
      <formula>NOT(ISERROR(SEARCH("E",M744)))</formula>
    </cfRule>
    <cfRule type="containsText" dxfId="161" priority="47" operator="containsText" text="NR">
      <formula>NOT(ISERROR(SEARCH("NR",M744)))</formula>
    </cfRule>
    <cfRule type="containsText" dxfId="160" priority="48" operator="containsText" text="Abs">
      <formula>NOT(ISERROR(SEARCH("Abs",M744)))</formula>
    </cfRule>
  </conditionalFormatting>
  <conditionalFormatting sqref="M2:M361">
    <cfRule type="containsText" dxfId="159" priority="33" operator="containsText" text="PR">
      <formula>NOT(ISERROR(SEARCH("PR",M2)))</formula>
    </cfRule>
    <cfRule type="containsText" dxfId="158" priority="34" operator="containsText" text="LR">
      <formula>NOT(ISERROR(SEARCH("LR",M2)))</formula>
    </cfRule>
    <cfRule type="containsText" dxfId="157" priority="36" operator="containsText" text="HHR">
      <formula>NOT(ISERROR(SEARCH("HHR",M2)))</formula>
    </cfRule>
    <cfRule type="containsText" dxfId="156" priority="37" operator="containsText" text="HR">
      <formula>NOT(ISERROR(SEARCH("HR",M2)))</formula>
    </cfRule>
    <cfRule type="containsText" dxfId="155" priority="38" operator="containsText" text="R">
      <formula>NOT(ISERROR(SEARCH("R",M2)))</formula>
    </cfRule>
  </conditionalFormatting>
  <conditionalFormatting sqref="M684:M742">
    <cfRule type="containsText" dxfId="154" priority="26" operator="containsText" text="DD">
      <formula>NOT(ISERROR(SEARCH("DD",M684)))</formula>
    </cfRule>
    <cfRule type="containsText" dxfId="153" priority="27" operator="containsText" text="LC">
      <formula>NOT(ISERROR(SEARCH("LC",M684)))</formula>
    </cfRule>
    <cfRule type="containsText" dxfId="152" priority="28" operator="containsText" text="NT">
      <formula>NOT(ISERROR(SEARCH("NT",M684)))</formula>
    </cfRule>
    <cfRule type="containsText" dxfId="151" priority="29" operator="containsText" text="VU">
      <formula>NOT(ISERROR(SEARCH("VU",M684)))</formula>
    </cfRule>
    <cfRule type="containsText" dxfId="150" priority="30" operator="containsText" text="EN">
      <formula>NOT(ISERROR(SEARCH("EN",M684)))</formula>
    </cfRule>
    <cfRule type="containsText" dxfId="149" priority="31" operator="containsText" text="CR">
      <formula>NOT(ISERROR(SEARCH("CR",M684)))</formula>
    </cfRule>
  </conditionalFormatting>
  <conditionalFormatting sqref="M684:M742">
    <cfRule type="containsText" dxfId="148" priority="32" operator="containsText" text="RE">
      <formula>NOT(ISERROR(SEARCH("RE",M684)))</formula>
    </cfRule>
  </conditionalFormatting>
  <conditionalFormatting sqref="N2:N100">
    <cfRule type="containsText" dxfId="147" priority="12" operator="containsText" text="espèce ubiquiste">
      <formula>NOT(ISERROR(SEARCH("espèce ubiquiste",N2)))</formula>
    </cfRule>
    <cfRule type="containsText" dxfId="146" priority="13" operator="containsText" text="espèce des landes">
      <formula>NOT(ISERROR(SEARCH("espèce des landes",N2)))</formula>
    </cfRule>
    <cfRule type="containsText" dxfId="145" priority="14" operator="containsText" text="Espèce migratrice">
      <formula>NOT(ISERROR(SEARCH("Espèce migratrice",N2)))</formula>
    </cfRule>
    <cfRule type="containsText" dxfId="144" priority="15" operator="containsText" text="espèce des pelouses rases">
      <formula>NOT(ISERROR(SEARCH("espèce des pelouses rases",N2)))</formula>
    </cfRule>
    <cfRule type="containsText" dxfId="143" priority="16" operator="containsText" text="Espèce des prairies mésophiles">
      <formula>NOT(ISERROR(SEARCH("Espèce des prairies mésophiles",N2)))</formula>
    </cfRule>
    <cfRule type="containsText" dxfId="142" priority="17" operator="containsText" text="Espèce des lisières et boisements mésophiles">
      <formula>NOT(ISERROR(SEARCH("Espèce des lisières et boisements mésophiles",N2)))</formula>
    </cfRule>
    <cfRule type="containsText" dxfId="141" priority="18" operator="containsText" text="espèce des zones humides">
      <formula>NOT(ISERROR(SEARCH("espèce des zones humides",N2)))</formula>
    </cfRule>
  </conditionalFormatting>
  <conditionalFormatting sqref="N2:N100">
    <cfRule type="containsText" dxfId="140" priority="10" operator="containsText" text="Espèce des ourlets">
      <formula>NOT(ISERROR(SEARCH("Espèce des ourlets",N2)))</formula>
    </cfRule>
    <cfRule type="containsText" dxfId="139" priority="11" operator="containsText" text="espèce des prairies sèches">
      <formula>NOT(ISERROR(SEARCH("espèce des prairies sèches",N2)))</formula>
    </cfRule>
  </conditionalFormatting>
  <conditionalFormatting sqref="N2:N100">
    <cfRule type="containsText" dxfId="138" priority="9" operator="containsText" text="Espèce des lisières et boisements hygrophiles">
      <formula>NOT(ISERROR(SEARCH("Espèce des lisières et boisements hygrophiles",N2)))</formula>
    </cfRule>
  </conditionalFormatting>
  <conditionalFormatting sqref="O2:O100">
    <cfRule type="containsText" dxfId="137" priority="2" operator="containsText" text="Espèce ubiquiste">
      <formula>NOT(ISERROR(SEARCH("Espèce ubiquiste",O2)))</formula>
    </cfRule>
    <cfRule type="containsText" dxfId="136" priority="3" operator="containsText" text="Espèce des landes">
      <formula>NOT(ISERROR(SEARCH("Espèce des landes",O2)))</formula>
    </cfRule>
    <cfRule type="containsText" dxfId="135" priority="4" operator="containsText" text="Espèce migratrice">
      <formula>NOT(ISERROR(SEARCH("Espèce migratrice",O2)))</formula>
    </cfRule>
    <cfRule type="containsText" dxfId="134" priority="5" operator="containsText" text="Espèce des milieux chauds et secs">
      <formula>NOT(ISERROR(SEARCH("Espèce des milieux chauds et secs",O2)))</formula>
    </cfRule>
    <cfRule type="containsText" dxfId="133" priority="6" operator="containsText" text="espèce des prairies mésophiles">
      <formula>NOT(ISERROR(SEARCH("espèce des prairies mésophiles",O2)))</formula>
    </cfRule>
    <cfRule type="containsText" dxfId="132" priority="7" operator="containsText" text="Espèce des lisières et boisements">
      <formula>NOT(ISERROR(SEARCH("Espèce des lisières et boisements",O2)))</formula>
    </cfRule>
    <cfRule type="containsText" dxfId="131" priority="8" operator="containsText" text="Espèce des zones humides">
      <formula>NOT(ISERROR(SEARCH("Espèce des zones humides",O2)))</formula>
    </cfRule>
  </conditionalFormatting>
  <conditionalFormatting sqref="O2:O100">
    <cfRule type="containsText" dxfId="130" priority="1" operator="containsText" text="Non renseignée">
      <formula>NOT(ISERROR(SEARCH("Non renseignée",O2)))</formula>
    </cfRule>
  </conditionalFormatting>
  <pageMargins left="0.7" right="0.7" top="0.75" bottom="0.75" header="0.3" footer="0.3"/>
  <pageSetup paperSize="9" orientation="portrait" r:id="rId5"/>
  <drawing r:id="rId6"/>
  <extLst>
    <ext xmlns:x14="http://schemas.microsoft.com/office/spreadsheetml/2009/9/main" uri="{78C0D931-6437-407d-A8EE-F0AAD7539E65}">
      <x14:conditionalFormattings>
        <x14:conditionalFormatting xmlns:xm="http://schemas.microsoft.com/office/excel/2006/main">
          <x14:cfRule type="containsText" priority="35" operator="containsText" id="{1BBB3C96-4B8D-4BBA-B407-21B597FAAC7A}">
            <xm:f>NOT(ISERROR(SEARCH("HHHR",M2)))</xm:f>
            <xm:f>"HHHR"</xm:f>
            <x14:dxf>
              <fill>
                <patternFill>
                  <bgColor rgb="FFC00000"/>
                </patternFill>
              </fill>
            </x14:dxf>
          </x14:cfRule>
          <xm:sqref>M2:M361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343"/>
  <sheetViews>
    <sheetView zoomScale="55" zoomScaleNormal="55" workbookViewId="0">
      <pane ySplit="1" topLeftCell="A2" activePane="bottomLeft" state="frozen"/>
      <selection activeCell="D1" sqref="D1"/>
      <selection pane="bottomLeft" activeCell="A45" sqref="A45"/>
    </sheetView>
  </sheetViews>
  <sheetFormatPr baseColWidth="10" defaultRowHeight="15" x14ac:dyDescent="0.25"/>
  <cols>
    <col min="1" max="1" width="40.28515625" style="9" bestFit="1" customWidth="1"/>
    <col min="2" max="2" width="16.85546875" bestFit="1" customWidth="1"/>
    <col min="4" max="4" width="40.28515625" bestFit="1" customWidth="1"/>
    <col min="5" max="5" width="27.42578125" bestFit="1" customWidth="1"/>
    <col min="6" max="6" width="27.28515625" bestFit="1" customWidth="1"/>
    <col min="7" max="7" width="10.140625" customWidth="1"/>
    <col min="8" max="8" width="26.42578125" customWidth="1"/>
    <col min="9" max="9" width="17" style="1" customWidth="1"/>
    <col min="10" max="12" width="10.28515625" style="1" customWidth="1"/>
    <col min="14" max="15" width="35.7109375" bestFit="1" customWidth="1"/>
    <col min="16" max="16" width="10.28515625" customWidth="1"/>
    <col min="17" max="17" width="13.7109375" bestFit="1" customWidth="1"/>
    <col min="18" max="18" width="13.85546875" bestFit="1" customWidth="1"/>
    <col min="19" max="19" width="18.5703125" bestFit="1" customWidth="1"/>
    <col min="22" max="22" width="27.7109375" customWidth="1"/>
    <col min="23" max="23" width="26.7109375" customWidth="1"/>
    <col min="28" max="28" width="27.7109375" customWidth="1"/>
    <col min="29" max="29" width="44.140625" customWidth="1"/>
    <col min="33" max="33" width="47.42578125" bestFit="1" customWidth="1"/>
    <col min="34" max="34" width="34" bestFit="1" customWidth="1"/>
    <col min="35" max="35" width="22.140625" customWidth="1"/>
    <col min="36" max="36" width="33.42578125" bestFit="1" customWidth="1"/>
    <col min="37" max="37" width="45.85546875" bestFit="1" customWidth="1"/>
    <col min="38" max="38" width="24.85546875" customWidth="1"/>
    <col min="39" max="39" width="17.85546875" customWidth="1"/>
    <col min="40" max="40" width="35.7109375" bestFit="1" customWidth="1"/>
    <col min="41" max="41" width="14.7109375" customWidth="1"/>
    <col min="42" max="42" width="5.42578125" customWidth="1"/>
    <col min="43" max="43" width="12.28515625" bestFit="1" customWidth="1"/>
  </cols>
  <sheetData>
    <row r="1" spans="1:37" s="7" customFormat="1" x14ac:dyDescent="0.25">
      <c r="A1" s="8" t="s">
        <v>232</v>
      </c>
      <c r="B1" s="7" t="s">
        <v>233</v>
      </c>
      <c r="C1" s="7" t="s">
        <v>234</v>
      </c>
      <c r="D1" s="7" t="s">
        <v>235</v>
      </c>
      <c r="E1" s="70" t="s">
        <v>236</v>
      </c>
      <c r="F1" s="70" t="s">
        <v>237</v>
      </c>
      <c r="G1" s="70" t="s">
        <v>238</v>
      </c>
      <c r="H1" s="71" t="s">
        <v>242</v>
      </c>
      <c r="I1" s="71" t="s">
        <v>419</v>
      </c>
      <c r="J1" s="71" t="s">
        <v>2923</v>
      </c>
      <c r="K1" s="71" t="s">
        <v>2924</v>
      </c>
      <c r="L1" s="71" t="s">
        <v>2926</v>
      </c>
      <c r="M1" s="71" t="s">
        <v>2925</v>
      </c>
      <c r="N1" s="71" t="s">
        <v>410</v>
      </c>
      <c r="O1" s="71" t="s">
        <v>410</v>
      </c>
      <c r="P1" s="70" t="s">
        <v>239</v>
      </c>
      <c r="Q1" s="71" t="s">
        <v>399</v>
      </c>
      <c r="R1" s="71" t="s">
        <v>240</v>
      </c>
      <c r="S1" s="71" t="s">
        <v>398</v>
      </c>
    </row>
    <row r="2" spans="1:37" x14ac:dyDescent="0.25">
      <c r="A2" s="52"/>
      <c r="B2" s="13" t="e">
        <f>VLOOKUP($A2,REFERENTIEL!$A:$Y,2,FALSE)</f>
        <v>#N/A</v>
      </c>
      <c r="C2" t="e">
        <f>VLOOKUP($A2,REFERENTIEL!$A:$Y,4,FALSE)</f>
        <v>#N/A</v>
      </c>
      <c r="D2" t="e">
        <f>VLOOKUP($A2,REFERENTIEL!$A:$Y,5,FALSE)</f>
        <v>#N/A</v>
      </c>
      <c r="E2" s="72" t="e">
        <f>VLOOKUP($A2,REFERENTIEL!$A:$Y,6,FALSE)</f>
        <v>#N/A</v>
      </c>
      <c r="F2" s="72" t="e">
        <f>VLOOKUP($A2,REFERENTIEL!$A:$Y,7,FALSE)</f>
        <v>#N/A</v>
      </c>
      <c r="G2" s="72" t="e">
        <f>VLOOKUP($A2,REFERENTIEL!$A:$Y,8,FALSE)</f>
        <v>#N/A</v>
      </c>
      <c r="H2" s="73" t="e">
        <f>VLOOKUP($A2,REFERENTIEL!$A:$Y,12,FALSE)</f>
        <v>#N/A</v>
      </c>
      <c r="I2" s="73" t="e">
        <f>VLOOKUP($A2,REFERENTIEL!$A:$Y,25,FALSE)</f>
        <v>#N/A</v>
      </c>
      <c r="J2" s="73" t="e">
        <f>VLOOKUP($A2,REFERENTIEL!$A:$Y,14,FALSE)</f>
        <v>#N/A</v>
      </c>
      <c r="K2" s="73" t="e">
        <f>VLOOKUP($A2,REFERENTIEL!$A:$Y,15,FALSE)</f>
        <v>#N/A</v>
      </c>
      <c r="L2" s="73" t="e">
        <f>VLOOKUP($A2,REFERENTIEL!$A:$Y,16,FALSE)</f>
        <v>#N/A</v>
      </c>
      <c r="M2" t="e">
        <f>VLOOKUP($A2,REFERENTIEL!$A:$Y,17,FALSE)</f>
        <v>#N/A</v>
      </c>
      <c r="N2" s="101" t="e">
        <f>VLOOKUP($A2,REFERENTIEL!$A:$Y,19,FALSE)</f>
        <v>#N/A</v>
      </c>
      <c r="O2" s="45" t="e">
        <f>VLOOKUP($A2,REFERENTIEL!$A:$Y,20,FALSE)</f>
        <v>#N/A</v>
      </c>
      <c r="P2" s="72" t="e">
        <f>VLOOKUP($A2,REFERENTIEL!$A:$Y,9,FALSE)</f>
        <v>#N/A</v>
      </c>
      <c r="Q2" s="73" t="e">
        <f>VLOOKUP($A2,REFERENTIEL!$A:$Y,10,FALSE)</f>
        <v>#N/A</v>
      </c>
      <c r="R2" s="73" t="e">
        <f>VLOOKUP($A2,REFERENTIEL!$A:$Y,11,FALSE)</f>
        <v>#N/A</v>
      </c>
      <c r="S2" s="73" t="e">
        <f>VLOOKUP($A2,REFERENTIEL!$A:$Y,13,FALSE)</f>
        <v>#N/A</v>
      </c>
    </row>
    <row r="3" spans="1:37" x14ac:dyDescent="0.25">
      <c r="A3" s="52"/>
      <c r="B3" s="13" t="e">
        <f>VLOOKUP($A3,REFERENTIEL!$A:$Y,2,FALSE)</f>
        <v>#N/A</v>
      </c>
      <c r="C3" t="e">
        <f>VLOOKUP($A3,REFERENTIEL!$A:$Y,4,FALSE)</f>
        <v>#N/A</v>
      </c>
      <c r="D3" t="e">
        <f>VLOOKUP($A3,REFERENTIEL!$A:$Y,5,FALSE)</f>
        <v>#N/A</v>
      </c>
      <c r="E3" s="72" t="e">
        <f>VLOOKUP($A3,REFERENTIEL!$A:$Y,6,FALSE)</f>
        <v>#N/A</v>
      </c>
      <c r="F3" s="72" t="e">
        <f>VLOOKUP($A3,REFERENTIEL!$A:$Y,7,FALSE)</f>
        <v>#N/A</v>
      </c>
      <c r="G3" s="72" t="e">
        <f>VLOOKUP($A3,REFERENTIEL!$A:$Y,8,FALSE)</f>
        <v>#N/A</v>
      </c>
      <c r="H3" s="73" t="e">
        <f>VLOOKUP($A3,REFERENTIEL!$A:$Y,12,FALSE)</f>
        <v>#N/A</v>
      </c>
      <c r="I3" s="73" t="e">
        <f>VLOOKUP($A3,REFERENTIEL!$A:$Y,25,FALSE)</f>
        <v>#N/A</v>
      </c>
      <c r="J3" s="73" t="e">
        <f>VLOOKUP($A3,REFERENTIEL!$A:$Y,14,FALSE)</f>
        <v>#N/A</v>
      </c>
      <c r="K3" s="73" t="e">
        <f>VLOOKUP($A3,REFERENTIEL!$A:$Y,15,FALSE)</f>
        <v>#N/A</v>
      </c>
      <c r="L3" s="73" t="e">
        <f>VLOOKUP($A3,REFERENTIEL!$A:$Y,16,FALSE)</f>
        <v>#N/A</v>
      </c>
      <c r="M3" t="e">
        <f>VLOOKUP($A3,REFERENTIEL!$A:$Y,17,FALSE)</f>
        <v>#N/A</v>
      </c>
      <c r="N3" s="101" t="e">
        <f>VLOOKUP($A3,REFERENTIEL!$A:$Y,19,FALSE)</f>
        <v>#N/A</v>
      </c>
      <c r="O3" s="45" t="e">
        <f>VLOOKUP($A3,REFERENTIEL!$A:$Y,20,FALSE)</f>
        <v>#N/A</v>
      </c>
      <c r="P3" s="72" t="e">
        <f>VLOOKUP($A3,REFERENTIEL!$A:$Y,9,FALSE)</f>
        <v>#N/A</v>
      </c>
      <c r="Q3" s="73" t="e">
        <f>VLOOKUP($A3,REFERENTIEL!$A:$Y,10,FALSE)</f>
        <v>#N/A</v>
      </c>
      <c r="R3" s="73" t="e">
        <f>VLOOKUP($A3,REFERENTIEL!$A:$Y,11,FALSE)</f>
        <v>#N/A</v>
      </c>
      <c r="S3" s="73" t="e">
        <f>VLOOKUP($A3,REFERENTIEL!$A:$Y,13,FALSE)</f>
        <v>#N/A</v>
      </c>
    </row>
    <row r="4" spans="1:37" x14ac:dyDescent="0.25">
      <c r="A4" s="52"/>
      <c r="B4" s="13" t="e">
        <f>VLOOKUP($A4,REFERENTIEL!$A:$Y,2,FALSE)</f>
        <v>#N/A</v>
      </c>
      <c r="C4" t="e">
        <f>VLOOKUP($A4,REFERENTIEL!$A:$Y,4,FALSE)</f>
        <v>#N/A</v>
      </c>
      <c r="D4" t="e">
        <f>VLOOKUP($A4,REFERENTIEL!$A:$Y,5,FALSE)</f>
        <v>#N/A</v>
      </c>
      <c r="E4" s="72" t="e">
        <f>VLOOKUP($A4,REFERENTIEL!$A:$Y,6,FALSE)</f>
        <v>#N/A</v>
      </c>
      <c r="F4" s="72" t="e">
        <f>VLOOKUP($A4,REFERENTIEL!$A:$Y,7,FALSE)</f>
        <v>#N/A</v>
      </c>
      <c r="G4" s="72" t="e">
        <f>VLOOKUP($A4,REFERENTIEL!$A:$Y,8,FALSE)</f>
        <v>#N/A</v>
      </c>
      <c r="H4" s="73" t="e">
        <f>VLOOKUP($A4,REFERENTIEL!$A:$Y,12,FALSE)</f>
        <v>#N/A</v>
      </c>
      <c r="I4" s="73" t="e">
        <f>VLOOKUP($A4,REFERENTIEL!$A:$Y,25,FALSE)</f>
        <v>#N/A</v>
      </c>
      <c r="J4" s="73" t="e">
        <f>VLOOKUP($A4,REFERENTIEL!$A:$Y,14,FALSE)</f>
        <v>#N/A</v>
      </c>
      <c r="K4" s="73" t="e">
        <f>VLOOKUP($A4,REFERENTIEL!$A:$Y,15,FALSE)</f>
        <v>#N/A</v>
      </c>
      <c r="L4" s="73" t="e">
        <f>VLOOKUP($A4,REFERENTIEL!$A:$Y,16,FALSE)</f>
        <v>#N/A</v>
      </c>
      <c r="M4" t="e">
        <f>VLOOKUP($A4,REFERENTIEL!$A:$Y,17,FALSE)</f>
        <v>#N/A</v>
      </c>
      <c r="N4" s="101" t="e">
        <f>VLOOKUP($A4,REFERENTIEL!$A:$Y,19,FALSE)</f>
        <v>#N/A</v>
      </c>
      <c r="O4" s="45" t="e">
        <f>VLOOKUP($A4,REFERENTIEL!$A:$Y,20,FALSE)</f>
        <v>#N/A</v>
      </c>
      <c r="P4" s="72" t="e">
        <f>VLOOKUP($A4,REFERENTIEL!$A:$Y,9,FALSE)</f>
        <v>#N/A</v>
      </c>
      <c r="Q4" s="73" t="e">
        <f>VLOOKUP($A4,REFERENTIEL!$A:$Y,10,FALSE)</f>
        <v>#N/A</v>
      </c>
      <c r="R4" s="73" t="e">
        <f>VLOOKUP($A4,REFERENTIEL!$A:$Y,11,FALSE)</f>
        <v>#N/A</v>
      </c>
      <c r="S4" s="73" t="e">
        <f>VLOOKUP($A4,REFERENTIEL!$A:$Y,13,FALSE)</f>
        <v>#N/A</v>
      </c>
      <c r="V4" s="11" t="s">
        <v>416</v>
      </c>
      <c r="W4" t="s">
        <v>420</v>
      </c>
      <c r="AB4" s="11" t="s">
        <v>416</v>
      </c>
      <c r="AC4" t="s">
        <v>417</v>
      </c>
      <c r="AG4" s="11" t="s">
        <v>416</v>
      </c>
      <c r="AH4" t="s">
        <v>418</v>
      </c>
      <c r="AJ4" s="11" t="s">
        <v>416</v>
      </c>
      <c r="AK4" t="s">
        <v>4775</v>
      </c>
    </row>
    <row r="5" spans="1:37" x14ac:dyDescent="0.25">
      <c r="A5" s="52"/>
      <c r="B5" s="13" t="e">
        <f>VLOOKUP($A5,REFERENTIEL!$A:$Y,2,FALSE)</f>
        <v>#N/A</v>
      </c>
      <c r="C5" t="e">
        <f>VLOOKUP($A5,REFERENTIEL!$A:$Y,4,FALSE)</f>
        <v>#N/A</v>
      </c>
      <c r="D5" t="e">
        <f>VLOOKUP($A5,REFERENTIEL!$A:$Y,5,FALSE)</f>
        <v>#N/A</v>
      </c>
      <c r="E5" s="72" t="e">
        <f>VLOOKUP($A5,REFERENTIEL!$A:$Y,6,FALSE)</f>
        <v>#N/A</v>
      </c>
      <c r="F5" s="72" t="e">
        <f>VLOOKUP($A5,REFERENTIEL!$A:$Y,7,FALSE)</f>
        <v>#N/A</v>
      </c>
      <c r="G5" s="72" t="e">
        <f>VLOOKUP($A5,REFERENTIEL!$A:$Y,8,FALSE)</f>
        <v>#N/A</v>
      </c>
      <c r="H5" s="73" t="e">
        <f>VLOOKUP($A5,REFERENTIEL!$A:$Y,12,FALSE)</f>
        <v>#N/A</v>
      </c>
      <c r="I5" s="73" t="e">
        <f>VLOOKUP($A5,REFERENTIEL!$A:$Y,25,FALSE)</f>
        <v>#N/A</v>
      </c>
      <c r="J5" s="73" t="e">
        <f>VLOOKUP($A5,REFERENTIEL!$A:$Y,14,FALSE)</f>
        <v>#N/A</v>
      </c>
      <c r="K5" s="73" t="e">
        <f>VLOOKUP($A5,REFERENTIEL!$A:$Y,15,FALSE)</f>
        <v>#N/A</v>
      </c>
      <c r="L5" s="73" t="e">
        <f>VLOOKUP($A5,REFERENTIEL!$A:$Y,16,FALSE)</f>
        <v>#N/A</v>
      </c>
      <c r="M5" t="e">
        <f>VLOOKUP($A5,REFERENTIEL!$A:$Y,17,FALSE)</f>
        <v>#N/A</v>
      </c>
      <c r="N5" s="101" t="e">
        <f>VLOOKUP($A5,REFERENTIEL!$A:$Y,19,FALSE)</f>
        <v>#N/A</v>
      </c>
      <c r="O5" s="45" t="e">
        <f>VLOOKUP($A5,REFERENTIEL!$A:$Y,20,FALSE)</f>
        <v>#N/A</v>
      </c>
      <c r="P5" s="72" t="e">
        <f>VLOOKUP($A5,REFERENTIEL!$A:$Y,9,FALSE)</f>
        <v>#N/A</v>
      </c>
      <c r="Q5" s="73" t="e">
        <f>VLOOKUP($A5,REFERENTIEL!$A:$Y,10,FALSE)</f>
        <v>#N/A</v>
      </c>
      <c r="R5" s="73" t="e">
        <f>VLOOKUP($A5,REFERENTIEL!$A:$Y,11,FALSE)</f>
        <v>#N/A</v>
      </c>
      <c r="S5" s="73" t="e">
        <f>VLOOKUP($A5,REFERENTIEL!$A:$Y,13,FALSE)</f>
        <v>#N/A</v>
      </c>
      <c r="V5" s="12" t="s">
        <v>404</v>
      </c>
      <c r="W5" s="10">
        <v>6</v>
      </c>
      <c r="AB5" s="12" t="s">
        <v>14</v>
      </c>
      <c r="AC5" s="10">
        <v>8</v>
      </c>
      <c r="AG5" s="12" t="s">
        <v>411</v>
      </c>
      <c r="AH5" s="10">
        <v>1</v>
      </c>
      <c r="AJ5" s="12" t="s">
        <v>3560</v>
      </c>
      <c r="AK5" s="10">
        <v>29</v>
      </c>
    </row>
    <row r="6" spans="1:37" x14ac:dyDescent="0.25">
      <c r="A6" s="52"/>
      <c r="B6" s="13" t="e">
        <f>VLOOKUP($A6,REFERENTIEL!$A:$Y,2,FALSE)</f>
        <v>#N/A</v>
      </c>
      <c r="C6" t="e">
        <f>VLOOKUP($A6,REFERENTIEL!$A:$Y,4,FALSE)</f>
        <v>#N/A</v>
      </c>
      <c r="D6" t="e">
        <f>VLOOKUP($A6,REFERENTIEL!$A:$Y,5,FALSE)</f>
        <v>#N/A</v>
      </c>
      <c r="E6" s="72" t="e">
        <f>VLOOKUP($A6,REFERENTIEL!$A:$Y,6,FALSE)</f>
        <v>#N/A</v>
      </c>
      <c r="F6" s="72" t="e">
        <f>VLOOKUP($A6,REFERENTIEL!$A:$Y,7,FALSE)</f>
        <v>#N/A</v>
      </c>
      <c r="G6" s="72" t="e">
        <f>VLOOKUP($A6,REFERENTIEL!$A:$Y,8,FALSE)</f>
        <v>#N/A</v>
      </c>
      <c r="H6" s="73" t="e">
        <f>VLOOKUP($A6,REFERENTIEL!$A:$Y,12,FALSE)</f>
        <v>#N/A</v>
      </c>
      <c r="I6" s="73" t="e">
        <f>VLOOKUP($A6,REFERENTIEL!$A:$Y,25,FALSE)</f>
        <v>#N/A</v>
      </c>
      <c r="J6" s="73" t="e">
        <f>VLOOKUP($A6,REFERENTIEL!$A:$Y,14,FALSE)</f>
        <v>#N/A</v>
      </c>
      <c r="K6" s="73" t="e">
        <f>VLOOKUP($A6,REFERENTIEL!$A:$Y,15,FALSE)</f>
        <v>#N/A</v>
      </c>
      <c r="L6" s="73" t="e">
        <f>VLOOKUP($A6,REFERENTIEL!$A:$Y,16,FALSE)</f>
        <v>#N/A</v>
      </c>
      <c r="M6" t="e">
        <f>VLOOKUP($A6,REFERENTIEL!$A:$Y,17,FALSE)</f>
        <v>#N/A</v>
      </c>
      <c r="N6" s="101" t="e">
        <f>VLOOKUP($A6,REFERENTIEL!$A:$Y,19,FALSE)</f>
        <v>#N/A</v>
      </c>
      <c r="O6" s="45" t="e">
        <f>VLOOKUP($A6,REFERENTIEL!$A:$Y,20,FALSE)</f>
        <v>#N/A</v>
      </c>
      <c r="P6" s="72" t="e">
        <f>VLOOKUP($A6,REFERENTIEL!$A:$Y,9,FALSE)</f>
        <v>#N/A</v>
      </c>
      <c r="Q6" s="73" t="e">
        <f>VLOOKUP($A6,REFERENTIEL!$A:$Y,10,FALSE)</f>
        <v>#N/A</v>
      </c>
      <c r="R6" s="73" t="e">
        <f>VLOOKUP($A6,REFERENTIEL!$A:$Y,11,FALSE)</f>
        <v>#N/A</v>
      </c>
      <c r="S6" s="73" t="e">
        <f>VLOOKUP($A6,REFERENTIEL!$A:$Y,13,FALSE)</f>
        <v>#N/A</v>
      </c>
      <c r="V6" s="12" t="s">
        <v>405</v>
      </c>
      <c r="W6" s="10">
        <v>17</v>
      </c>
      <c r="AB6" s="12" t="s">
        <v>33</v>
      </c>
      <c r="AC6" s="10">
        <v>3</v>
      </c>
      <c r="AG6" s="12" t="s">
        <v>3566</v>
      </c>
      <c r="AH6" s="10">
        <v>13</v>
      </c>
      <c r="AJ6" s="12" t="s">
        <v>3561</v>
      </c>
      <c r="AK6" s="10">
        <v>13</v>
      </c>
    </row>
    <row r="7" spans="1:37" x14ac:dyDescent="0.25">
      <c r="A7" s="52"/>
      <c r="B7" s="13" t="e">
        <f>VLOOKUP($A7,REFERENTIEL!$A:$Y,2,FALSE)</f>
        <v>#N/A</v>
      </c>
      <c r="C7" t="e">
        <f>VLOOKUP($A7,REFERENTIEL!$A:$Y,4,FALSE)</f>
        <v>#N/A</v>
      </c>
      <c r="D7" t="e">
        <f>VLOOKUP($A7,REFERENTIEL!$A:$Y,5,FALSE)</f>
        <v>#N/A</v>
      </c>
      <c r="E7" s="72" t="e">
        <f>VLOOKUP($A7,REFERENTIEL!$A:$Y,6,FALSE)</f>
        <v>#N/A</v>
      </c>
      <c r="F7" s="72" t="e">
        <f>VLOOKUP($A7,REFERENTIEL!$A:$Y,7,FALSE)</f>
        <v>#N/A</v>
      </c>
      <c r="G7" s="72" t="e">
        <f>VLOOKUP($A7,REFERENTIEL!$A:$Y,8,FALSE)</f>
        <v>#N/A</v>
      </c>
      <c r="H7" s="73" t="e">
        <f>VLOOKUP($A7,REFERENTIEL!$A:$Y,12,FALSE)</f>
        <v>#N/A</v>
      </c>
      <c r="I7" s="73" t="e">
        <f>VLOOKUP($A7,REFERENTIEL!$A:$Y,25,FALSE)</f>
        <v>#N/A</v>
      </c>
      <c r="J7" s="73" t="e">
        <f>VLOOKUP($A7,REFERENTIEL!$A:$Y,14,FALSE)</f>
        <v>#N/A</v>
      </c>
      <c r="K7" s="73" t="e">
        <f>VLOOKUP($A7,REFERENTIEL!$A:$Y,15,FALSE)</f>
        <v>#N/A</v>
      </c>
      <c r="L7" s="73" t="e">
        <f>VLOOKUP($A7,REFERENTIEL!$A:$Y,16,FALSE)</f>
        <v>#N/A</v>
      </c>
      <c r="M7" t="e">
        <f>VLOOKUP($A7,REFERENTIEL!$A:$Y,17,FALSE)</f>
        <v>#N/A</v>
      </c>
      <c r="N7" s="101" t="e">
        <f>VLOOKUP($A7,REFERENTIEL!$A:$Y,19,FALSE)</f>
        <v>#N/A</v>
      </c>
      <c r="O7" s="45" t="e">
        <f>VLOOKUP($A7,REFERENTIEL!$A:$Y,20,FALSE)</f>
        <v>#N/A</v>
      </c>
      <c r="P7" s="72" t="e">
        <f>VLOOKUP($A7,REFERENTIEL!$A:$Y,9,FALSE)</f>
        <v>#N/A</v>
      </c>
      <c r="Q7" s="73" t="e">
        <f>VLOOKUP($A7,REFERENTIEL!$A:$Y,10,FALSE)</f>
        <v>#N/A</v>
      </c>
      <c r="R7" s="73" t="e">
        <f>VLOOKUP($A7,REFERENTIEL!$A:$Y,11,FALSE)</f>
        <v>#N/A</v>
      </c>
      <c r="S7" s="73" t="e">
        <f>VLOOKUP($A7,REFERENTIEL!$A:$Y,13,FALSE)</f>
        <v>#N/A</v>
      </c>
      <c r="V7" s="12" t="s">
        <v>406</v>
      </c>
      <c r="W7" s="10">
        <v>11</v>
      </c>
      <c r="AB7" s="12" t="s">
        <v>49</v>
      </c>
      <c r="AC7" s="10">
        <v>6</v>
      </c>
      <c r="AG7" s="12" t="s">
        <v>3565</v>
      </c>
      <c r="AH7" s="10">
        <v>14</v>
      </c>
      <c r="AJ7" s="12" t="s">
        <v>3562</v>
      </c>
      <c r="AK7" s="10">
        <v>8</v>
      </c>
    </row>
    <row r="8" spans="1:37" x14ac:dyDescent="0.25">
      <c r="A8" s="52"/>
      <c r="B8" s="13" t="e">
        <f>VLOOKUP($A8,REFERENTIEL!$A:$Y,2,FALSE)</f>
        <v>#N/A</v>
      </c>
      <c r="C8" t="e">
        <f>VLOOKUP($A8,REFERENTIEL!$A:$Y,4,FALSE)</f>
        <v>#N/A</v>
      </c>
      <c r="D8" t="e">
        <f>VLOOKUP($A8,REFERENTIEL!$A:$Y,5,FALSE)</f>
        <v>#N/A</v>
      </c>
      <c r="E8" s="72" t="e">
        <f>VLOOKUP($A8,REFERENTIEL!$A:$Y,6,FALSE)</f>
        <v>#N/A</v>
      </c>
      <c r="F8" s="72" t="e">
        <f>VLOOKUP($A8,REFERENTIEL!$A:$Y,7,FALSE)</f>
        <v>#N/A</v>
      </c>
      <c r="G8" s="72" t="e">
        <f>VLOOKUP($A8,REFERENTIEL!$A:$Y,8,FALSE)</f>
        <v>#N/A</v>
      </c>
      <c r="H8" s="73" t="e">
        <f>VLOOKUP($A8,REFERENTIEL!$A:$Y,12,FALSE)</f>
        <v>#N/A</v>
      </c>
      <c r="I8" s="73" t="e">
        <f>VLOOKUP($A8,REFERENTIEL!$A:$Y,25,FALSE)</f>
        <v>#N/A</v>
      </c>
      <c r="J8" s="73" t="e">
        <f>VLOOKUP($A8,REFERENTIEL!$A:$Y,14,FALSE)</f>
        <v>#N/A</v>
      </c>
      <c r="K8" s="73" t="e">
        <f>VLOOKUP($A8,REFERENTIEL!$A:$Y,15,FALSE)</f>
        <v>#N/A</v>
      </c>
      <c r="L8" s="73" t="e">
        <f>VLOOKUP($A8,REFERENTIEL!$A:$Y,16,FALSE)</f>
        <v>#N/A</v>
      </c>
      <c r="M8" s="37" t="e">
        <f>VLOOKUP($A8,REFERENTIEL!$A:$Y,17,FALSE)</f>
        <v>#N/A</v>
      </c>
      <c r="N8" s="101" t="e">
        <f>VLOOKUP($A8,REFERENTIEL!$A:$Y,19,FALSE)</f>
        <v>#N/A</v>
      </c>
      <c r="O8" s="45" t="e">
        <f>VLOOKUP($A8,REFERENTIEL!$A:$Y,20,FALSE)</f>
        <v>#N/A</v>
      </c>
      <c r="P8" s="72" t="e">
        <f>VLOOKUP($A8,REFERENTIEL!$A:$Y,9,FALSE)</f>
        <v>#N/A</v>
      </c>
      <c r="Q8" s="73" t="e">
        <f>VLOOKUP($A8,REFERENTIEL!$A:$Y,10,FALSE)</f>
        <v>#N/A</v>
      </c>
      <c r="R8" s="73" t="e">
        <f>VLOOKUP($A8,REFERENTIEL!$A:$Y,11,FALSE)</f>
        <v>#N/A</v>
      </c>
      <c r="S8" s="73" t="e">
        <f>VLOOKUP($A8,REFERENTIEL!$A:$Y,13,FALSE)</f>
        <v>#N/A</v>
      </c>
      <c r="V8" s="12" t="s">
        <v>403</v>
      </c>
      <c r="W8" s="10">
        <v>18</v>
      </c>
      <c r="AB8" s="12" t="s">
        <v>26</v>
      </c>
      <c r="AC8" s="10">
        <v>6</v>
      </c>
      <c r="AG8" s="12" t="s">
        <v>2095</v>
      </c>
      <c r="AH8" s="10">
        <v>6</v>
      </c>
      <c r="AJ8" s="12" t="s">
        <v>3563</v>
      </c>
      <c r="AK8" s="10">
        <v>2</v>
      </c>
    </row>
    <row r="9" spans="1:37" x14ac:dyDescent="0.25">
      <c r="A9" s="52"/>
      <c r="B9" s="13" t="e">
        <f>VLOOKUP($A9,REFERENTIEL!$A:$Y,2,FALSE)</f>
        <v>#N/A</v>
      </c>
      <c r="C9" t="e">
        <f>VLOOKUP($A9,REFERENTIEL!$A:$Y,4,FALSE)</f>
        <v>#N/A</v>
      </c>
      <c r="D9" t="e">
        <f>VLOOKUP($A9,REFERENTIEL!$A:$Y,5,FALSE)</f>
        <v>#N/A</v>
      </c>
      <c r="E9" s="72" t="e">
        <f>VLOOKUP($A9,REFERENTIEL!$A:$Y,6,FALSE)</f>
        <v>#N/A</v>
      </c>
      <c r="F9" s="72" t="e">
        <f>VLOOKUP($A9,REFERENTIEL!$A:$Y,7,FALSE)</f>
        <v>#N/A</v>
      </c>
      <c r="G9" s="72" t="e">
        <f>VLOOKUP($A9,REFERENTIEL!$A:$Y,8,FALSE)</f>
        <v>#N/A</v>
      </c>
      <c r="H9" s="73" t="e">
        <f>VLOOKUP($A9,REFERENTIEL!$A:$Y,12,FALSE)</f>
        <v>#N/A</v>
      </c>
      <c r="I9" s="73" t="e">
        <f>VLOOKUP($A9,REFERENTIEL!$A:$Y,25,FALSE)</f>
        <v>#N/A</v>
      </c>
      <c r="J9" s="73" t="e">
        <f>VLOOKUP($A9,REFERENTIEL!$A:$Y,14,FALSE)</f>
        <v>#N/A</v>
      </c>
      <c r="K9" s="73" t="e">
        <f>VLOOKUP($A9,REFERENTIEL!$A:$Y,15,FALSE)</f>
        <v>#N/A</v>
      </c>
      <c r="L9" s="73" t="e">
        <f>VLOOKUP($A9,REFERENTIEL!$A:$Y,16,FALSE)</f>
        <v>#N/A</v>
      </c>
      <c r="M9" s="37" t="e">
        <f>VLOOKUP($A9,REFERENTIEL!$A:$Y,17,FALSE)</f>
        <v>#N/A</v>
      </c>
      <c r="N9" s="101" t="e">
        <f>VLOOKUP($A9,REFERENTIEL!$A:$Y,19,FALSE)</f>
        <v>#N/A</v>
      </c>
      <c r="O9" s="45" t="e">
        <f>VLOOKUP($A9,REFERENTIEL!$A:$Y,20,FALSE)</f>
        <v>#N/A</v>
      </c>
      <c r="P9" s="72" t="e">
        <f>VLOOKUP($A9,REFERENTIEL!$A:$Y,9,FALSE)</f>
        <v>#N/A</v>
      </c>
      <c r="Q9" s="73" t="e">
        <f>VLOOKUP($A9,REFERENTIEL!$A:$Y,10,FALSE)</f>
        <v>#N/A</v>
      </c>
      <c r="R9" s="73" t="e">
        <f>VLOOKUP($A9,REFERENTIEL!$A:$Y,11,FALSE)</f>
        <v>#N/A</v>
      </c>
      <c r="S9" s="73" t="e">
        <f>VLOOKUP($A9,REFERENTIEL!$A:$Y,13,FALSE)</f>
        <v>#N/A</v>
      </c>
      <c r="V9" s="12" t="s">
        <v>407</v>
      </c>
      <c r="W9" s="10">
        <v>8</v>
      </c>
      <c r="AB9" s="12" t="s">
        <v>29</v>
      </c>
      <c r="AC9" s="10">
        <v>8</v>
      </c>
      <c r="AG9" s="12" t="s">
        <v>4783</v>
      </c>
      <c r="AH9" s="10">
        <v>14</v>
      </c>
      <c r="AJ9" s="12" t="s">
        <v>3577</v>
      </c>
      <c r="AK9" s="10">
        <v>17</v>
      </c>
    </row>
    <row r="10" spans="1:37" x14ac:dyDescent="0.25">
      <c r="A10" s="52"/>
      <c r="B10" s="13" t="e">
        <f>VLOOKUP($A10,REFERENTIEL!$A:$Y,2,FALSE)</f>
        <v>#N/A</v>
      </c>
      <c r="C10" t="e">
        <f>VLOOKUP($A10,REFERENTIEL!$A:$Y,4,FALSE)</f>
        <v>#N/A</v>
      </c>
      <c r="D10" t="e">
        <f>VLOOKUP($A10,REFERENTIEL!$A:$Y,5,FALSE)</f>
        <v>#N/A</v>
      </c>
      <c r="E10" s="72" t="e">
        <f>VLOOKUP($A10,REFERENTIEL!$A:$Y,6,FALSE)</f>
        <v>#N/A</v>
      </c>
      <c r="F10" s="72" t="e">
        <f>VLOOKUP($A10,REFERENTIEL!$A:$Y,7,FALSE)</f>
        <v>#N/A</v>
      </c>
      <c r="G10" s="72" t="e">
        <f>VLOOKUP($A10,REFERENTIEL!$A:$Y,8,FALSE)</f>
        <v>#N/A</v>
      </c>
      <c r="H10" s="73" t="e">
        <f>VLOOKUP($A10,REFERENTIEL!$A:$Y,12,FALSE)</f>
        <v>#N/A</v>
      </c>
      <c r="I10" s="73" t="e">
        <f>VLOOKUP($A10,REFERENTIEL!$A:$Y,25,FALSE)</f>
        <v>#N/A</v>
      </c>
      <c r="J10" s="73" t="e">
        <f>VLOOKUP($A10,REFERENTIEL!$A:$Y,14,FALSE)</f>
        <v>#N/A</v>
      </c>
      <c r="K10" s="73" t="e">
        <f>VLOOKUP($A10,REFERENTIEL!$A:$Y,15,FALSE)</f>
        <v>#N/A</v>
      </c>
      <c r="L10" s="73" t="e">
        <f>VLOOKUP($A10,REFERENTIEL!$A:$Y,16,FALSE)</f>
        <v>#N/A</v>
      </c>
      <c r="M10" s="37" t="e">
        <f>VLOOKUP($A10,REFERENTIEL!$A:$Y,17,FALSE)</f>
        <v>#N/A</v>
      </c>
      <c r="N10" s="101" t="e">
        <f>VLOOKUP($A10,REFERENTIEL!$A:$Y,19,FALSE)</f>
        <v>#N/A</v>
      </c>
      <c r="O10" s="45" t="e">
        <f>VLOOKUP($A10,REFERENTIEL!$A:$Y,20,FALSE)</f>
        <v>#N/A</v>
      </c>
      <c r="P10" s="72" t="e">
        <f>VLOOKUP($A10,REFERENTIEL!$A:$Y,9,FALSE)</f>
        <v>#N/A</v>
      </c>
      <c r="Q10" s="73" t="e">
        <f>VLOOKUP($A10,REFERENTIEL!$A:$Y,10,FALSE)</f>
        <v>#N/A</v>
      </c>
      <c r="R10" s="73" t="e">
        <f>VLOOKUP($A10,REFERENTIEL!$A:$Y,11,FALSE)</f>
        <v>#N/A</v>
      </c>
      <c r="S10" s="73" t="e">
        <f>VLOOKUP($A10,REFERENTIEL!$A:$Y,13,FALSE)</f>
        <v>#N/A</v>
      </c>
      <c r="V10" s="12" t="s">
        <v>402</v>
      </c>
      <c r="W10" s="10">
        <v>7</v>
      </c>
      <c r="AB10" s="12" t="s">
        <v>16</v>
      </c>
      <c r="AC10" s="10">
        <v>56</v>
      </c>
      <c r="AG10" s="12" t="s">
        <v>4786</v>
      </c>
      <c r="AH10" s="10">
        <v>8</v>
      </c>
      <c r="AJ10" s="12" t="s">
        <v>3569</v>
      </c>
      <c r="AK10" s="10">
        <v>11</v>
      </c>
    </row>
    <row r="11" spans="1:37" x14ac:dyDescent="0.25">
      <c r="A11" s="52"/>
      <c r="B11" s="13" t="e">
        <f>VLOOKUP($A11,REFERENTIEL!$A:$Y,2,FALSE)</f>
        <v>#N/A</v>
      </c>
      <c r="C11" t="e">
        <f>VLOOKUP($A11,REFERENTIEL!$A:$Y,4,FALSE)</f>
        <v>#N/A</v>
      </c>
      <c r="D11" t="e">
        <f>VLOOKUP($A11,REFERENTIEL!$A:$Y,5,FALSE)</f>
        <v>#N/A</v>
      </c>
      <c r="E11" s="72" t="e">
        <f>VLOOKUP($A11,REFERENTIEL!$A:$Y,6,FALSE)</f>
        <v>#N/A</v>
      </c>
      <c r="F11" s="72" t="e">
        <f>VLOOKUP($A11,REFERENTIEL!$A:$Y,7,FALSE)</f>
        <v>#N/A</v>
      </c>
      <c r="G11" s="72" t="e">
        <f>VLOOKUP($A11,REFERENTIEL!$A:$Y,8,FALSE)</f>
        <v>#N/A</v>
      </c>
      <c r="H11" s="73" t="e">
        <f>VLOOKUP($A11,REFERENTIEL!$A:$Y,12,FALSE)</f>
        <v>#N/A</v>
      </c>
      <c r="I11" s="73" t="e">
        <f>VLOOKUP($A11,REFERENTIEL!$A:$Y,25,FALSE)</f>
        <v>#N/A</v>
      </c>
      <c r="J11" s="73" t="e">
        <f>VLOOKUP($A11,REFERENTIEL!$A:$Y,14,FALSE)</f>
        <v>#N/A</v>
      </c>
      <c r="K11" s="73" t="e">
        <f>VLOOKUP($A11,REFERENTIEL!$A:$Y,15,FALSE)</f>
        <v>#N/A</v>
      </c>
      <c r="L11" s="73" t="e">
        <f>VLOOKUP($A11,REFERENTIEL!$A:$Y,16,FALSE)</f>
        <v>#N/A</v>
      </c>
      <c r="M11" s="37" t="e">
        <f>VLOOKUP($A11,REFERENTIEL!$A:$Y,17,FALSE)</f>
        <v>#N/A</v>
      </c>
      <c r="N11" s="101" t="e">
        <f>VLOOKUP($A11,REFERENTIEL!$A:$Y,19,FALSE)</f>
        <v>#N/A</v>
      </c>
      <c r="O11" s="45" t="e">
        <f>VLOOKUP($A11,REFERENTIEL!$A:$Y,20,FALSE)</f>
        <v>#N/A</v>
      </c>
      <c r="P11" s="72" t="e">
        <f>VLOOKUP($A11,REFERENTIEL!$A:$Y,9,FALSE)</f>
        <v>#N/A</v>
      </c>
      <c r="Q11" s="73" t="e">
        <f>VLOOKUP($A11,REFERENTIEL!$A:$Y,10,FALSE)</f>
        <v>#N/A</v>
      </c>
      <c r="R11" s="73" t="e">
        <f>VLOOKUP($A11,REFERENTIEL!$A:$Y,11,FALSE)</f>
        <v>#N/A</v>
      </c>
      <c r="S11" s="73" t="e">
        <f>VLOOKUP($A11,REFERENTIEL!$A:$Y,13,FALSE)</f>
        <v>#N/A</v>
      </c>
      <c r="V11" s="12" t="s">
        <v>408</v>
      </c>
      <c r="W11" s="10">
        <v>7</v>
      </c>
      <c r="AB11" s="12" t="s">
        <v>38</v>
      </c>
      <c r="AC11" s="10">
        <v>7</v>
      </c>
      <c r="AG11" s="12" t="s">
        <v>4787</v>
      </c>
      <c r="AH11" s="10">
        <v>2</v>
      </c>
      <c r="AJ11" s="12" t="s">
        <v>3564</v>
      </c>
      <c r="AK11" s="10">
        <v>7</v>
      </c>
    </row>
    <row r="12" spans="1:37" x14ac:dyDescent="0.25">
      <c r="A12" s="52"/>
      <c r="B12" s="13" t="e">
        <f>VLOOKUP($A12,REFERENTIEL!$A:$Y,2,FALSE)</f>
        <v>#N/A</v>
      </c>
      <c r="C12" t="e">
        <f>VLOOKUP($A12,REFERENTIEL!$A:$Y,4,FALSE)</f>
        <v>#N/A</v>
      </c>
      <c r="D12" t="e">
        <f>VLOOKUP($A12,REFERENTIEL!$A:$Y,5,FALSE)</f>
        <v>#N/A</v>
      </c>
      <c r="E12" s="72" t="e">
        <f>VLOOKUP($A12,REFERENTIEL!$A:$Y,6,FALSE)</f>
        <v>#N/A</v>
      </c>
      <c r="F12" s="72" t="e">
        <f>VLOOKUP($A12,REFERENTIEL!$A:$Y,7,FALSE)</f>
        <v>#N/A</v>
      </c>
      <c r="G12" s="72" t="e">
        <f>VLOOKUP($A12,REFERENTIEL!$A:$Y,8,FALSE)</f>
        <v>#N/A</v>
      </c>
      <c r="H12" s="73" t="e">
        <f>VLOOKUP($A12,REFERENTIEL!$A:$Y,12,FALSE)</f>
        <v>#N/A</v>
      </c>
      <c r="I12" s="73" t="e">
        <f>VLOOKUP($A12,REFERENTIEL!$A:$Y,25,FALSE)</f>
        <v>#N/A</v>
      </c>
      <c r="J12" s="73" t="e">
        <f>VLOOKUP($A12,REFERENTIEL!$A:$Y,14,FALSE)</f>
        <v>#N/A</v>
      </c>
      <c r="K12" s="73" t="e">
        <f>VLOOKUP($A12,REFERENTIEL!$A:$Y,15,FALSE)</f>
        <v>#N/A</v>
      </c>
      <c r="L12" s="73" t="e">
        <f>VLOOKUP($A12,REFERENTIEL!$A:$Y,16,FALSE)</f>
        <v>#N/A</v>
      </c>
      <c r="M12" t="e">
        <f>VLOOKUP($A12,REFERENTIEL!$A:$Y,17,FALSE)</f>
        <v>#N/A</v>
      </c>
      <c r="N12" s="101" t="e">
        <f>VLOOKUP($A12,REFERENTIEL!$A:$Y,19,FALSE)</f>
        <v>#N/A</v>
      </c>
      <c r="O12" s="45" t="e">
        <f>VLOOKUP($A12,REFERENTIEL!$A:$Y,20,FALSE)</f>
        <v>#N/A</v>
      </c>
      <c r="P12" s="72" t="e">
        <f>VLOOKUP($A12,REFERENTIEL!$A:$Y,9,FALSE)</f>
        <v>#N/A</v>
      </c>
      <c r="Q12" s="73" t="e">
        <f>VLOOKUP($A12,REFERENTIEL!$A:$Y,10,FALSE)</f>
        <v>#N/A</v>
      </c>
      <c r="R12" s="73" t="e">
        <f>VLOOKUP($A12,REFERENTIEL!$A:$Y,11,FALSE)</f>
        <v>#N/A</v>
      </c>
      <c r="S12" s="73" t="e">
        <f>VLOOKUP($A12,REFERENTIEL!$A:$Y,13,FALSE)</f>
        <v>#N/A</v>
      </c>
      <c r="V12" s="12" t="s">
        <v>409</v>
      </c>
      <c r="W12" s="10">
        <v>6</v>
      </c>
      <c r="AB12" s="12" t="s">
        <v>3</v>
      </c>
      <c r="AC12" s="10">
        <v>5</v>
      </c>
      <c r="AG12" s="12" t="s">
        <v>2094</v>
      </c>
      <c r="AH12" s="10">
        <v>21</v>
      </c>
      <c r="AJ12" s="12" t="s">
        <v>411</v>
      </c>
      <c r="AK12" s="10">
        <v>1</v>
      </c>
    </row>
    <row r="13" spans="1:37" x14ac:dyDescent="0.25">
      <c r="A13" s="52"/>
      <c r="B13" s="13" t="e">
        <f>VLOOKUP($A13,REFERENTIEL!$A:$Y,2,FALSE)</f>
        <v>#N/A</v>
      </c>
      <c r="C13" t="e">
        <f>VLOOKUP($A13,REFERENTIEL!$A:$Y,4,FALSE)</f>
        <v>#N/A</v>
      </c>
      <c r="D13" t="e">
        <f>VLOOKUP($A13,REFERENTIEL!$A:$Y,5,FALSE)</f>
        <v>#N/A</v>
      </c>
      <c r="E13" s="72" t="e">
        <f>VLOOKUP($A13,REFERENTIEL!$A:$Y,6,FALSE)</f>
        <v>#N/A</v>
      </c>
      <c r="F13" s="72" t="e">
        <f>VLOOKUP($A13,REFERENTIEL!$A:$Y,7,FALSE)</f>
        <v>#N/A</v>
      </c>
      <c r="G13" s="72" t="e">
        <f>VLOOKUP($A13,REFERENTIEL!$A:$Y,8,FALSE)</f>
        <v>#N/A</v>
      </c>
      <c r="H13" s="73" t="e">
        <f>VLOOKUP($A13,REFERENTIEL!$A:$Y,12,FALSE)</f>
        <v>#N/A</v>
      </c>
      <c r="I13" s="73" t="e">
        <f>VLOOKUP($A13,REFERENTIEL!$A:$Y,25,FALSE)</f>
        <v>#N/A</v>
      </c>
      <c r="J13" s="73" t="e">
        <f>VLOOKUP($A13,REFERENTIEL!$A:$Y,14,FALSE)</f>
        <v>#N/A</v>
      </c>
      <c r="K13" s="73" t="e">
        <f>VLOOKUP($A13,REFERENTIEL!$A:$Y,15,FALSE)</f>
        <v>#N/A</v>
      </c>
      <c r="L13" s="73" t="e">
        <f>VLOOKUP($A13,REFERENTIEL!$A:$Y,16,FALSE)</f>
        <v>#N/A</v>
      </c>
      <c r="M13" t="e">
        <f>VLOOKUP($A13,REFERENTIEL!$A:$Y,17,FALSE)</f>
        <v>#N/A</v>
      </c>
      <c r="N13" s="101" t="e">
        <f>VLOOKUP($A13,REFERENTIEL!$A:$Y,19,FALSE)</f>
        <v>#N/A</v>
      </c>
      <c r="O13" s="45" t="e">
        <f>VLOOKUP($A13,REFERENTIEL!$A:$Y,20,FALSE)</f>
        <v>#N/A</v>
      </c>
      <c r="P13" s="72" t="e">
        <f>VLOOKUP($A13,REFERENTIEL!$A:$Y,9,FALSE)</f>
        <v>#N/A</v>
      </c>
      <c r="Q13" s="73" t="e">
        <f>VLOOKUP($A13,REFERENTIEL!$A:$Y,10,FALSE)</f>
        <v>#N/A</v>
      </c>
      <c r="R13" s="73" t="e">
        <f>VLOOKUP($A13,REFERENTIEL!$A:$Y,11,FALSE)</f>
        <v>#N/A</v>
      </c>
      <c r="S13" s="73" t="e">
        <f>VLOOKUP($A13,REFERENTIEL!$A:$Y,13,FALSE)</f>
        <v>#N/A</v>
      </c>
      <c r="V13" s="12" t="s">
        <v>412</v>
      </c>
      <c r="W13" s="10">
        <v>15</v>
      </c>
      <c r="AB13" s="12" t="s">
        <v>401</v>
      </c>
      <c r="AC13" s="10">
        <v>99</v>
      </c>
      <c r="AG13" s="12" t="s">
        <v>4785</v>
      </c>
      <c r="AH13" s="10">
        <v>12</v>
      </c>
      <c r="AJ13" s="12" t="s">
        <v>401</v>
      </c>
      <c r="AK13" s="10">
        <v>88</v>
      </c>
    </row>
    <row r="14" spans="1:37" x14ac:dyDescent="0.25">
      <c r="A14" s="52"/>
      <c r="B14" s="13" t="e">
        <f>VLOOKUP($A14,REFERENTIEL!$A:$Y,2,FALSE)</f>
        <v>#N/A</v>
      </c>
      <c r="C14" t="e">
        <f>VLOOKUP($A14,REFERENTIEL!$A:$Y,4,FALSE)</f>
        <v>#N/A</v>
      </c>
      <c r="D14" t="e">
        <f>VLOOKUP($A14,REFERENTIEL!$A:$Y,5,FALSE)</f>
        <v>#N/A</v>
      </c>
      <c r="E14" s="72" t="e">
        <f>VLOOKUP($A14,REFERENTIEL!$A:$Y,6,FALSE)</f>
        <v>#N/A</v>
      </c>
      <c r="F14" s="72" t="e">
        <f>VLOOKUP($A14,REFERENTIEL!$A:$Y,7,FALSE)</f>
        <v>#N/A</v>
      </c>
      <c r="G14" s="72" t="e">
        <f>VLOOKUP($A14,REFERENTIEL!$A:$Y,8,FALSE)</f>
        <v>#N/A</v>
      </c>
      <c r="H14" s="73" t="e">
        <f>VLOOKUP($A14,REFERENTIEL!$A:$Y,12,FALSE)</f>
        <v>#N/A</v>
      </c>
      <c r="I14" s="73" t="e">
        <f>VLOOKUP($A14,REFERENTIEL!$A:$Y,25,FALSE)</f>
        <v>#N/A</v>
      </c>
      <c r="J14" s="73" t="e">
        <f>VLOOKUP($A14,REFERENTIEL!$A:$Y,14,FALSE)</f>
        <v>#N/A</v>
      </c>
      <c r="K14" s="73" t="e">
        <f>VLOOKUP($A14,REFERENTIEL!$A:$Y,15,FALSE)</f>
        <v>#N/A</v>
      </c>
      <c r="L14" s="73" t="e">
        <f>VLOOKUP($A14,REFERENTIEL!$A:$Y,16,FALSE)</f>
        <v>#N/A</v>
      </c>
      <c r="M14" t="e">
        <f>VLOOKUP($A14,REFERENTIEL!$A:$Y,17,FALSE)</f>
        <v>#N/A</v>
      </c>
      <c r="N14" s="101" t="e">
        <f>VLOOKUP($A14,REFERENTIEL!$A:$Y,19,FALSE)</f>
        <v>#N/A</v>
      </c>
      <c r="O14" s="45" t="e">
        <f>VLOOKUP($A14,REFERENTIEL!$A:$Y,20,FALSE)</f>
        <v>#N/A</v>
      </c>
      <c r="P14" s="72" t="e">
        <f>VLOOKUP($A14,REFERENTIEL!$A:$Y,9,FALSE)</f>
        <v>#N/A</v>
      </c>
      <c r="Q14" s="73" t="e">
        <f>VLOOKUP($A14,REFERENTIEL!$A:$Y,10,FALSE)</f>
        <v>#N/A</v>
      </c>
      <c r="R14" s="73" t="e">
        <f>VLOOKUP($A14,REFERENTIEL!$A:$Y,11,FALSE)</f>
        <v>#N/A</v>
      </c>
      <c r="S14" s="73" t="e">
        <f>VLOOKUP($A14,REFERENTIEL!$A:$Y,13,FALSE)</f>
        <v>#N/A</v>
      </c>
      <c r="V14" s="12" t="s">
        <v>460</v>
      </c>
      <c r="W14" s="10">
        <v>4</v>
      </c>
      <c r="AG14" s="12" t="s">
        <v>4784</v>
      </c>
      <c r="AH14" s="10">
        <v>8</v>
      </c>
    </row>
    <row r="15" spans="1:37" x14ac:dyDescent="0.25">
      <c r="A15" s="52"/>
      <c r="B15" s="13" t="e">
        <f>VLOOKUP($A15,REFERENTIEL!$A:$Y,2,FALSE)</f>
        <v>#N/A</v>
      </c>
      <c r="C15" t="e">
        <f>VLOOKUP($A15,REFERENTIEL!$A:$Y,4,FALSE)</f>
        <v>#N/A</v>
      </c>
      <c r="D15" t="e">
        <f>VLOOKUP($A15,REFERENTIEL!$A:$Y,5,FALSE)</f>
        <v>#N/A</v>
      </c>
      <c r="E15" s="72" t="e">
        <f>VLOOKUP($A15,REFERENTIEL!$A:$Y,6,FALSE)</f>
        <v>#N/A</v>
      </c>
      <c r="F15" s="72" t="e">
        <f>VLOOKUP($A15,REFERENTIEL!$A:$Y,7,FALSE)</f>
        <v>#N/A</v>
      </c>
      <c r="G15" s="72" t="e">
        <f>VLOOKUP($A15,REFERENTIEL!$A:$Y,8,FALSE)</f>
        <v>#N/A</v>
      </c>
      <c r="H15" s="73" t="e">
        <f>VLOOKUP($A15,REFERENTIEL!$A:$Y,12,FALSE)</f>
        <v>#N/A</v>
      </c>
      <c r="I15" s="73" t="e">
        <f>VLOOKUP($A15,REFERENTIEL!$A:$Y,25,FALSE)</f>
        <v>#N/A</v>
      </c>
      <c r="J15" s="73" t="e">
        <f>VLOOKUP($A15,REFERENTIEL!$A:$Y,14,FALSE)</f>
        <v>#N/A</v>
      </c>
      <c r="K15" s="73" t="e">
        <f>VLOOKUP($A15,REFERENTIEL!$A:$Y,15,FALSE)</f>
        <v>#N/A</v>
      </c>
      <c r="L15" s="73" t="e">
        <f>VLOOKUP($A15,REFERENTIEL!$A:$Y,16,FALSE)</f>
        <v>#N/A</v>
      </c>
      <c r="M15" t="e">
        <f>VLOOKUP($A15,REFERENTIEL!$A:$Y,17,FALSE)</f>
        <v>#N/A</v>
      </c>
      <c r="N15" s="101" t="e">
        <f>VLOOKUP($A15,REFERENTIEL!$A:$Y,19,FALSE)</f>
        <v>#N/A</v>
      </c>
      <c r="O15" s="45" t="e">
        <f>VLOOKUP($A15,REFERENTIEL!$A:$Y,20,FALSE)</f>
        <v>#N/A</v>
      </c>
      <c r="P15" s="72" t="e">
        <f>VLOOKUP($A15,REFERENTIEL!$A:$Y,9,FALSE)</f>
        <v>#N/A</v>
      </c>
      <c r="Q15" s="73" t="e">
        <f>VLOOKUP($A15,REFERENTIEL!$A:$Y,10,FALSE)</f>
        <v>#N/A</v>
      </c>
      <c r="R15" s="73" t="e">
        <f>VLOOKUP($A15,REFERENTIEL!$A:$Y,11,FALSE)</f>
        <v>#N/A</v>
      </c>
      <c r="S15" s="73" t="e">
        <f>VLOOKUP($A15,REFERENTIEL!$A:$Y,13,FALSE)</f>
        <v>#N/A</v>
      </c>
      <c r="V15" s="12" t="s">
        <v>401</v>
      </c>
      <c r="W15" s="10">
        <v>99</v>
      </c>
      <c r="AG15" s="12" t="s">
        <v>401</v>
      </c>
      <c r="AH15" s="10">
        <v>99</v>
      </c>
    </row>
    <row r="16" spans="1:37" x14ac:dyDescent="0.25">
      <c r="A16" s="52"/>
      <c r="B16" s="13" t="e">
        <f>VLOOKUP($A16,REFERENTIEL!$A:$Y,2,FALSE)</f>
        <v>#N/A</v>
      </c>
      <c r="C16" t="e">
        <f>VLOOKUP($A16,REFERENTIEL!$A:$Y,4,FALSE)</f>
        <v>#N/A</v>
      </c>
      <c r="D16" t="e">
        <f>VLOOKUP($A16,REFERENTIEL!$A:$Y,5,FALSE)</f>
        <v>#N/A</v>
      </c>
      <c r="E16" s="72" t="e">
        <f>VLOOKUP($A16,REFERENTIEL!$A:$Y,6,FALSE)</f>
        <v>#N/A</v>
      </c>
      <c r="F16" s="72" t="e">
        <f>VLOOKUP($A16,REFERENTIEL!$A:$Y,7,FALSE)</f>
        <v>#N/A</v>
      </c>
      <c r="G16" s="72" t="e">
        <f>VLOOKUP($A16,REFERENTIEL!$A:$Y,8,FALSE)</f>
        <v>#N/A</v>
      </c>
      <c r="H16" s="73" t="e">
        <f>VLOOKUP($A16,REFERENTIEL!$A:$Y,12,FALSE)</f>
        <v>#N/A</v>
      </c>
      <c r="I16" s="73" t="e">
        <f>VLOOKUP($A16,REFERENTIEL!$A:$Y,25,FALSE)</f>
        <v>#N/A</v>
      </c>
      <c r="J16" s="73" t="e">
        <f>VLOOKUP($A16,REFERENTIEL!$A:$Y,14,FALSE)</f>
        <v>#N/A</v>
      </c>
      <c r="K16" s="73" t="e">
        <f>VLOOKUP($A16,REFERENTIEL!$A:$Y,15,FALSE)</f>
        <v>#N/A</v>
      </c>
      <c r="L16" s="73" t="e">
        <f>VLOOKUP($A16,REFERENTIEL!$A:$Y,16,FALSE)</f>
        <v>#N/A</v>
      </c>
      <c r="M16" s="37" t="e">
        <f>VLOOKUP($A16,REFERENTIEL!$A:$Y,17,FALSE)</f>
        <v>#N/A</v>
      </c>
      <c r="N16" s="101" t="e">
        <f>VLOOKUP($A16,REFERENTIEL!$A:$Y,19,FALSE)</f>
        <v>#N/A</v>
      </c>
      <c r="O16" s="45" t="e">
        <f>VLOOKUP($A16,REFERENTIEL!$A:$Y,20,FALSE)</f>
        <v>#N/A</v>
      </c>
      <c r="P16" s="72" t="e">
        <f>VLOOKUP($A16,REFERENTIEL!$A:$Y,9,FALSE)</f>
        <v>#N/A</v>
      </c>
      <c r="Q16" s="73" t="e">
        <f>VLOOKUP($A16,REFERENTIEL!$A:$Y,10,FALSE)</f>
        <v>#N/A</v>
      </c>
      <c r="R16" s="73" t="e">
        <f>VLOOKUP($A16,REFERENTIEL!$A:$Y,11,FALSE)</f>
        <v>#N/A</v>
      </c>
      <c r="S16" s="73" t="e">
        <f>VLOOKUP($A16,REFERENTIEL!$A:$Y,13,FALSE)</f>
        <v>#N/A</v>
      </c>
    </row>
    <row r="17" spans="1:19" x14ac:dyDescent="0.25">
      <c r="A17" s="52"/>
      <c r="B17" s="13" t="e">
        <f>VLOOKUP($A17,REFERENTIEL!$A:$Y,2,FALSE)</f>
        <v>#N/A</v>
      </c>
      <c r="C17" t="e">
        <f>VLOOKUP($A17,REFERENTIEL!$A:$Y,4,FALSE)</f>
        <v>#N/A</v>
      </c>
      <c r="D17" t="e">
        <f>VLOOKUP($A17,REFERENTIEL!$A:$Y,5,FALSE)</f>
        <v>#N/A</v>
      </c>
      <c r="E17" s="72" t="e">
        <f>VLOOKUP($A17,REFERENTIEL!$A:$Y,6,FALSE)</f>
        <v>#N/A</v>
      </c>
      <c r="F17" s="72" t="e">
        <f>VLOOKUP($A17,REFERENTIEL!$A:$Y,7,FALSE)</f>
        <v>#N/A</v>
      </c>
      <c r="G17" s="72" t="e">
        <f>VLOOKUP($A17,REFERENTIEL!$A:$Y,8,FALSE)</f>
        <v>#N/A</v>
      </c>
      <c r="H17" s="73" t="e">
        <f>VLOOKUP($A17,REFERENTIEL!$A:$Y,12,FALSE)</f>
        <v>#N/A</v>
      </c>
      <c r="I17" s="73" t="e">
        <f>VLOOKUP($A17,REFERENTIEL!$A:$Y,25,FALSE)</f>
        <v>#N/A</v>
      </c>
      <c r="J17" s="73" t="e">
        <f>VLOOKUP($A17,REFERENTIEL!$A:$Y,14,FALSE)</f>
        <v>#N/A</v>
      </c>
      <c r="K17" s="73" t="e">
        <f>VLOOKUP($A17,REFERENTIEL!$A:$Y,15,FALSE)</f>
        <v>#N/A</v>
      </c>
      <c r="L17" s="73" t="e">
        <f>VLOOKUP($A17,REFERENTIEL!$A:$Y,16,FALSE)</f>
        <v>#N/A</v>
      </c>
      <c r="M17" s="37" t="e">
        <f>VLOOKUP($A17,REFERENTIEL!$A:$Y,17,FALSE)</f>
        <v>#N/A</v>
      </c>
      <c r="N17" s="101" t="e">
        <f>VLOOKUP($A17,REFERENTIEL!$A:$Y,19,FALSE)</f>
        <v>#N/A</v>
      </c>
      <c r="O17" s="45" t="e">
        <f>VLOOKUP($A17,REFERENTIEL!$A:$Y,20,FALSE)</f>
        <v>#N/A</v>
      </c>
      <c r="P17" s="72" t="e">
        <f>VLOOKUP($A17,REFERENTIEL!$A:$Y,9,FALSE)</f>
        <v>#N/A</v>
      </c>
      <c r="Q17" s="73" t="e">
        <f>VLOOKUP($A17,REFERENTIEL!$A:$Y,10,FALSE)</f>
        <v>#N/A</v>
      </c>
      <c r="R17" s="73" t="e">
        <f>VLOOKUP($A17,REFERENTIEL!$A:$Y,11,FALSE)</f>
        <v>#N/A</v>
      </c>
      <c r="S17" s="73" t="e">
        <f>VLOOKUP($A17,REFERENTIEL!$A:$Y,13,FALSE)</f>
        <v>#N/A</v>
      </c>
    </row>
    <row r="18" spans="1:19" x14ac:dyDescent="0.25">
      <c r="A18" s="52"/>
      <c r="B18" s="13" t="e">
        <f>VLOOKUP($A18,REFERENTIEL!$A:$Y,2,FALSE)</f>
        <v>#N/A</v>
      </c>
      <c r="C18" t="e">
        <f>VLOOKUP($A18,REFERENTIEL!$A:$Y,4,FALSE)</f>
        <v>#N/A</v>
      </c>
      <c r="D18" t="e">
        <f>VLOOKUP($A18,REFERENTIEL!$A:$Y,5,FALSE)</f>
        <v>#N/A</v>
      </c>
      <c r="E18" s="72" t="e">
        <f>VLOOKUP($A18,REFERENTIEL!$A:$Y,6,FALSE)</f>
        <v>#N/A</v>
      </c>
      <c r="F18" s="72" t="e">
        <f>VLOOKUP($A18,REFERENTIEL!$A:$Y,7,FALSE)</f>
        <v>#N/A</v>
      </c>
      <c r="G18" s="72" t="e">
        <f>VLOOKUP($A18,REFERENTIEL!$A:$Y,8,FALSE)</f>
        <v>#N/A</v>
      </c>
      <c r="H18" s="73" t="e">
        <f>VLOOKUP($A18,REFERENTIEL!$A:$Y,12,FALSE)</f>
        <v>#N/A</v>
      </c>
      <c r="I18" s="73" t="e">
        <f>VLOOKUP($A18,REFERENTIEL!$A:$Y,25,FALSE)</f>
        <v>#N/A</v>
      </c>
      <c r="J18" s="73" t="e">
        <f>VLOOKUP($A18,REFERENTIEL!$A:$Y,14,FALSE)</f>
        <v>#N/A</v>
      </c>
      <c r="K18" s="73" t="e">
        <f>VLOOKUP($A18,REFERENTIEL!$A:$Y,15,FALSE)</f>
        <v>#N/A</v>
      </c>
      <c r="L18" s="73" t="e">
        <f>VLOOKUP($A18,REFERENTIEL!$A:$Y,16,FALSE)</f>
        <v>#N/A</v>
      </c>
      <c r="M18" s="37" t="e">
        <f>VLOOKUP($A18,REFERENTIEL!$A:$Y,17,FALSE)</f>
        <v>#N/A</v>
      </c>
      <c r="N18" s="101" t="e">
        <f>VLOOKUP($A18,REFERENTIEL!$A:$Y,19,FALSE)</f>
        <v>#N/A</v>
      </c>
      <c r="O18" s="45" t="e">
        <f>VLOOKUP($A18,REFERENTIEL!$A:$Y,20,FALSE)</f>
        <v>#N/A</v>
      </c>
      <c r="P18" s="72" t="e">
        <f>VLOOKUP($A18,REFERENTIEL!$A:$Y,9,FALSE)</f>
        <v>#N/A</v>
      </c>
      <c r="Q18" s="73" t="e">
        <f>VLOOKUP($A18,REFERENTIEL!$A:$Y,10,FALSE)</f>
        <v>#N/A</v>
      </c>
      <c r="R18" s="73" t="e">
        <f>VLOOKUP($A18,REFERENTIEL!$A:$Y,11,FALSE)</f>
        <v>#N/A</v>
      </c>
      <c r="S18" s="73" t="e">
        <f>VLOOKUP($A18,REFERENTIEL!$A:$Y,13,FALSE)</f>
        <v>#N/A</v>
      </c>
    </row>
    <row r="19" spans="1:19" x14ac:dyDescent="0.25">
      <c r="A19" s="52"/>
      <c r="B19" s="13" t="e">
        <f>VLOOKUP($A19,REFERENTIEL!$A:$Y,2,FALSE)</f>
        <v>#N/A</v>
      </c>
      <c r="C19" t="e">
        <f>VLOOKUP($A19,REFERENTIEL!$A:$Y,4,FALSE)</f>
        <v>#N/A</v>
      </c>
      <c r="D19" t="e">
        <f>VLOOKUP($A19,REFERENTIEL!$A:$Y,5,FALSE)</f>
        <v>#N/A</v>
      </c>
      <c r="E19" s="72" t="e">
        <f>VLOOKUP($A19,REFERENTIEL!$A:$Y,6,FALSE)</f>
        <v>#N/A</v>
      </c>
      <c r="F19" s="72" t="e">
        <f>VLOOKUP($A19,REFERENTIEL!$A:$Y,7,FALSE)</f>
        <v>#N/A</v>
      </c>
      <c r="G19" s="72" t="e">
        <f>VLOOKUP($A19,REFERENTIEL!$A:$Y,8,FALSE)</f>
        <v>#N/A</v>
      </c>
      <c r="H19" s="73" t="e">
        <f>VLOOKUP($A19,REFERENTIEL!$A:$Y,12,FALSE)</f>
        <v>#N/A</v>
      </c>
      <c r="I19" s="73" t="e">
        <f>VLOOKUP($A19,REFERENTIEL!$A:$Y,25,FALSE)</f>
        <v>#N/A</v>
      </c>
      <c r="J19" s="73" t="e">
        <f>VLOOKUP($A19,REFERENTIEL!$A:$Y,14,FALSE)</f>
        <v>#N/A</v>
      </c>
      <c r="K19" s="73" t="e">
        <f>VLOOKUP($A19,REFERENTIEL!$A:$Y,15,FALSE)</f>
        <v>#N/A</v>
      </c>
      <c r="L19" s="73" t="e">
        <f>VLOOKUP($A19,REFERENTIEL!$A:$Y,16,FALSE)</f>
        <v>#N/A</v>
      </c>
      <c r="M19" s="37" t="e">
        <f>VLOOKUP($A19,REFERENTIEL!$A:$Y,17,FALSE)</f>
        <v>#N/A</v>
      </c>
      <c r="N19" s="101" t="e">
        <f>VLOOKUP($A19,REFERENTIEL!$A:$Y,19,FALSE)</f>
        <v>#N/A</v>
      </c>
      <c r="O19" s="45" t="e">
        <f>VLOOKUP($A19,REFERENTIEL!$A:$Y,20,FALSE)</f>
        <v>#N/A</v>
      </c>
      <c r="P19" s="72" t="e">
        <f>VLOOKUP($A19,REFERENTIEL!$A:$Y,9,FALSE)</f>
        <v>#N/A</v>
      </c>
      <c r="Q19" s="73" t="e">
        <f>VLOOKUP($A19,REFERENTIEL!$A:$Y,10,FALSE)</f>
        <v>#N/A</v>
      </c>
      <c r="R19" s="73" t="e">
        <f>VLOOKUP($A19,REFERENTIEL!$A:$Y,11,FALSE)</f>
        <v>#N/A</v>
      </c>
      <c r="S19" s="73" t="e">
        <f>VLOOKUP($A19,REFERENTIEL!$A:$Y,13,FALSE)</f>
        <v>#N/A</v>
      </c>
    </row>
    <row r="20" spans="1:19" x14ac:dyDescent="0.25">
      <c r="A20" s="52"/>
      <c r="B20" s="13" t="e">
        <f>VLOOKUP($A20,REFERENTIEL!$A:$Y,2,FALSE)</f>
        <v>#N/A</v>
      </c>
      <c r="C20" t="e">
        <f>VLOOKUP($A20,REFERENTIEL!$A:$Y,4,FALSE)</f>
        <v>#N/A</v>
      </c>
      <c r="D20" t="e">
        <f>VLOOKUP($A20,REFERENTIEL!$A:$Y,5,FALSE)</f>
        <v>#N/A</v>
      </c>
      <c r="E20" s="72" t="e">
        <f>VLOOKUP($A20,REFERENTIEL!$A:$Y,6,FALSE)</f>
        <v>#N/A</v>
      </c>
      <c r="F20" s="72" t="e">
        <f>VLOOKUP($A20,REFERENTIEL!$A:$Y,7,FALSE)</f>
        <v>#N/A</v>
      </c>
      <c r="G20" s="72" t="e">
        <f>VLOOKUP($A20,REFERENTIEL!$A:$Y,8,FALSE)</f>
        <v>#N/A</v>
      </c>
      <c r="H20" s="73" t="e">
        <f>VLOOKUP($A20,REFERENTIEL!$A:$Y,12,FALSE)</f>
        <v>#N/A</v>
      </c>
      <c r="I20" s="73" t="e">
        <f>VLOOKUP($A20,REFERENTIEL!$A:$Y,25,FALSE)</f>
        <v>#N/A</v>
      </c>
      <c r="J20" s="73" t="e">
        <f>VLOOKUP($A20,REFERENTIEL!$A:$Y,14,FALSE)</f>
        <v>#N/A</v>
      </c>
      <c r="K20" s="73" t="e">
        <f>VLOOKUP($A20,REFERENTIEL!$A:$Y,15,FALSE)</f>
        <v>#N/A</v>
      </c>
      <c r="L20" s="73" t="e">
        <f>VLOOKUP($A20,REFERENTIEL!$A:$Y,16,FALSE)</f>
        <v>#N/A</v>
      </c>
      <c r="M20" t="e">
        <f>VLOOKUP($A20,REFERENTIEL!$A:$Y,17,FALSE)</f>
        <v>#N/A</v>
      </c>
      <c r="N20" s="101" t="e">
        <f>VLOOKUP($A20,REFERENTIEL!$A:$Y,19,FALSE)</f>
        <v>#N/A</v>
      </c>
      <c r="O20" s="45" t="e">
        <f>VLOOKUP($A20,REFERENTIEL!$A:$Y,20,FALSE)</f>
        <v>#N/A</v>
      </c>
      <c r="P20" s="72" t="e">
        <f>VLOOKUP($A20,REFERENTIEL!$A:$Y,9,FALSE)</f>
        <v>#N/A</v>
      </c>
      <c r="Q20" s="73" t="e">
        <f>VLOOKUP($A20,REFERENTIEL!$A:$Y,10,FALSE)</f>
        <v>#N/A</v>
      </c>
      <c r="R20" s="73" t="e">
        <f>VLOOKUP($A20,REFERENTIEL!$A:$Y,11,FALSE)</f>
        <v>#N/A</v>
      </c>
      <c r="S20" s="73" t="e">
        <f>VLOOKUP($A20,REFERENTIEL!$A:$Y,13,FALSE)</f>
        <v>#N/A</v>
      </c>
    </row>
    <row r="21" spans="1:19" x14ac:dyDescent="0.25">
      <c r="A21" s="52"/>
      <c r="B21" s="13" t="e">
        <f>VLOOKUP($A21,REFERENTIEL!$A:$Y,2,FALSE)</f>
        <v>#N/A</v>
      </c>
      <c r="C21" t="e">
        <f>VLOOKUP($A21,REFERENTIEL!$A:$Y,4,FALSE)</f>
        <v>#N/A</v>
      </c>
      <c r="D21" t="e">
        <f>VLOOKUP($A21,REFERENTIEL!$A:$Y,5,FALSE)</f>
        <v>#N/A</v>
      </c>
      <c r="E21" s="72" t="e">
        <f>VLOOKUP($A21,REFERENTIEL!$A:$Y,6,FALSE)</f>
        <v>#N/A</v>
      </c>
      <c r="F21" s="72" t="e">
        <f>VLOOKUP($A21,REFERENTIEL!$A:$Y,7,FALSE)</f>
        <v>#N/A</v>
      </c>
      <c r="G21" s="72" t="e">
        <f>VLOOKUP($A21,REFERENTIEL!$A:$Y,8,FALSE)</f>
        <v>#N/A</v>
      </c>
      <c r="H21" s="73" t="e">
        <f>VLOOKUP($A21,REFERENTIEL!$A:$Y,12,FALSE)</f>
        <v>#N/A</v>
      </c>
      <c r="I21" s="73" t="e">
        <f>VLOOKUP($A21,REFERENTIEL!$A:$Y,25,FALSE)</f>
        <v>#N/A</v>
      </c>
      <c r="J21" s="73" t="e">
        <f>VLOOKUP($A21,REFERENTIEL!$A:$Y,14,FALSE)</f>
        <v>#N/A</v>
      </c>
      <c r="K21" s="73" t="e">
        <f>VLOOKUP($A21,REFERENTIEL!$A:$Y,15,FALSE)</f>
        <v>#N/A</v>
      </c>
      <c r="L21" s="73" t="e">
        <f>VLOOKUP($A21,REFERENTIEL!$A:$Y,16,FALSE)</f>
        <v>#N/A</v>
      </c>
      <c r="M21" s="37" t="e">
        <f>VLOOKUP($A21,REFERENTIEL!$A:$Y,17,FALSE)</f>
        <v>#N/A</v>
      </c>
      <c r="N21" s="101" t="e">
        <f>VLOOKUP($A21,REFERENTIEL!$A:$Y,19,FALSE)</f>
        <v>#N/A</v>
      </c>
      <c r="O21" s="45" t="e">
        <f>VLOOKUP($A21,REFERENTIEL!$A:$Y,20,FALSE)</f>
        <v>#N/A</v>
      </c>
      <c r="P21" s="72" t="e">
        <f>VLOOKUP($A21,REFERENTIEL!$A:$Y,9,FALSE)</f>
        <v>#N/A</v>
      </c>
      <c r="Q21" s="73" t="e">
        <f>VLOOKUP($A21,REFERENTIEL!$A:$Y,10,FALSE)</f>
        <v>#N/A</v>
      </c>
      <c r="R21" s="73" t="e">
        <f>VLOOKUP($A21,REFERENTIEL!$A:$Y,11,FALSE)</f>
        <v>#N/A</v>
      </c>
      <c r="S21" s="73" t="e">
        <f>VLOOKUP($A21,REFERENTIEL!$A:$Y,13,FALSE)</f>
        <v>#N/A</v>
      </c>
    </row>
    <row r="22" spans="1:19" x14ac:dyDescent="0.25">
      <c r="A22" s="52"/>
      <c r="B22" s="13" t="e">
        <f>VLOOKUP($A22,REFERENTIEL!$A:$Y,2,FALSE)</f>
        <v>#N/A</v>
      </c>
      <c r="C22" t="e">
        <f>VLOOKUP($A22,REFERENTIEL!$A:$Y,4,FALSE)</f>
        <v>#N/A</v>
      </c>
      <c r="D22" t="e">
        <f>VLOOKUP($A22,REFERENTIEL!$A:$Y,5,FALSE)</f>
        <v>#N/A</v>
      </c>
      <c r="E22" s="72" t="e">
        <f>VLOOKUP($A22,REFERENTIEL!$A:$Y,6,FALSE)</f>
        <v>#N/A</v>
      </c>
      <c r="F22" s="72" t="e">
        <f>VLOOKUP($A22,REFERENTIEL!$A:$Y,7,FALSE)</f>
        <v>#N/A</v>
      </c>
      <c r="G22" s="72" t="e">
        <f>VLOOKUP($A22,REFERENTIEL!$A:$Y,8,FALSE)</f>
        <v>#N/A</v>
      </c>
      <c r="H22" s="73" t="e">
        <f>VLOOKUP($A22,REFERENTIEL!$A:$Y,12,FALSE)</f>
        <v>#N/A</v>
      </c>
      <c r="I22" s="73" t="e">
        <f>VLOOKUP($A22,REFERENTIEL!$A:$Y,25,FALSE)</f>
        <v>#N/A</v>
      </c>
      <c r="J22" s="73" t="e">
        <f>VLOOKUP($A22,REFERENTIEL!$A:$Y,14,FALSE)</f>
        <v>#N/A</v>
      </c>
      <c r="K22" s="73" t="e">
        <f>VLOOKUP($A22,REFERENTIEL!$A:$Y,15,FALSE)</f>
        <v>#N/A</v>
      </c>
      <c r="L22" s="73" t="e">
        <f>VLOOKUP($A22,REFERENTIEL!$A:$Y,16,FALSE)</f>
        <v>#N/A</v>
      </c>
      <c r="M22" s="37" t="e">
        <f>VLOOKUP($A22,REFERENTIEL!$A:$Y,17,FALSE)</f>
        <v>#N/A</v>
      </c>
      <c r="N22" s="101" t="e">
        <f>VLOOKUP($A22,REFERENTIEL!$A:$Y,19,FALSE)</f>
        <v>#N/A</v>
      </c>
      <c r="O22" s="45" t="e">
        <f>VLOOKUP($A22,REFERENTIEL!$A:$Y,20,FALSE)</f>
        <v>#N/A</v>
      </c>
      <c r="P22" s="72" t="e">
        <f>VLOOKUP($A22,REFERENTIEL!$A:$Y,9,FALSE)</f>
        <v>#N/A</v>
      </c>
      <c r="Q22" s="73" t="e">
        <f>VLOOKUP($A22,REFERENTIEL!$A:$Y,10,FALSE)</f>
        <v>#N/A</v>
      </c>
      <c r="R22" s="73" t="e">
        <f>VLOOKUP($A22,REFERENTIEL!$A:$Y,11,FALSE)</f>
        <v>#N/A</v>
      </c>
      <c r="S22" s="73" t="e">
        <f>VLOOKUP($A22,REFERENTIEL!$A:$Y,13,FALSE)</f>
        <v>#N/A</v>
      </c>
    </row>
    <row r="23" spans="1:19" x14ac:dyDescent="0.25">
      <c r="A23" s="52"/>
      <c r="B23" s="13" t="e">
        <f>VLOOKUP($A23,REFERENTIEL!$A:$Y,2,FALSE)</f>
        <v>#N/A</v>
      </c>
      <c r="C23" t="e">
        <f>VLOOKUP($A23,REFERENTIEL!$A:$Y,4,FALSE)</f>
        <v>#N/A</v>
      </c>
      <c r="D23" t="e">
        <f>VLOOKUP($A23,REFERENTIEL!$A:$Y,5,FALSE)</f>
        <v>#N/A</v>
      </c>
      <c r="E23" s="72" t="e">
        <f>VLOOKUP($A23,REFERENTIEL!$A:$Y,6,FALSE)</f>
        <v>#N/A</v>
      </c>
      <c r="F23" s="72" t="e">
        <f>VLOOKUP($A23,REFERENTIEL!$A:$Y,7,FALSE)</f>
        <v>#N/A</v>
      </c>
      <c r="G23" s="72" t="e">
        <f>VLOOKUP($A23,REFERENTIEL!$A:$Y,8,FALSE)</f>
        <v>#N/A</v>
      </c>
      <c r="H23" s="73" t="e">
        <f>VLOOKUP($A23,REFERENTIEL!$A:$Y,12,FALSE)</f>
        <v>#N/A</v>
      </c>
      <c r="I23" s="73" t="e">
        <f>VLOOKUP($A23,REFERENTIEL!$A:$Y,25,FALSE)</f>
        <v>#N/A</v>
      </c>
      <c r="J23" s="73" t="e">
        <f>VLOOKUP($A23,REFERENTIEL!$A:$Y,14,FALSE)</f>
        <v>#N/A</v>
      </c>
      <c r="K23" s="73" t="e">
        <f>VLOOKUP($A23,REFERENTIEL!$A:$Y,15,FALSE)</f>
        <v>#N/A</v>
      </c>
      <c r="L23" s="73" t="e">
        <f>VLOOKUP($A23,REFERENTIEL!$A:$Y,16,FALSE)</f>
        <v>#N/A</v>
      </c>
      <c r="M23" s="37" t="e">
        <f>VLOOKUP($A23,REFERENTIEL!$A:$Y,17,FALSE)</f>
        <v>#N/A</v>
      </c>
      <c r="N23" s="101" t="e">
        <f>VLOOKUP($A23,REFERENTIEL!$A:$Y,19,FALSE)</f>
        <v>#N/A</v>
      </c>
      <c r="O23" s="45" t="e">
        <f>VLOOKUP($A23,REFERENTIEL!$A:$Y,20,FALSE)</f>
        <v>#N/A</v>
      </c>
      <c r="P23" s="72" t="e">
        <f>VLOOKUP($A23,REFERENTIEL!$A:$Y,9,FALSE)</f>
        <v>#N/A</v>
      </c>
      <c r="Q23" s="73" t="e">
        <f>VLOOKUP($A23,REFERENTIEL!$A:$Y,10,FALSE)</f>
        <v>#N/A</v>
      </c>
      <c r="R23" s="73" t="e">
        <f>VLOOKUP($A23,REFERENTIEL!$A:$Y,11,FALSE)</f>
        <v>#N/A</v>
      </c>
      <c r="S23" s="73" t="e">
        <f>VLOOKUP($A23,REFERENTIEL!$A:$Y,13,FALSE)</f>
        <v>#N/A</v>
      </c>
    </row>
    <row r="24" spans="1:19" x14ac:dyDescent="0.25">
      <c r="A24" s="52"/>
      <c r="B24" s="13" t="e">
        <f>VLOOKUP($A24,REFERENTIEL!$A:$Y,2,FALSE)</f>
        <v>#N/A</v>
      </c>
      <c r="C24" t="e">
        <f>VLOOKUP($A24,REFERENTIEL!$A:$Y,4,FALSE)</f>
        <v>#N/A</v>
      </c>
      <c r="D24" t="e">
        <f>VLOOKUP($A24,REFERENTIEL!$A:$Y,5,FALSE)</f>
        <v>#N/A</v>
      </c>
      <c r="E24" s="72" t="e">
        <f>VLOOKUP($A24,REFERENTIEL!$A:$Y,6,FALSE)</f>
        <v>#N/A</v>
      </c>
      <c r="F24" s="72" t="e">
        <f>VLOOKUP($A24,REFERENTIEL!$A:$Y,7,FALSE)</f>
        <v>#N/A</v>
      </c>
      <c r="G24" s="72" t="e">
        <f>VLOOKUP($A24,REFERENTIEL!$A:$Y,8,FALSE)</f>
        <v>#N/A</v>
      </c>
      <c r="H24" s="73" t="e">
        <f>VLOOKUP($A24,REFERENTIEL!$A:$Y,12,FALSE)</f>
        <v>#N/A</v>
      </c>
      <c r="I24" s="73" t="e">
        <f>VLOOKUP($A24,REFERENTIEL!$A:$Y,25,FALSE)</f>
        <v>#N/A</v>
      </c>
      <c r="J24" s="73" t="e">
        <f>VLOOKUP($A24,REFERENTIEL!$A:$Y,14,FALSE)</f>
        <v>#N/A</v>
      </c>
      <c r="K24" s="73" t="e">
        <f>VLOOKUP($A24,REFERENTIEL!$A:$Y,15,FALSE)</f>
        <v>#N/A</v>
      </c>
      <c r="L24" s="73" t="e">
        <f>VLOOKUP($A24,REFERENTIEL!$A:$Y,16,FALSE)</f>
        <v>#N/A</v>
      </c>
      <c r="M24" s="37" t="e">
        <f>VLOOKUP($A24,REFERENTIEL!$A:$Y,17,FALSE)</f>
        <v>#N/A</v>
      </c>
      <c r="N24" s="101" t="e">
        <f>VLOOKUP($A24,REFERENTIEL!$A:$Y,19,FALSE)</f>
        <v>#N/A</v>
      </c>
      <c r="O24" s="45" t="e">
        <f>VLOOKUP($A24,REFERENTIEL!$A:$Y,20,FALSE)</f>
        <v>#N/A</v>
      </c>
      <c r="P24" s="72" t="e">
        <f>VLOOKUP($A24,REFERENTIEL!$A:$Y,9,FALSE)</f>
        <v>#N/A</v>
      </c>
      <c r="Q24" s="73" t="e">
        <f>VLOOKUP($A24,REFERENTIEL!$A:$Y,10,FALSE)</f>
        <v>#N/A</v>
      </c>
      <c r="R24" s="73" t="e">
        <f>VLOOKUP($A24,REFERENTIEL!$A:$Y,11,FALSE)</f>
        <v>#N/A</v>
      </c>
      <c r="S24" s="73" t="e">
        <f>VLOOKUP($A24,REFERENTIEL!$A:$Y,13,FALSE)</f>
        <v>#N/A</v>
      </c>
    </row>
    <row r="25" spans="1:19" x14ac:dyDescent="0.25">
      <c r="A25" s="52"/>
      <c r="B25" s="13" t="e">
        <f>VLOOKUP($A25,REFERENTIEL!$A:$Y,2,FALSE)</f>
        <v>#N/A</v>
      </c>
      <c r="C25" t="e">
        <f>VLOOKUP($A25,REFERENTIEL!$A:$Y,4,FALSE)</f>
        <v>#N/A</v>
      </c>
      <c r="D25" t="e">
        <f>VLOOKUP($A25,REFERENTIEL!$A:$Y,5,FALSE)</f>
        <v>#N/A</v>
      </c>
      <c r="E25" s="72" t="e">
        <f>VLOOKUP($A25,REFERENTIEL!$A:$Y,6,FALSE)</f>
        <v>#N/A</v>
      </c>
      <c r="F25" s="72" t="e">
        <f>VLOOKUP($A25,REFERENTIEL!$A:$Y,7,FALSE)</f>
        <v>#N/A</v>
      </c>
      <c r="G25" s="72" t="e">
        <f>VLOOKUP($A25,REFERENTIEL!$A:$Y,8,FALSE)</f>
        <v>#N/A</v>
      </c>
      <c r="H25" s="73" t="e">
        <f>VLOOKUP($A25,REFERENTIEL!$A:$Y,12,FALSE)</f>
        <v>#N/A</v>
      </c>
      <c r="I25" s="73" t="e">
        <f>VLOOKUP($A25,REFERENTIEL!$A:$Y,25,FALSE)</f>
        <v>#N/A</v>
      </c>
      <c r="J25" s="73" t="e">
        <f>VLOOKUP($A25,REFERENTIEL!$A:$Y,14,FALSE)</f>
        <v>#N/A</v>
      </c>
      <c r="K25" s="73" t="e">
        <f>VLOOKUP($A25,REFERENTIEL!$A:$Y,15,FALSE)</f>
        <v>#N/A</v>
      </c>
      <c r="L25" s="73" t="e">
        <f>VLOOKUP($A25,REFERENTIEL!$A:$Y,16,FALSE)</f>
        <v>#N/A</v>
      </c>
      <c r="M25" s="37" t="e">
        <f>VLOOKUP($A25,REFERENTIEL!$A:$Y,17,FALSE)</f>
        <v>#N/A</v>
      </c>
      <c r="N25" s="101" t="e">
        <f>VLOOKUP($A25,REFERENTIEL!$A:$Y,19,FALSE)</f>
        <v>#N/A</v>
      </c>
      <c r="O25" s="45" t="e">
        <f>VLOOKUP($A25,REFERENTIEL!$A:$Y,20,FALSE)</f>
        <v>#N/A</v>
      </c>
      <c r="P25" s="72" t="e">
        <f>VLOOKUP($A25,REFERENTIEL!$A:$Y,9,FALSE)</f>
        <v>#N/A</v>
      </c>
      <c r="Q25" s="73" t="e">
        <f>VLOOKUP($A25,REFERENTIEL!$A:$Y,10,FALSE)</f>
        <v>#N/A</v>
      </c>
      <c r="R25" s="73" t="e">
        <f>VLOOKUP($A25,REFERENTIEL!$A:$Y,11,FALSE)</f>
        <v>#N/A</v>
      </c>
      <c r="S25" s="73" t="e">
        <f>VLOOKUP($A25,REFERENTIEL!$A:$Y,13,FALSE)</f>
        <v>#N/A</v>
      </c>
    </row>
    <row r="26" spans="1:19" x14ac:dyDescent="0.25">
      <c r="A26" s="52"/>
      <c r="B26" s="13" t="e">
        <f>VLOOKUP($A26,REFERENTIEL!$A:$Y,2,FALSE)</f>
        <v>#N/A</v>
      </c>
      <c r="C26" t="e">
        <f>VLOOKUP($A26,REFERENTIEL!$A:$Y,4,FALSE)</f>
        <v>#N/A</v>
      </c>
      <c r="D26" t="e">
        <f>VLOOKUP($A26,REFERENTIEL!$A:$Y,5,FALSE)</f>
        <v>#N/A</v>
      </c>
      <c r="E26" s="72" t="e">
        <f>VLOOKUP($A26,REFERENTIEL!$A:$Y,6,FALSE)</f>
        <v>#N/A</v>
      </c>
      <c r="F26" s="72" t="e">
        <f>VLOOKUP($A26,REFERENTIEL!$A:$Y,7,FALSE)</f>
        <v>#N/A</v>
      </c>
      <c r="G26" s="72" t="e">
        <f>VLOOKUP($A26,REFERENTIEL!$A:$Y,8,FALSE)</f>
        <v>#N/A</v>
      </c>
      <c r="H26" s="73" t="e">
        <f>VLOOKUP($A26,REFERENTIEL!$A:$Y,12,FALSE)</f>
        <v>#N/A</v>
      </c>
      <c r="I26" s="73" t="e">
        <f>VLOOKUP($A26,REFERENTIEL!$A:$Y,25,FALSE)</f>
        <v>#N/A</v>
      </c>
      <c r="J26" s="73" t="e">
        <f>VLOOKUP($A26,REFERENTIEL!$A:$Y,14,FALSE)</f>
        <v>#N/A</v>
      </c>
      <c r="K26" s="73" t="e">
        <f>VLOOKUP($A26,REFERENTIEL!$A:$Y,15,FALSE)</f>
        <v>#N/A</v>
      </c>
      <c r="L26" s="73" t="e">
        <f>VLOOKUP($A26,REFERENTIEL!$A:$Y,16,FALSE)</f>
        <v>#N/A</v>
      </c>
      <c r="M26" s="37" t="e">
        <f>VLOOKUP($A26,REFERENTIEL!$A:$Y,17,FALSE)</f>
        <v>#N/A</v>
      </c>
      <c r="N26" s="101" t="e">
        <f>VLOOKUP($A26,REFERENTIEL!$A:$Y,19,FALSE)</f>
        <v>#N/A</v>
      </c>
      <c r="O26" s="45" t="e">
        <f>VLOOKUP($A26,REFERENTIEL!$A:$Y,20,FALSE)</f>
        <v>#N/A</v>
      </c>
      <c r="P26" s="72" t="e">
        <f>VLOOKUP($A26,REFERENTIEL!$A:$Y,9,FALSE)</f>
        <v>#N/A</v>
      </c>
      <c r="Q26" s="73" t="e">
        <f>VLOOKUP($A26,REFERENTIEL!$A:$Y,10,FALSE)</f>
        <v>#N/A</v>
      </c>
      <c r="R26" s="73" t="e">
        <f>VLOOKUP($A26,REFERENTIEL!$A:$Y,11,FALSE)</f>
        <v>#N/A</v>
      </c>
      <c r="S26" s="73" t="e">
        <f>VLOOKUP($A26,REFERENTIEL!$A:$Y,13,FALSE)</f>
        <v>#N/A</v>
      </c>
    </row>
    <row r="27" spans="1:19" x14ac:dyDescent="0.25">
      <c r="A27" s="52"/>
      <c r="B27" s="13" t="e">
        <f>VLOOKUP($A27,REFERENTIEL!$A:$Y,2,FALSE)</f>
        <v>#N/A</v>
      </c>
      <c r="C27" t="e">
        <f>VLOOKUP($A27,REFERENTIEL!$A:$Y,4,FALSE)</f>
        <v>#N/A</v>
      </c>
      <c r="D27" t="e">
        <f>VLOOKUP($A27,REFERENTIEL!$A:$Y,5,FALSE)</f>
        <v>#N/A</v>
      </c>
      <c r="E27" s="72" t="e">
        <f>VLOOKUP($A27,REFERENTIEL!$A:$Y,6,FALSE)</f>
        <v>#N/A</v>
      </c>
      <c r="F27" s="72" t="e">
        <f>VLOOKUP($A27,REFERENTIEL!$A:$Y,7,FALSE)</f>
        <v>#N/A</v>
      </c>
      <c r="G27" s="72" t="e">
        <f>VLOOKUP($A27,REFERENTIEL!$A:$Y,8,FALSE)</f>
        <v>#N/A</v>
      </c>
      <c r="H27" s="73" t="e">
        <f>VLOOKUP($A27,REFERENTIEL!$A:$Y,12,FALSE)</f>
        <v>#N/A</v>
      </c>
      <c r="I27" s="73" t="e">
        <f>VLOOKUP($A27,REFERENTIEL!$A:$Y,25,FALSE)</f>
        <v>#N/A</v>
      </c>
      <c r="J27" s="73" t="e">
        <f>VLOOKUP($A27,REFERENTIEL!$A:$Y,14,FALSE)</f>
        <v>#N/A</v>
      </c>
      <c r="K27" s="73" t="e">
        <f>VLOOKUP($A27,REFERENTIEL!$A:$Y,15,FALSE)</f>
        <v>#N/A</v>
      </c>
      <c r="L27" s="73" t="e">
        <f>VLOOKUP($A27,REFERENTIEL!$A:$Y,16,FALSE)</f>
        <v>#N/A</v>
      </c>
      <c r="M27" s="37" t="e">
        <f>VLOOKUP($A27,REFERENTIEL!$A:$Y,17,FALSE)</f>
        <v>#N/A</v>
      </c>
      <c r="N27" s="101" t="e">
        <f>VLOOKUP($A27,REFERENTIEL!$A:$Y,19,FALSE)</f>
        <v>#N/A</v>
      </c>
      <c r="O27" s="45" t="e">
        <f>VLOOKUP($A27,REFERENTIEL!$A:$Y,20,FALSE)</f>
        <v>#N/A</v>
      </c>
      <c r="P27" s="72" t="e">
        <f>VLOOKUP($A27,REFERENTIEL!$A:$Y,9,FALSE)</f>
        <v>#N/A</v>
      </c>
      <c r="Q27" s="73" t="e">
        <f>VLOOKUP($A27,REFERENTIEL!$A:$Y,10,FALSE)</f>
        <v>#N/A</v>
      </c>
      <c r="R27" s="73" t="e">
        <f>VLOOKUP($A27,REFERENTIEL!$A:$Y,11,FALSE)</f>
        <v>#N/A</v>
      </c>
      <c r="S27" s="73" t="e">
        <f>VLOOKUP($A27,REFERENTIEL!$A:$Y,13,FALSE)</f>
        <v>#N/A</v>
      </c>
    </row>
    <row r="28" spans="1:19" x14ac:dyDescent="0.25">
      <c r="A28" s="52"/>
      <c r="B28" s="13" t="e">
        <f>VLOOKUP($A28,REFERENTIEL!$A:$Y,2,FALSE)</f>
        <v>#N/A</v>
      </c>
      <c r="C28" t="e">
        <f>VLOOKUP($A28,REFERENTIEL!$A:$Y,4,FALSE)</f>
        <v>#N/A</v>
      </c>
      <c r="D28" t="e">
        <f>VLOOKUP($A28,REFERENTIEL!$A:$Y,5,FALSE)</f>
        <v>#N/A</v>
      </c>
      <c r="E28" s="72" t="e">
        <f>VLOOKUP($A28,REFERENTIEL!$A:$Y,6,FALSE)</f>
        <v>#N/A</v>
      </c>
      <c r="F28" s="72" t="e">
        <f>VLOOKUP($A28,REFERENTIEL!$A:$Y,7,FALSE)</f>
        <v>#N/A</v>
      </c>
      <c r="G28" s="72" t="e">
        <f>VLOOKUP($A28,REFERENTIEL!$A:$Y,8,FALSE)</f>
        <v>#N/A</v>
      </c>
      <c r="H28" s="73" t="e">
        <f>VLOOKUP($A28,REFERENTIEL!$A:$Y,12,FALSE)</f>
        <v>#N/A</v>
      </c>
      <c r="I28" s="73" t="e">
        <f>VLOOKUP($A28,REFERENTIEL!$A:$Y,25,FALSE)</f>
        <v>#N/A</v>
      </c>
      <c r="J28" s="73" t="e">
        <f>VLOOKUP($A28,REFERENTIEL!$A:$Y,14,FALSE)</f>
        <v>#N/A</v>
      </c>
      <c r="K28" s="73" t="e">
        <f>VLOOKUP($A28,REFERENTIEL!$A:$Y,15,FALSE)</f>
        <v>#N/A</v>
      </c>
      <c r="L28" s="73" t="e">
        <f>VLOOKUP($A28,REFERENTIEL!$A:$Y,16,FALSE)</f>
        <v>#N/A</v>
      </c>
      <c r="M28" s="37" t="e">
        <f>VLOOKUP($A28,REFERENTIEL!$A:$Y,17,FALSE)</f>
        <v>#N/A</v>
      </c>
      <c r="N28" s="101" t="e">
        <f>VLOOKUP($A28,REFERENTIEL!$A:$Y,19,FALSE)</f>
        <v>#N/A</v>
      </c>
      <c r="O28" s="45" t="e">
        <f>VLOOKUP($A28,REFERENTIEL!$A:$Y,20,FALSE)</f>
        <v>#N/A</v>
      </c>
      <c r="P28" s="72" t="e">
        <f>VLOOKUP($A28,REFERENTIEL!$A:$Y,9,FALSE)</f>
        <v>#N/A</v>
      </c>
      <c r="Q28" s="73" t="e">
        <f>VLOOKUP($A28,REFERENTIEL!$A:$Y,10,FALSE)</f>
        <v>#N/A</v>
      </c>
      <c r="R28" s="73" t="e">
        <f>VLOOKUP($A28,REFERENTIEL!$A:$Y,11,FALSE)</f>
        <v>#N/A</v>
      </c>
      <c r="S28" s="73" t="e">
        <f>VLOOKUP($A28,REFERENTIEL!$A:$Y,13,FALSE)</f>
        <v>#N/A</v>
      </c>
    </row>
    <row r="29" spans="1:19" x14ac:dyDescent="0.25">
      <c r="A29" s="52"/>
      <c r="B29" s="13" t="e">
        <f>VLOOKUP($A29,REFERENTIEL!$A:$Y,2,FALSE)</f>
        <v>#N/A</v>
      </c>
      <c r="C29" t="e">
        <f>VLOOKUP($A29,REFERENTIEL!$A:$Y,4,FALSE)</f>
        <v>#N/A</v>
      </c>
      <c r="D29" t="e">
        <f>VLOOKUP($A29,REFERENTIEL!$A:$Y,5,FALSE)</f>
        <v>#N/A</v>
      </c>
      <c r="E29" s="72" t="e">
        <f>VLOOKUP($A29,REFERENTIEL!$A:$Y,6,FALSE)</f>
        <v>#N/A</v>
      </c>
      <c r="F29" s="72" t="e">
        <f>VLOOKUP($A29,REFERENTIEL!$A:$Y,7,FALSE)</f>
        <v>#N/A</v>
      </c>
      <c r="G29" s="72" t="e">
        <f>VLOOKUP($A29,REFERENTIEL!$A:$Y,8,FALSE)</f>
        <v>#N/A</v>
      </c>
      <c r="H29" s="73" t="e">
        <f>VLOOKUP($A29,REFERENTIEL!$A:$Y,12,FALSE)</f>
        <v>#N/A</v>
      </c>
      <c r="I29" s="73" t="e">
        <f>VLOOKUP($A29,REFERENTIEL!$A:$Y,25,FALSE)</f>
        <v>#N/A</v>
      </c>
      <c r="J29" s="73" t="e">
        <f>VLOOKUP($A29,REFERENTIEL!$A:$Y,14,FALSE)</f>
        <v>#N/A</v>
      </c>
      <c r="K29" s="73" t="e">
        <f>VLOOKUP($A29,REFERENTIEL!$A:$Y,15,FALSE)</f>
        <v>#N/A</v>
      </c>
      <c r="L29" s="73" t="e">
        <f>VLOOKUP($A29,REFERENTIEL!$A:$Y,16,FALSE)</f>
        <v>#N/A</v>
      </c>
      <c r="M29" s="37" t="e">
        <f>VLOOKUP($A29,REFERENTIEL!$A:$Y,17,FALSE)</f>
        <v>#N/A</v>
      </c>
      <c r="N29" s="101" t="e">
        <f>VLOOKUP($A29,REFERENTIEL!$A:$Y,19,FALSE)</f>
        <v>#N/A</v>
      </c>
      <c r="O29" s="45" t="e">
        <f>VLOOKUP($A29,REFERENTIEL!$A:$Y,20,FALSE)</f>
        <v>#N/A</v>
      </c>
      <c r="P29" s="72" t="e">
        <f>VLOOKUP($A29,REFERENTIEL!$A:$Y,9,FALSE)</f>
        <v>#N/A</v>
      </c>
      <c r="Q29" s="73" t="e">
        <f>VLOOKUP($A29,REFERENTIEL!$A:$Y,10,FALSE)</f>
        <v>#N/A</v>
      </c>
      <c r="R29" s="73" t="e">
        <f>VLOOKUP($A29,REFERENTIEL!$A:$Y,11,FALSE)</f>
        <v>#N/A</v>
      </c>
      <c r="S29" s="73" t="e">
        <f>VLOOKUP($A29,REFERENTIEL!$A:$Y,13,FALSE)</f>
        <v>#N/A</v>
      </c>
    </row>
    <row r="30" spans="1:19" x14ac:dyDescent="0.25">
      <c r="A30" s="52"/>
      <c r="B30" s="13" t="e">
        <f>VLOOKUP($A30,REFERENTIEL!$A:$Y,2,FALSE)</f>
        <v>#N/A</v>
      </c>
      <c r="C30" t="e">
        <f>VLOOKUP($A30,REFERENTIEL!$A:$Y,4,FALSE)</f>
        <v>#N/A</v>
      </c>
      <c r="D30" t="e">
        <f>VLOOKUP($A30,REFERENTIEL!$A:$Y,5,FALSE)</f>
        <v>#N/A</v>
      </c>
      <c r="E30" s="72" t="e">
        <f>VLOOKUP($A30,REFERENTIEL!$A:$Y,6,FALSE)</f>
        <v>#N/A</v>
      </c>
      <c r="F30" s="72" t="e">
        <f>VLOOKUP($A30,REFERENTIEL!$A:$Y,7,FALSE)</f>
        <v>#N/A</v>
      </c>
      <c r="G30" s="72" t="e">
        <f>VLOOKUP($A30,REFERENTIEL!$A:$Y,8,FALSE)</f>
        <v>#N/A</v>
      </c>
      <c r="H30" s="73" t="e">
        <f>VLOOKUP($A30,REFERENTIEL!$A:$Y,12,FALSE)</f>
        <v>#N/A</v>
      </c>
      <c r="I30" s="73" t="e">
        <f>VLOOKUP($A30,REFERENTIEL!$A:$Y,25,FALSE)</f>
        <v>#N/A</v>
      </c>
      <c r="J30" s="73" t="e">
        <f>VLOOKUP($A30,REFERENTIEL!$A:$Y,14,FALSE)</f>
        <v>#N/A</v>
      </c>
      <c r="K30" s="73" t="e">
        <f>VLOOKUP($A30,REFERENTIEL!$A:$Y,15,FALSE)</f>
        <v>#N/A</v>
      </c>
      <c r="L30" s="73" t="e">
        <f>VLOOKUP($A30,REFERENTIEL!$A:$Y,16,FALSE)</f>
        <v>#N/A</v>
      </c>
      <c r="M30" t="e">
        <f>VLOOKUP($A30,REFERENTIEL!$A:$Y,17,FALSE)</f>
        <v>#N/A</v>
      </c>
      <c r="N30" s="101" t="e">
        <f>VLOOKUP($A30,REFERENTIEL!$A:$Y,19,FALSE)</f>
        <v>#N/A</v>
      </c>
      <c r="O30" s="45" t="e">
        <f>VLOOKUP($A30,REFERENTIEL!$A:$Y,20,FALSE)</f>
        <v>#N/A</v>
      </c>
      <c r="P30" s="72" t="e">
        <f>VLOOKUP($A30,REFERENTIEL!$A:$Y,9,FALSE)</f>
        <v>#N/A</v>
      </c>
      <c r="Q30" s="73" t="e">
        <f>VLOOKUP($A30,REFERENTIEL!$A:$Y,10,FALSE)</f>
        <v>#N/A</v>
      </c>
      <c r="R30" s="73" t="e">
        <f>VLOOKUP($A30,REFERENTIEL!$A:$Y,11,FALSE)</f>
        <v>#N/A</v>
      </c>
      <c r="S30" s="73" t="e">
        <f>VLOOKUP($A30,REFERENTIEL!$A:$Y,13,FALSE)</f>
        <v>#N/A</v>
      </c>
    </row>
    <row r="31" spans="1:19" x14ac:dyDescent="0.25">
      <c r="A31" s="52"/>
      <c r="B31" s="13" t="e">
        <f>VLOOKUP($A31,REFERENTIEL!$A:$Y,2,FALSE)</f>
        <v>#N/A</v>
      </c>
      <c r="C31" t="e">
        <f>VLOOKUP($A31,REFERENTIEL!$A:$Y,4,FALSE)</f>
        <v>#N/A</v>
      </c>
      <c r="D31" t="e">
        <f>VLOOKUP($A31,REFERENTIEL!$A:$Y,5,FALSE)</f>
        <v>#N/A</v>
      </c>
      <c r="E31" s="72" t="e">
        <f>VLOOKUP($A31,REFERENTIEL!$A:$Y,6,FALSE)</f>
        <v>#N/A</v>
      </c>
      <c r="F31" s="72" t="e">
        <f>VLOOKUP($A31,REFERENTIEL!$A:$Y,7,FALSE)</f>
        <v>#N/A</v>
      </c>
      <c r="G31" s="72" t="e">
        <f>VLOOKUP($A31,REFERENTIEL!$A:$Y,8,FALSE)</f>
        <v>#N/A</v>
      </c>
      <c r="H31" s="73" t="e">
        <f>VLOOKUP($A31,REFERENTIEL!$A:$Y,12,FALSE)</f>
        <v>#N/A</v>
      </c>
      <c r="I31" s="73" t="e">
        <f>VLOOKUP($A31,REFERENTIEL!$A:$Y,25,FALSE)</f>
        <v>#N/A</v>
      </c>
      <c r="J31" s="73" t="e">
        <f>VLOOKUP($A31,REFERENTIEL!$A:$Y,14,FALSE)</f>
        <v>#N/A</v>
      </c>
      <c r="K31" s="73" t="e">
        <f>VLOOKUP($A31,REFERENTIEL!$A:$Y,15,FALSE)</f>
        <v>#N/A</v>
      </c>
      <c r="L31" s="73" t="e">
        <f>VLOOKUP($A31,REFERENTIEL!$A:$Y,16,FALSE)</f>
        <v>#N/A</v>
      </c>
      <c r="M31" s="37" t="e">
        <f>VLOOKUP($A31,REFERENTIEL!$A:$Y,17,FALSE)</f>
        <v>#N/A</v>
      </c>
      <c r="N31" s="101" t="e">
        <f>VLOOKUP($A31,REFERENTIEL!$A:$Y,19,FALSE)</f>
        <v>#N/A</v>
      </c>
      <c r="O31" s="45" t="e">
        <f>VLOOKUP($A31,REFERENTIEL!$A:$Y,20,FALSE)</f>
        <v>#N/A</v>
      </c>
      <c r="P31" s="72" t="e">
        <f>VLOOKUP($A31,REFERENTIEL!$A:$Y,9,FALSE)</f>
        <v>#N/A</v>
      </c>
      <c r="Q31" s="73" t="e">
        <f>VLOOKUP($A31,REFERENTIEL!$A:$Y,10,FALSE)</f>
        <v>#N/A</v>
      </c>
      <c r="R31" s="73" t="e">
        <f>VLOOKUP($A31,REFERENTIEL!$A:$Y,11,FALSE)</f>
        <v>#N/A</v>
      </c>
      <c r="S31" s="73" t="e">
        <f>VLOOKUP($A31,REFERENTIEL!$A:$Y,13,FALSE)</f>
        <v>#N/A</v>
      </c>
    </row>
    <row r="32" spans="1:19" x14ac:dyDescent="0.25">
      <c r="A32" s="52"/>
      <c r="B32" s="13" t="e">
        <f>VLOOKUP($A32,REFERENTIEL!$A:$Y,2,FALSE)</f>
        <v>#N/A</v>
      </c>
      <c r="C32" t="e">
        <f>VLOOKUP($A32,REFERENTIEL!$A:$Y,4,FALSE)</f>
        <v>#N/A</v>
      </c>
      <c r="D32" t="e">
        <f>VLOOKUP($A32,REFERENTIEL!$A:$Y,5,FALSE)</f>
        <v>#N/A</v>
      </c>
      <c r="E32" s="72" t="e">
        <f>VLOOKUP($A32,REFERENTIEL!$A:$Y,6,FALSE)</f>
        <v>#N/A</v>
      </c>
      <c r="F32" s="72" t="e">
        <f>VLOOKUP($A32,REFERENTIEL!$A:$Y,7,FALSE)</f>
        <v>#N/A</v>
      </c>
      <c r="G32" s="72" t="e">
        <f>VLOOKUP($A32,REFERENTIEL!$A:$Y,8,FALSE)</f>
        <v>#N/A</v>
      </c>
      <c r="H32" s="73" t="e">
        <f>VLOOKUP($A32,REFERENTIEL!$A:$Y,12,FALSE)</f>
        <v>#N/A</v>
      </c>
      <c r="I32" s="73" t="e">
        <f>VLOOKUP($A32,REFERENTIEL!$A:$Y,25,FALSE)</f>
        <v>#N/A</v>
      </c>
      <c r="J32" s="73" t="e">
        <f>VLOOKUP($A32,REFERENTIEL!$A:$Y,14,FALSE)</f>
        <v>#N/A</v>
      </c>
      <c r="K32" s="73" t="e">
        <f>VLOOKUP($A32,REFERENTIEL!$A:$Y,15,FALSE)</f>
        <v>#N/A</v>
      </c>
      <c r="L32" s="73" t="e">
        <f>VLOOKUP($A32,REFERENTIEL!$A:$Y,16,FALSE)</f>
        <v>#N/A</v>
      </c>
      <c r="M32" s="37" t="e">
        <f>VLOOKUP($A32,REFERENTIEL!$A:$Y,17,FALSE)</f>
        <v>#N/A</v>
      </c>
      <c r="N32" s="101" t="e">
        <f>VLOOKUP($A32,REFERENTIEL!$A:$Y,19,FALSE)</f>
        <v>#N/A</v>
      </c>
      <c r="O32" s="45" t="e">
        <f>VLOOKUP($A32,REFERENTIEL!$A:$Y,20,FALSE)</f>
        <v>#N/A</v>
      </c>
      <c r="P32" s="72" t="e">
        <f>VLOOKUP($A32,REFERENTIEL!$A:$Y,9,FALSE)</f>
        <v>#N/A</v>
      </c>
      <c r="Q32" s="73" t="e">
        <f>VLOOKUP($A32,REFERENTIEL!$A:$Y,10,FALSE)</f>
        <v>#N/A</v>
      </c>
      <c r="R32" s="73" t="e">
        <f>VLOOKUP($A32,REFERENTIEL!$A:$Y,11,FALSE)</f>
        <v>#N/A</v>
      </c>
      <c r="S32" s="73" t="e">
        <f>VLOOKUP($A32,REFERENTIEL!$A:$Y,13,FALSE)</f>
        <v>#N/A</v>
      </c>
    </row>
    <row r="33" spans="1:19" x14ac:dyDescent="0.25">
      <c r="A33" s="52"/>
      <c r="B33" s="13" t="e">
        <f>VLOOKUP($A33,REFERENTIEL!$A:$Y,2,FALSE)</f>
        <v>#N/A</v>
      </c>
      <c r="C33" t="e">
        <f>VLOOKUP($A33,REFERENTIEL!$A:$Y,4,FALSE)</f>
        <v>#N/A</v>
      </c>
      <c r="D33" t="e">
        <f>VLOOKUP($A33,REFERENTIEL!$A:$Y,5,FALSE)</f>
        <v>#N/A</v>
      </c>
      <c r="E33" s="72" t="e">
        <f>VLOOKUP($A33,REFERENTIEL!$A:$Y,6,FALSE)</f>
        <v>#N/A</v>
      </c>
      <c r="F33" s="72" t="e">
        <f>VLOOKUP($A33,REFERENTIEL!$A:$Y,7,FALSE)</f>
        <v>#N/A</v>
      </c>
      <c r="G33" s="72" t="e">
        <f>VLOOKUP($A33,REFERENTIEL!$A:$Y,8,FALSE)</f>
        <v>#N/A</v>
      </c>
      <c r="H33" s="73" t="e">
        <f>VLOOKUP($A33,REFERENTIEL!$A:$Y,12,FALSE)</f>
        <v>#N/A</v>
      </c>
      <c r="I33" s="73" t="e">
        <f>VLOOKUP($A33,REFERENTIEL!$A:$Y,25,FALSE)</f>
        <v>#N/A</v>
      </c>
      <c r="J33" s="73" t="e">
        <f>VLOOKUP($A33,REFERENTIEL!$A:$Y,14,FALSE)</f>
        <v>#N/A</v>
      </c>
      <c r="K33" s="73" t="e">
        <f>VLOOKUP($A33,REFERENTIEL!$A:$Y,15,FALSE)</f>
        <v>#N/A</v>
      </c>
      <c r="L33" s="73" t="e">
        <f>VLOOKUP($A33,REFERENTIEL!$A:$Y,16,FALSE)</f>
        <v>#N/A</v>
      </c>
      <c r="M33" s="37" t="e">
        <f>VLOOKUP($A33,REFERENTIEL!$A:$Y,17,FALSE)</f>
        <v>#N/A</v>
      </c>
      <c r="N33" s="101" t="e">
        <f>VLOOKUP($A33,REFERENTIEL!$A:$Y,19,FALSE)</f>
        <v>#N/A</v>
      </c>
      <c r="O33" s="45" t="e">
        <f>VLOOKUP($A33,REFERENTIEL!$A:$Y,20,FALSE)</f>
        <v>#N/A</v>
      </c>
      <c r="P33" s="72" t="e">
        <f>VLOOKUP($A33,REFERENTIEL!$A:$Y,9,FALSE)</f>
        <v>#N/A</v>
      </c>
      <c r="Q33" s="73" t="e">
        <f>VLOOKUP($A33,REFERENTIEL!$A:$Y,10,FALSE)</f>
        <v>#N/A</v>
      </c>
      <c r="R33" s="73" t="e">
        <f>VLOOKUP($A33,REFERENTIEL!$A:$Y,11,FALSE)</f>
        <v>#N/A</v>
      </c>
      <c r="S33" s="73" t="e">
        <f>VLOOKUP($A33,REFERENTIEL!$A:$Y,13,FALSE)</f>
        <v>#N/A</v>
      </c>
    </row>
    <row r="34" spans="1:19" x14ac:dyDescent="0.25">
      <c r="A34" s="52"/>
      <c r="B34" s="13" t="e">
        <f>VLOOKUP($A34,REFERENTIEL!$A:$Y,2,FALSE)</f>
        <v>#N/A</v>
      </c>
      <c r="C34" t="e">
        <f>VLOOKUP($A34,REFERENTIEL!$A:$Y,4,FALSE)</f>
        <v>#N/A</v>
      </c>
      <c r="D34" t="e">
        <f>VLOOKUP($A34,REFERENTIEL!$A:$Y,5,FALSE)</f>
        <v>#N/A</v>
      </c>
      <c r="E34" s="72" t="e">
        <f>VLOOKUP($A34,REFERENTIEL!$A:$Y,6,FALSE)</f>
        <v>#N/A</v>
      </c>
      <c r="F34" s="72" t="e">
        <f>VLOOKUP($A34,REFERENTIEL!$A:$Y,7,FALSE)</f>
        <v>#N/A</v>
      </c>
      <c r="G34" s="72" t="e">
        <f>VLOOKUP($A34,REFERENTIEL!$A:$Y,8,FALSE)</f>
        <v>#N/A</v>
      </c>
      <c r="H34" s="73" t="e">
        <f>VLOOKUP($A34,REFERENTIEL!$A:$Y,12,FALSE)</f>
        <v>#N/A</v>
      </c>
      <c r="I34" s="73" t="e">
        <f>VLOOKUP($A34,REFERENTIEL!$A:$Y,25,FALSE)</f>
        <v>#N/A</v>
      </c>
      <c r="J34" s="73" t="e">
        <f>VLOOKUP($A34,REFERENTIEL!$A:$Y,14,FALSE)</f>
        <v>#N/A</v>
      </c>
      <c r="K34" s="73" t="e">
        <f>VLOOKUP($A34,REFERENTIEL!$A:$Y,15,FALSE)</f>
        <v>#N/A</v>
      </c>
      <c r="L34" s="73" t="e">
        <f>VLOOKUP($A34,REFERENTIEL!$A:$Y,16,FALSE)</f>
        <v>#N/A</v>
      </c>
      <c r="M34" t="e">
        <f>VLOOKUP($A34,REFERENTIEL!$A:$Y,17,FALSE)</f>
        <v>#N/A</v>
      </c>
      <c r="N34" s="101" t="e">
        <f>VLOOKUP($A34,REFERENTIEL!$A:$Y,19,FALSE)</f>
        <v>#N/A</v>
      </c>
      <c r="O34" s="45" t="e">
        <f>VLOOKUP($A34,REFERENTIEL!$A:$Y,20,FALSE)</f>
        <v>#N/A</v>
      </c>
      <c r="P34" s="72" t="e">
        <f>VLOOKUP($A34,REFERENTIEL!$A:$Y,9,FALSE)</f>
        <v>#N/A</v>
      </c>
      <c r="Q34" s="73" t="e">
        <f>VLOOKUP($A34,REFERENTIEL!$A:$Y,10,FALSE)</f>
        <v>#N/A</v>
      </c>
      <c r="R34" s="73" t="e">
        <f>VLOOKUP($A34,REFERENTIEL!$A:$Y,11,FALSE)</f>
        <v>#N/A</v>
      </c>
      <c r="S34" s="73" t="e">
        <f>VLOOKUP($A34,REFERENTIEL!$A:$Y,13,FALSE)</f>
        <v>#N/A</v>
      </c>
    </row>
    <row r="35" spans="1:19" x14ac:dyDescent="0.25">
      <c r="A35" s="52"/>
      <c r="B35" s="13" t="e">
        <f>VLOOKUP($A35,REFERENTIEL!$A:$Y,2,FALSE)</f>
        <v>#N/A</v>
      </c>
      <c r="C35" t="e">
        <f>VLOOKUP($A35,REFERENTIEL!$A:$Y,4,FALSE)</f>
        <v>#N/A</v>
      </c>
      <c r="D35" t="e">
        <f>VLOOKUP($A35,REFERENTIEL!$A:$Y,5,FALSE)</f>
        <v>#N/A</v>
      </c>
      <c r="E35" s="72" t="e">
        <f>VLOOKUP($A35,REFERENTIEL!$A:$Y,6,FALSE)</f>
        <v>#N/A</v>
      </c>
      <c r="F35" s="72" t="e">
        <f>VLOOKUP($A35,REFERENTIEL!$A:$Y,7,FALSE)</f>
        <v>#N/A</v>
      </c>
      <c r="G35" s="72" t="e">
        <f>VLOOKUP($A35,REFERENTIEL!$A:$Y,8,FALSE)</f>
        <v>#N/A</v>
      </c>
      <c r="H35" s="73" t="e">
        <f>VLOOKUP($A35,REFERENTIEL!$A:$Y,12,FALSE)</f>
        <v>#N/A</v>
      </c>
      <c r="I35" s="73" t="e">
        <f>VLOOKUP($A35,REFERENTIEL!$A:$Y,25,FALSE)</f>
        <v>#N/A</v>
      </c>
      <c r="J35" s="73" t="e">
        <f>VLOOKUP($A35,REFERENTIEL!$A:$Y,14,FALSE)</f>
        <v>#N/A</v>
      </c>
      <c r="K35" s="73" t="e">
        <f>VLOOKUP($A35,REFERENTIEL!$A:$Y,15,FALSE)</f>
        <v>#N/A</v>
      </c>
      <c r="L35" s="73" t="e">
        <f>VLOOKUP($A35,REFERENTIEL!$A:$Y,16,FALSE)</f>
        <v>#N/A</v>
      </c>
      <c r="M35" t="e">
        <f>VLOOKUP($A35,REFERENTIEL!$A:$Y,17,FALSE)</f>
        <v>#N/A</v>
      </c>
      <c r="N35" s="101" t="e">
        <f>VLOOKUP($A35,REFERENTIEL!$A:$Y,19,FALSE)</f>
        <v>#N/A</v>
      </c>
      <c r="O35" s="45" t="e">
        <f>VLOOKUP($A35,REFERENTIEL!$A:$Y,20,FALSE)</f>
        <v>#N/A</v>
      </c>
      <c r="P35" s="72" t="e">
        <f>VLOOKUP($A35,REFERENTIEL!$A:$Y,9,FALSE)</f>
        <v>#N/A</v>
      </c>
      <c r="Q35" s="73" t="e">
        <f>VLOOKUP($A35,REFERENTIEL!$A:$Y,10,FALSE)</f>
        <v>#N/A</v>
      </c>
      <c r="R35" s="73" t="e">
        <f>VLOOKUP($A35,REFERENTIEL!$A:$Y,11,FALSE)</f>
        <v>#N/A</v>
      </c>
      <c r="S35" s="73" t="e">
        <f>VLOOKUP($A35,REFERENTIEL!$A:$Y,13,FALSE)</f>
        <v>#N/A</v>
      </c>
    </row>
    <row r="36" spans="1:19" x14ac:dyDescent="0.25">
      <c r="A36" s="52"/>
      <c r="B36" s="13" t="e">
        <f>VLOOKUP($A36,REFERENTIEL!$A:$Y,2,FALSE)</f>
        <v>#N/A</v>
      </c>
      <c r="C36" t="e">
        <f>VLOOKUP($A36,REFERENTIEL!$A:$Y,4,FALSE)</f>
        <v>#N/A</v>
      </c>
      <c r="D36" t="e">
        <f>VLOOKUP($A36,REFERENTIEL!$A:$Y,5,FALSE)</f>
        <v>#N/A</v>
      </c>
      <c r="E36" s="72" t="e">
        <f>VLOOKUP($A36,REFERENTIEL!$A:$Y,6,FALSE)</f>
        <v>#N/A</v>
      </c>
      <c r="F36" s="72" t="e">
        <f>VLOOKUP($A36,REFERENTIEL!$A:$Y,7,FALSE)</f>
        <v>#N/A</v>
      </c>
      <c r="G36" s="72" t="e">
        <f>VLOOKUP($A36,REFERENTIEL!$A:$Y,8,FALSE)</f>
        <v>#N/A</v>
      </c>
      <c r="H36" s="73" t="e">
        <f>VLOOKUP($A36,REFERENTIEL!$A:$Y,12,FALSE)</f>
        <v>#N/A</v>
      </c>
      <c r="I36" s="73" t="e">
        <f>VLOOKUP($A36,REFERENTIEL!$A:$Y,25,FALSE)</f>
        <v>#N/A</v>
      </c>
      <c r="J36" s="73" t="e">
        <f>VLOOKUP($A36,REFERENTIEL!$A:$Y,14,FALSE)</f>
        <v>#N/A</v>
      </c>
      <c r="K36" s="73" t="e">
        <f>VLOOKUP($A36,REFERENTIEL!$A:$Y,15,FALSE)</f>
        <v>#N/A</v>
      </c>
      <c r="L36" s="73" t="e">
        <f>VLOOKUP($A36,REFERENTIEL!$A:$Y,16,FALSE)</f>
        <v>#N/A</v>
      </c>
      <c r="M36" t="e">
        <f>VLOOKUP($A36,REFERENTIEL!$A:$Y,17,FALSE)</f>
        <v>#N/A</v>
      </c>
      <c r="N36" s="101" t="e">
        <f>VLOOKUP($A36,REFERENTIEL!$A:$Y,19,FALSE)</f>
        <v>#N/A</v>
      </c>
      <c r="O36" s="45" t="e">
        <f>VLOOKUP($A36,REFERENTIEL!$A:$Y,20,FALSE)</f>
        <v>#N/A</v>
      </c>
      <c r="P36" s="72" t="e">
        <f>VLOOKUP($A36,REFERENTIEL!$A:$Y,9,FALSE)</f>
        <v>#N/A</v>
      </c>
      <c r="Q36" s="73" t="e">
        <f>VLOOKUP($A36,REFERENTIEL!$A:$Y,10,FALSE)</f>
        <v>#N/A</v>
      </c>
      <c r="R36" s="73" t="e">
        <f>VLOOKUP($A36,REFERENTIEL!$A:$Y,11,FALSE)</f>
        <v>#N/A</v>
      </c>
      <c r="S36" s="73" t="e">
        <f>VLOOKUP($A36,REFERENTIEL!$A:$Y,13,FALSE)</f>
        <v>#N/A</v>
      </c>
    </row>
    <row r="37" spans="1:19" x14ac:dyDescent="0.25">
      <c r="A37" s="52"/>
      <c r="B37" s="13" t="e">
        <f>VLOOKUP($A37,REFERENTIEL!$A:$Y,2,FALSE)</f>
        <v>#N/A</v>
      </c>
      <c r="C37" t="e">
        <f>VLOOKUP($A37,REFERENTIEL!$A:$Y,4,FALSE)</f>
        <v>#N/A</v>
      </c>
      <c r="D37" t="e">
        <f>VLOOKUP($A37,REFERENTIEL!$A:$Y,5,FALSE)</f>
        <v>#N/A</v>
      </c>
      <c r="E37" s="72" t="e">
        <f>VLOOKUP($A37,REFERENTIEL!$A:$Y,6,FALSE)</f>
        <v>#N/A</v>
      </c>
      <c r="F37" s="72" t="e">
        <f>VLOOKUP($A37,REFERENTIEL!$A:$Y,7,FALSE)</f>
        <v>#N/A</v>
      </c>
      <c r="G37" s="72" t="e">
        <f>VLOOKUP($A37,REFERENTIEL!$A:$Y,8,FALSE)</f>
        <v>#N/A</v>
      </c>
      <c r="H37" s="73" t="e">
        <f>VLOOKUP($A37,REFERENTIEL!$A:$Y,12,FALSE)</f>
        <v>#N/A</v>
      </c>
      <c r="I37" s="73" t="e">
        <f>VLOOKUP($A37,REFERENTIEL!$A:$Y,25,FALSE)</f>
        <v>#N/A</v>
      </c>
      <c r="J37" s="73" t="e">
        <f>VLOOKUP($A37,REFERENTIEL!$A:$Y,14,FALSE)</f>
        <v>#N/A</v>
      </c>
      <c r="K37" s="73" t="e">
        <f>VLOOKUP($A37,REFERENTIEL!$A:$Y,15,FALSE)</f>
        <v>#N/A</v>
      </c>
      <c r="L37" s="73" t="e">
        <f>VLOOKUP($A37,REFERENTIEL!$A:$Y,16,FALSE)</f>
        <v>#N/A</v>
      </c>
      <c r="M37" t="e">
        <f>VLOOKUP($A37,REFERENTIEL!$A:$Y,17,FALSE)</f>
        <v>#N/A</v>
      </c>
      <c r="N37" s="101" t="e">
        <f>VLOOKUP($A37,REFERENTIEL!$A:$Y,19,FALSE)</f>
        <v>#N/A</v>
      </c>
      <c r="O37" s="45" t="e">
        <f>VLOOKUP($A37,REFERENTIEL!$A:$Y,20,FALSE)</f>
        <v>#N/A</v>
      </c>
      <c r="P37" s="72" t="e">
        <f>VLOOKUP($A37,REFERENTIEL!$A:$Y,9,FALSE)</f>
        <v>#N/A</v>
      </c>
      <c r="Q37" s="73" t="e">
        <f>VLOOKUP($A37,REFERENTIEL!$A:$Y,10,FALSE)</f>
        <v>#N/A</v>
      </c>
      <c r="R37" s="73" t="e">
        <f>VLOOKUP($A37,REFERENTIEL!$A:$Y,11,FALSE)</f>
        <v>#N/A</v>
      </c>
      <c r="S37" s="73" t="e">
        <f>VLOOKUP($A37,REFERENTIEL!$A:$Y,13,FALSE)</f>
        <v>#N/A</v>
      </c>
    </row>
    <row r="38" spans="1:19" x14ac:dyDescent="0.25">
      <c r="A38" s="52"/>
      <c r="B38" s="13" t="e">
        <f>VLOOKUP($A38,REFERENTIEL!$A:$Y,2,FALSE)</f>
        <v>#N/A</v>
      </c>
      <c r="C38" t="e">
        <f>VLOOKUP($A38,REFERENTIEL!$A:$Y,4,FALSE)</f>
        <v>#N/A</v>
      </c>
      <c r="D38" t="e">
        <f>VLOOKUP($A38,REFERENTIEL!$A:$Y,5,FALSE)</f>
        <v>#N/A</v>
      </c>
      <c r="E38" s="72" t="e">
        <f>VLOOKUP($A38,REFERENTIEL!$A:$Y,6,FALSE)</f>
        <v>#N/A</v>
      </c>
      <c r="F38" s="72" t="e">
        <f>VLOOKUP($A38,REFERENTIEL!$A:$Y,7,FALSE)</f>
        <v>#N/A</v>
      </c>
      <c r="G38" s="72" t="e">
        <f>VLOOKUP($A38,REFERENTIEL!$A:$Y,8,FALSE)</f>
        <v>#N/A</v>
      </c>
      <c r="H38" s="73" t="e">
        <f>VLOOKUP($A38,REFERENTIEL!$A:$Y,12,FALSE)</f>
        <v>#N/A</v>
      </c>
      <c r="I38" s="73" t="e">
        <f>VLOOKUP($A38,REFERENTIEL!$A:$Y,25,FALSE)</f>
        <v>#N/A</v>
      </c>
      <c r="J38" s="73" t="e">
        <f>VLOOKUP($A38,REFERENTIEL!$A:$Y,14,FALSE)</f>
        <v>#N/A</v>
      </c>
      <c r="K38" s="73" t="e">
        <f>VLOOKUP($A38,REFERENTIEL!$A:$Y,15,FALSE)</f>
        <v>#N/A</v>
      </c>
      <c r="L38" s="73" t="e">
        <f>VLOOKUP($A38,REFERENTIEL!$A:$Y,16,FALSE)</f>
        <v>#N/A</v>
      </c>
      <c r="M38" s="37" t="e">
        <f>VLOOKUP($A38,REFERENTIEL!$A:$Y,17,FALSE)</f>
        <v>#N/A</v>
      </c>
      <c r="N38" s="101" t="e">
        <f>VLOOKUP($A38,REFERENTIEL!$A:$Y,19,FALSE)</f>
        <v>#N/A</v>
      </c>
      <c r="O38" s="45" t="e">
        <f>VLOOKUP($A38,REFERENTIEL!$A:$Y,20,FALSE)</f>
        <v>#N/A</v>
      </c>
      <c r="P38" s="72" t="e">
        <f>VLOOKUP($A38,REFERENTIEL!$A:$Y,9,FALSE)</f>
        <v>#N/A</v>
      </c>
      <c r="Q38" s="73" t="e">
        <f>VLOOKUP($A38,REFERENTIEL!$A:$Y,10,FALSE)</f>
        <v>#N/A</v>
      </c>
      <c r="R38" s="73" t="e">
        <f>VLOOKUP($A38,REFERENTIEL!$A:$Y,11,FALSE)</f>
        <v>#N/A</v>
      </c>
      <c r="S38" s="73" t="e">
        <f>VLOOKUP($A38,REFERENTIEL!$A:$Y,13,FALSE)</f>
        <v>#N/A</v>
      </c>
    </row>
    <row r="39" spans="1:19" x14ac:dyDescent="0.25">
      <c r="A39" s="52"/>
      <c r="B39" s="13" t="e">
        <f>VLOOKUP($A39,REFERENTIEL!$A:$Y,2,FALSE)</f>
        <v>#N/A</v>
      </c>
      <c r="C39" t="e">
        <f>VLOOKUP($A39,REFERENTIEL!$A:$Y,4,FALSE)</f>
        <v>#N/A</v>
      </c>
      <c r="D39" t="e">
        <f>VLOOKUP($A39,REFERENTIEL!$A:$Y,5,FALSE)</f>
        <v>#N/A</v>
      </c>
      <c r="E39" s="72" t="e">
        <f>VLOOKUP($A39,REFERENTIEL!$A:$Y,6,FALSE)</f>
        <v>#N/A</v>
      </c>
      <c r="F39" s="72" t="e">
        <f>VLOOKUP($A39,REFERENTIEL!$A:$Y,7,FALSE)</f>
        <v>#N/A</v>
      </c>
      <c r="G39" s="72" t="e">
        <f>VLOOKUP($A39,REFERENTIEL!$A:$Y,8,FALSE)</f>
        <v>#N/A</v>
      </c>
      <c r="H39" s="73" t="e">
        <f>VLOOKUP($A39,REFERENTIEL!$A:$Y,12,FALSE)</f>
        <v>#N/A</v>
      </c>
      <c r="I39" s="73" t="e">
        <f>VLOOKUP($A39,REFERENTIEL!$A:$Y,25,FALSE)</f>
        <v>#N/A</v>
      </c>
      <c r="J39" s="73" t="e">
        <f>VLOOKUP($A39,REFERENTIEL!$A:$Y,14,FALSE)</f>
        <v>#N/A</v>
      </c>
      <c r="K39" s="73" t="e">
        <f>VLOOKUP($A39,REFERENTIEL!$A:$Y,15,FALSE)</f>
        <v>#N/A</v>
      </c>
      <c r="L39" s="73" t="e">
        <f>VLOOKUP($A39,REFERENTIEL!$A:$Y,16,FALSE)</f>
        <v>#N/A</v>
      </c>
      <c r="M39" s="37" t="e">
        <f>VLOOKUP($A39,REFERENTIEL!$A:$Y,17,FALSE)</f>
        <v>#N/A</v>
      </c>
      <c r="N39" s="101" t="e">
        <f>VLOOKUP($A39,REFERENTIEL!$A:$Y,19,FALSE)</f>
        <v>#N/A</v>
      </c>
      <c r="O39" s="45" t="e">
        <f>VLOOKUP($A39,REFERENTIEL!$A:$Y,20,FALSE)</f>
        <v>#N/A</v>
      </c>
      <c r="P39" s="72" t="e">
        <f>VLOOKUP($A39,REFERENTIEL!$A:$Y,9,FALSE)</f>
        <v>#N/A</v>
      </c>
      <c r="Q39" s="73" t="e">
        <f>VLOOKUP($A39,REFERENTIEL!$A:$Y,10,FALSE)</f>
        <v>#N/A</v>
      </c>
      <c r="R39" s="73" t="e">
        <f>VLOOKUP($A39,REFERENTIEL!$A:$Y,11,FALSE)</f>
        <v>#N/A</v>
      </c>
      <c r="S39" s="73" t="e">
        <f>VLOOKUP($A39,REFERENTIEL!$A:$Y,13,FALSE)</f>
        <v>#N/A</v>
      </c>
    </row>
    <row r="40" spans="1:19" x14ac:dyDescent="0.25">
      <c r="A40" s="52"/>
      <c r="B40" s="13" t="e">
        <f>VLOOKUP($A40,REFERENTIEL!$A:$Y,2,FALSE)</f>
        <v>#N/A</v>
      </c>
      <c r="C40" t="e">
        <f>VLOOKUP($A40,REFERENTIEL!$A:$Y,4,FALSE)</f>
        <v>#N/A</v>
      </c>
      <c r="D40" t="e">
        <f>VLOOKUP($A40,REFERENTIEL!$A:$Y,5,FALSE)</f>
        <v>#N/A</v>
      </c>
      <c r="E40" s="72" t="e">
        <f>VLOOKUP($A40,REFERENTIEL!$A:$Y,6,FALSE)</f>
        <v>#N/A</v>
      </c>
      <c r="F40" s="72" t="e">
        <f>VLOOKUP($A40,REFERENTIEL!$A:$Y,7,FALSE)</f>
        <v>#N/A</v>
      </c>
      <c r="G40" s="72" t="e">
        <f>VLOOKUP($A40,REFERENTIEL!$A:$Y,8,FALSE)</f>
        <v>#N/A</v>
      </c>
      <c r="H40" s="73" t="e">
        <f>VLOOKUP($A40,REFERENTIEL!$A:$Y,12,FALSE)</f>
        <v>#N/A</v>
      </c>
      <c r="I40" s="73" t="e">
        <f>VLOOKUP($A40,REFERENTIEL!$A:$Y,25,FALSE)</f>
        <v>#N/A</v>
      </c>
      <c r="J40" s="73" t="e">
        <f>VLOOKUP($A40,REFERENTIEL!$A:$Y,14,FALSE)</f>
        <v>#N/A</v>
      </c>
      <c r="K40" s="73" t="e">
        <f>VLOOKUP($A40,REFERENTIEL!$A:$Y,15,FALSE)</f>
        <v>#N/A</v>
      </c>
      <c r="L40" s="73" t="e">
        <f>VLOOKUP($A40,REFERENTIEL!$A:$Y,16,FALSE)</f>
        <v>#N/A</v>
      </c>
      <c r="M40" s="37" t="e">
        <f>VLOOKUP($A40,REFERENTIEL!$A:$Y,17,FALSE)</f>
        <v>#N/A</v>
      </c>
      <c r="N40" s="101" t="e">
        <f>VLOOKUP($A40,REFERENTIEL!$A:$Y,19,FALSE)</f>
        <v>#N/A</v>
      </c>
      <c r="O40" s="45" t="e">
        <f>VLOOKUP($A40,REFERENTIEL!$A:$Y,20,FALSE)</f>
        <v>#N/A</v>
      </c>
      <c r="P40" s="72" t="e">
        <f>VLOOKUP($A40,REFERENTIEL!$A:$Y,9,FALSE)</f>
        <v>#N/A</v>
      </c>
      <c r="Q40" s="73" t="e">
        <f>VLOOKUP($A40,REFERENTIEL!$A:$Y,10,FALSE)</f>
        <v>#N/A</v>
      </c>
      <c r="R40" s="73" t="e">
        <f>VLOOKUP($A40,REFERENTIEL!$A:$Y,11,FALSE)</f>
        <v>#N/A</v>
      </c>
      <c r="S40" s="73" t="e">
        <f>VLOOKUP($A40,REFERENTIEL!$A:$Y,13,FALSE)</f>
        <v>#N/A</v>
      </c>
    </row>
    <row r="41" spans="1:19" x14ac:dyDescent="0.25">
      <c r="A41" s="52"/>
      <c r="B41" s="13" t="e">
        <f>VLOOKUP($A41,REFERENTIEL!$A:$Y,2,FALSE)</f>
        <v>#N/A</v>
      </c>
      <c r="C41" t="e">
        <f>VLOOKUP($A41,REFERENTIEL!$A:$Y,4,FALSE)</f>
        <v>#N/A</v>
      </c>
      <c r="D41" t="e">
        <f>VLOOKUP($A41,REFERENTIEL!$A:$Y,5,FALSE)</f>
        <v>#N/A</v>
      </c>
      <c r="E41" s="72" t="e">
        <f>VLOOKUP($A41,REFERENTIEL!$A:$Y,6,FALSE)</f>
        <v>#N/A</v>
      </c>
      <c r="F41" s="72" t="e">
        <f>VLOOKUP($A41,REFERENTIEL!$A:$Y,7,FALSE)</f>
        <v>#N/A</v>
      </c>
      <c r="G41" s="72" t="e">
        <f>VLOOKUP($A41,REFERENTIEL!$A:$Y,8,FALSE)</f>
        <v>#N/A</v>
      </c>
      <c r="H41" s="73" t="e">
        <f>VLOOKUP($A41,REFERENTIEL!$A:$Y,12,FALSE)</f>
        <v>#N/A</v>
      </c>
      <c r="I41" s="73" t="e">
        <f>VLOOKUP($A41,REFERENTIEL!$A:$Y,25,FALSE)</f>
        <v>#N/A</v>
      </c>
      <c r="J41" s="73" t="e">
        <f>VLOOKUP($A41,REFERENTIEL!$A:$Y,14,FALSE)</f>
        <v>#N/A</v>
      </c>
      <c r="K41" s="73" t="e">
        <f>VLOOKUP($A41,REFERENTIEL!$A:$Y,15,FALSE)</f>
        <v>#N/A</v>
      </c>
      <c r="L41" s="73" t="e">
        <f>VLOOKUP($A41,REFERENTIEL!$A:$Y,16,FALSE)</f>
        <v>#N/A</v>
      </c>
      <c r="M41" s="37" t="e">
        <f>VLOOKUP($A41,REFERENTIEL!$A:$Y,17,FALSE)</f>
        <v>#N/A</v>
      </c>
      <c r="N41" s="101" t="e">
        <f>VLOOKUP($A41,REFERENTIEL!$A:$Y,19,FALSE)</f>
        <v>#N/A</v>
      </c>
      <c r="O41" s="45" t="e">
        <f>VLOOKUP($A41,REFERENTIEL!$A:$Y,20,FALSE)</f>
        <v>#N/A</v>
      </c>
      <c r="P41" s="72" t="e">
        <f>VLOOKUP($A41,REFERENTIEL!$A:$Y,9,FALSE)</f>
        <v>#N/A</v>
      </c>
      <c r="Q41" s="73" t="e">
        <f>VLOOKUP($A41,REFERENTIEL!$A:$Y,10,FALSE)</f>
        <v>#N/A</v>
      </c>
      <c r="R41" s="73" t="e">
        <f>VLOOKUP($A41,REFERENTIEL!$A:$Y,11,FALSE)</f>
        <v>#N/A</v>
      </c>
      <c r="S41" s="73" t="e">
        <f>VLOOKUP($A41,REFERENTIEL!$A:$Y,13,FALSE)</f>
        <v>#N/A</v>
      </c>
    </row>
    <row r="42" spans="1:19" x14ac:dyDescent="0.25">
      <c r="A42" s="52"/>
      <c r="B42" s="13" t="e">
        <f>VLOOKUP($A42,REFERENTIEL!$A:$Y,2,FALSE)</f>
        <v>#N/A</v>
      </c>
      <c r="C42" t="e">
        <f>VLOOKUP($A42,REFERENTIEL!$A:$Y,4,FALSE)</f>
        <v>#N/A</v>
      </c>
      <c r="D42" t="e">
        <f>VLOOKUP($A42,REFERENTIEL!$A:$Y,5,FALSE)</f>
        <v>#N/A</v>
      </c>
      <c r="E42" s="72" t="e">
        <f>VLOOKUP($A42,REFERENTIEL!$A:$Y,6,FALSE)</f>
        <v>#N/A</v>
      </c>
      <c r="F42" s="72" t="e">
        <f>VLOOKUP($A42,REFERENTIEL!$A:$Y,7,FALSE)</f>
        <v>#N/A</v>
      </c>
      <c r="G42" s="72" t="e">
        <f>VLOOKUP($A42,REFERENTIEL!$A:$Y,8,FALSE)</f>
        <v>#N/A</v>
      </c>
      <c r="H42" s="73" t="e">
        <f>VLOOKUP($A42,REFERENTIEL!$A:$Y,12,FALSE)</f>
        <v>#N/A</v>
      </c>
      <c r="I42" s="73" t="e">
        <f>VLOOKUP($A42,REFERENTIEL!$A:$Y,25,FALSE)</f>
        <v>#N/A</v>
      </c>
      <c r="J42" s="73" t="e">
        <f>VLOOKUP($A42,REFERENTIEL!$A:$Y,14,FALSE)</f>
        <v>#N/A</v>
      </c>
      <c r="K42" s="73" t="e">
        <f>VLOOKUP($A42,REFERENTIEL!$A:$Y,15,FALSE)</f>
        <v>#N/A</v>
      </c>
      <c r="L42" s="73" t="e">
        <f>VLOOKUP($A42,REFERENTIEL!$A:$Y,16,FALSE)</f>
        <v>#N/A</v>
      </c>
      <c r="M42" s="37" t="e">
        <f>VLOOKUP($A42,REFERENTIEL!$A:$Y,17,FALSE)</f>
        <v>#N/A</v>
      </c>
      <c r="N42" s="101" t="e">
        <f>VLOOKUP($A42,REFERENTIEL!$A:$Y,19,FALSE)</f>
        <v>#N/A</v>
      </c>
      <c r="O42" s="45" t="e">
        <f>VLOOKUP($A42,REFERENTIEL!$A:$Y,20,FALSE)</f>
        <v>#N/A</v>
      </c>
      <c r="P42" s="72" t="e">
        <f>VLOOKUP($A42,REFERENTIEL!$A:$Y,9,FALSE)</f>
        <v>#N/A</v>
      </c>
      <c r="Q42" s="73" t="e">
        <f>VLOOKUP($A42,REFERENTIEL!$A:$Y,10,FALSE)</f>
        <v>#N/A</v>
      </c>
      <c r="R42" s="73" t="e">
        <f>VLOOKUP($A42,REFERENTIEL!$A:$Y,11,FALSE)</f>
        <v>#N/A</v>
      </c>
      <c r="S42" s="73" t="e">
        <f>VLOOKUP($A42,REFERENTIEL!$A:$Y,13,FALSE)</f>
        <v>#N/A</v>
      </c>
    </row>
    <row r="43" spans="1:19" x14ac:dyDescent="0.25">
      <c r="A43" s="52"/>
      <c r="B43" s="13" t="e">
        <f>VLOOKUP($A43,REFERENTIEL!$A:$Y,2,FALSE)</f>
        <v>#N/A</v>
      </c>
      <c r="C43" t="e">
        <f>VLOOKUP($A43,REFERENTIEL!$A:$Y,4,FALSE)</f>
        <v>#N/A</v>
      </c>
      <c r="D43" t="e">
        <f>VLOOKUP($A43,REFERENTIEL!$A:$Y,5,FALSE)</f>
        <v>#N/A</v>
      </c>
      <c r="E43" s="72" t="e">
        <f>VLOOKUP($A43,REFERENTIEL!$A:$Y,6,FALSE)</f>
        <v>#N/A</v>
      </c>
      <c r="F43" s="72" t="e">
        <f>VLOOKUP($A43,REFERENTIEL!$A:$Y,7,FALSE)</f>
        <v>#N/A</v>
      </c>
      <c r="G43" s="72" t="e">
        <f>VLOOKUP($A43,REFERENTIEL!$A:$Y,8,FALSE)</f>
        <v>#N/A</v>
      </c>
      <c r="H43" s="73" t="e">
        <f>VLOOKUP($A43,REFERENTIEL!$A:$Y,12,FALSE)</f>
        <v>#N/A</v>
      </c>
      <c r="I43" s="73" t="e">
        <f>VLOOKUP($A43,REFERENTIEL!$A:$Y,25,FALSE)</f>
        <v>#N/A</v>
      </c>
      <c r="J43" s="73" t="e">
        <f>VLOOKUP($A43,REFERENTIEL!$A:$Y,14,FALSE)</f>
        <v>#N/A</v>
      </c>
      <c r="K43" s="73" t="e">
        <f>VLOOKUP($A43,REFERENTIEL!$A:$Y,15,FALSE)</f>
        <v>#N/A</v>
      </c>
      <c r="L43" s="73" t="e">
        <f>VLOOKUP($A43,REFERENTIEL!$A:$Y,16,FALSE)</f>
        <v>#N/A</v>
      </c>
      <c r="M43" s="37" t="e">
        <f>VLOOKUP($A43,REFERENTIEL!$A:$Y,17,FALSE)</f>
        <v>#N/A</v>
      </c>
      <c r="N43" s="101" t="e">
        <f>VLOOKUP($A43,REFERENTIEL!$A:$Y,19,FALSE)</f>
        <v>#N/A</v>
      </c>
      <c r="O43" s="45" t="e">
        <f>VLOOKUP($A43,REFERENTIEL!$A:$Y,20,FALSE)</f>
        <v>#N/A</v>
      </c>
      <c r="P43" s="72" t="e">
        <f>VLOOKUP($A43,REFERENTIEL!$A:$Y,9,FALSE)</f>
        <v>#N/A</v>
      </c>
      <c r="Q43" s="73" t="e">
        <f>VLOOKUP($A43,REFERENTIEL!$A:$Y,10,FALSE)</f>
        <v>#N/A</v>
      </c>
      <c r="R43" s="73" t="e">
        <f>VLOOKUP($A43,REFERENTIEL!$A:$Y,11,FALSE)</f>
        <v>#N/A</v>
      </c>
      <c r="S43" s="73" t="e">
        <f>VLOOKUP($A43,REFERENTIEL!$A:$Y,13,FALSE)</f>
        <v>#N/A</v>
      </c>
    </row>
    <row r="44" spans="1:19" x14ac:dyDescent="0.25">
      <c r="A44" s="52"/>
      <c r="B44" s="13" t="e">
        <f>VLOOKUP($A44,REFERENTIEL!$A:$Y,2,FALSE)</f>
        <v>#N/A</v>
      </c>
      <c r="C44" t="e">
        <f>VLOOKUP($A44,REFERENTIEL!$A:$Y,4,FALSE)</f>
        <v>#N/A</v>
      </c>
      <c r="D44" t="e">
        <f>VLOOKUP($A44,REFERENTIEL!$A:$Y,5,FALSE)</f>
        <v>#N/A</v>
      </c>
      <c r="E44" s="72" t="e">
        <f>VLOOKUP($A44,REFERENTIEL!$A:$Y,6,FALSE)</f>
        <v>#N/A</v>
      </c>
      <c r="F44" s="72" t="e">
        <f>VLOOKUP($A44,REFERENTIEL!$A:$Y,7,FALSE)</f>
        <v>#N/A</v>
      </c>
      <c r="G44" s="72" t="e">
        <f>VLOOKUP($A44,REFERENTIEL!$A:$Y,8,FALSE)</f>
        <v>#N/A</v>
      </c>
      <c r="H44" s="73" t="e">
        <f>VLOOKUP($A44,REFERENTIEL!$A:$Y,12,FALSE)</f>
        <v>#N/A</v>
      </c>
      <c r="I44" s="73" t="e">
        <f>VLOOKUP($A44,REFERENTIEL!$A:$Y,25,FALSE)</f>
        <v>#N/A</v>
      </c>
      <c r="J44" s="73" t="e">
        <f>VLOOKUP($A44,REFERENTIEL!$A:$Y,14,FALSE)</f>
        <v>#N/A</v>
      </c>
      <c r="K44" s="73" t="e">
        <f>VLOOKUP($A44,REFERENTIEL!$A:$Y,15,FALSE)</f>
        <v>#N/A</v>
      </c>
      <c r="L44" s="73" t="e">
        <f>VLOOKUP($A44,REFERENTIEL!$A:$Y,16,FALSE)</f>
        <v>#N/A</v>
      </c>
      <c r="M44" s="37" t="e">
        <f>VLOOKUP($A44,REFERENTIEL!$A:$Y,17,FALSE)</f>
        <v>#N/A</v>
      </c>
      <c r="N44" s="101" t="e">
        <f>VLOOKUP($A44,REFERENTIEL!$A:$Y,19,FALSE)</f>
        <v>#N/A</v>
      </c>
      <c r="O44" s="45" t="e">
        <f>VLOOKUP($A44,REFERENTIEL!$A:$Y,20,FALSE)</f>
        <v>#N/A</v>
      </c>
      <c r="P44" s="72" t="e">
        <f>VLOOKUP($A44,REFERENTIEL!$A:$Y,9,FALSE)</f>
        <v>#N/A</v>
      </c>
      <c r="Q44" s="73" t="e">
        <f>VLOOKUP($A44,REFERENTIEL!$A:$Y,10,FALSE)</f>
        <v>#N/A</v>
      </c>
      <c r="R44" s="73" t="e">
        <f>VLOOKUP($A44,REFERENTIEL!$A:$Y,11,FALSE)</f>
        <v>#N/A</v>
      </c>
      <c r="S44" s="73" t="e">
        <f>VLOOKUP($A44,REFERENTIEL!$A:$Y,13,FALSE)</f>
        <v>#N/A</v>
      </c>
    </row>
    <row r="45" spans="1:19" x14ac:dyDescent="0.25">
      <c r="A45" s="52"/>
      <c r="B45" s="13" t="e">
        <f>VLOOKUP($A45,REFERENTIEL!$A:$Y,2,FALSE)</f>
        <v>#N/A</v>
      </c>
      <c r="C45" t="e">
        <f>VLOOKUP($A45,REFERENTIEL!$A:$Y,4,FALSE)</f>
        <v>#N/A</v>
      </c>
      <c r="D45" t="e">
        <f>VLOOKUP($A45,REFERENTIEL!$A:$Y,5,FALSE)</f>
        <v>#N/A</v>
      </c>
      <c r="E45" s="72" t="e">
        <f>VLOOKUP($A45,REFERENTIEL!$A:$Y,6,FALSE)</f>
        <v>#N/A</v>
      </c>
      <c r="F45" s="72" t="e">
        <f>VLOOKUP($A45,REFERENTIEL!$A:$Y,7,FALSE)</f>
        <v>#N/A</v>
      </c>
      <c r="G45" s="72" t="e">
        <f>VLOOKUP($A45,REFERENTIEL!$A:$Y,8,FALSE)</f>
        <v>#N/A</v>
      </c>
      <c r="H45" s="73" t="e">
        <f>VLOOKUP($A45,REFERENTIEL!$A:$Y,12,FALSE)</f>
        <v>#N/A</v>
      </c>
      <c r="I45" s="73" t="e">
        <f>VLOOKUP($A45,REFERENTIEL!$A:$Y,25,FALSE)</f>
        <v>#N/A</v>
      </c>
      <c r="J45" s="73" t="e">
        <f>VLOOKUP($A45,REFERENTIEL!$A:$Y,14,FALSE)</f>
        <v>#N/A</v>
      </c>
      <c r="K45" s="73" t="e">
        <f>VLOOKUP($A45,REFERENTIEL!$A:$Y,15,FALSE)</f>
        <v>#N/A</v>
      </c>
      <c r="L45" s="73" t="e">
        <f>VLOOKUP($A45,REFERENTIEL!$A:$Y,16,FALSE)</f>
        <v>#N/A</v>
      </c>
      <c r="M45" s="37" t="e">
        <f>VLOOKUP($A45,REFERENTIEL!$A:$Y,17,FALSE)</f>
        <v>#N/A</v>
      </c>
      <c r="N45" s="101" t="e">
        <f>VLOOKUP($A45,REFERENTIEL!$A:$Y,19,FALSE)</f>
        <v>#N/A</v>
      </c>
      <c r="O45" s="45" t="e">
        <f>VLOOKUP($A45,REFERENTIEL!$A:$Y,20,FALSE)</f>
        <v>#N/A</v>
      </c>
      <c r="P45" s="72" t="e">
        <f>VLOOKUP($A45,REFERENTIEL!$A:$Y,9,FALSE)</f>
        <v>#N/A</v>
      </c>
      <c r="Q45" s="73" t="e">
        <f>VLOOKUP($A45,REFERENTIEL!$A:$Y,10,FALSE)</f>
        <v>#N/A</v>
      </c>
      <c r="R45" s="73" t="e">
        <f>VLOOKUP($A45,REFERENTIEL!$A:$Y,11,FALSE)</f>
        <v>#N/A</v>
      </c>
      <c r="S45" s="73" t="e">
        <f>VLOOKUP($A45,REFERENTIEL!$A:$Y,13,FALSE)</f>
        <v>#N/A</v>
      </c>
    </row>
    <row r="46" spans="1:19" x14ac:dyDescent="0.25">
      <c r="A46" s="52"/>
      <c r="B46" s="13" t="e">
        <f>VLOOKUP($A46,REFERENTIEL!$A:$Y,2,FALSE)</f>
        <v>#N/A</v>
      </c>
      <c r="C46" t="e">
        <f>VLOOKUP($A46,REFERENTIEL!$A:$Y,4,FALSE)</f>
        <v>#N/A</v>
      </c>
      <c r="D46" t="e">
        <f>VLOOKUP($A46,REFERENTIEL!$A:$Y,5,FALSE)</f>
        <v>#N/A</v>
      </c>
      <c r="E46" s="72" t="e">
        <f>VLOOKUP($A46,REFERENTIEL!$A:$Y,6,FALSE)</f>
        <v>#N/A</v>
      </c>
      <c r="F46" s="72" t="e">
        <f>VLOOKUP($A46,REFERENTIEL!$A:$Y,7,FALSE)</f>
        <v>#N/A</v>
      </c>
      <c r="G46" s="72" t="e">
        <f>VLOOKUP($A46,REFERENTIEL!$A:$Y,8,FALSE)</f>
        <v>#N/A</v>
      </c>
      <c r="H46" s="73" t="e">
        <f>VLOOKUP($A46,REFERENTIEL!$A:$Y,12,FALSE)</f>
        <v>#N/A</v>
      </c>
      <c r="I46" s="73" t="e">
        <f>VLOOKUP($A46,REFERENTIEL!$A:$Y,25,FALSE)</f>
        <v>#N/A</v>
      </c>
      <c r="J46" s="73" t="e">
        <f>VLOOKUP($A46,REFERENTIEL!$A:$Y,14,FALSE)</f>
        <v>#N/A</v>
      </c>
      <c r="K46" s="73" t="e">
        <f>VLOOKUP($A46,REFERENTIEL!$A:$Y,15,FALSE)</f>
        <v>#N/A</v>
      </c>
      <c r="L46" s="73" t="e">
        <f>VLOOKUP($A46,REFERENTIEL!$A:$Y,16,FALSE)</f>
        <v>#N/A</v>
      </c>
      <c r="M46" s="37" t="e">
        <f>VLOOKUP($A46,REFERENTIEL!$A:$Y,17,FALSE)</f>
        <v>#N/A</v>
      </c>
      <c r="N46" s="101" t="e">
        <f>VLOOKUP($A46,REFERENTIEL!$A:$Y,19,FALSE)</f>
        <v>#N/A</v>
      </c>
      <c r="O46" s="45" t="e">
        <f>VLOOKUP($A46,REFERENTIEL!$A:$Y,20,FALSE)</f>
        <v>#N/A</v>
      </c>
      <c r="P46" s="72" t="e">
        <f>VLOOKUP($A46,REFERENTIEL!$A:$Y,9,FALSE)</f>
        <v>#N/A</v>
      </c>
      <c r="Q46" s="73" t="e">
        <f>VLOOKUP($A46,REFERENTIEL!$A:$Y,10,FALSE)</f>
        <v>#N/A</v>
      </c>
      <c r="R46" s="73" t="e">
        <f>VLOOKUP($A46,REFERENTIEL!$A:$Y,11,FALSE)</f>
        <v>#N/A</v>
      </c>
      <c r="S46" s="73" t="e">
        <f>VLOOKUP($A46,REFERENTIEL!$A:$Y,13,FALSE)</f>
        <v>#N/A</v>
      </c>
    </row>
    <row r="47" spans="1:19" x14ac:dyDescent="0.25">
      <c r="A47" s="52"/>
      <c r="B47" s="13" t="e">
        <f>VLOOKUP($A47,REFERENTIEL!$A:$Y,2,FALSE)</f>
        <v>#N/A</v>
      </c>
      <c r="C47" t="e">
        <f>VLOOKUP($A47,REFERENTIEL!$A:$Y,4,FALSE)</f>
        <v>#N/A</v>
      </c>
      <c r="D47" t="e">
        <f>VLOOKUP($A47,REFERENTIEL!$A:$Y,5,FALSE)</f>
        <v>#N/A</v>
      </c>
      <c r="E47" s="72" t="e">
        <f>VLOOKUP($A47,REFERENTIEL!$A:$Y,6,FALSE)</f>
        <v>#N/A</v>
      </c>
      <c r="F47" s="72" t="e">
        <f>VLOOKUP($A47,REFERENTIEL!$A:$Y,7,FALSE)</f>
        <v>#N/A</v>
      </c>
      <c r="G47" s="72" t="e">
        <f>VLOOKUP($A47,REFERENTIEL!$A:$Y,8,FALSE)</f>
        <v>#N/A</v>
      </c>
      <c r="H47" s="73" t="e">
        <f>VLOOKUP($A47,REFERENTIEL!$A:$Y,12,FALSE)</f>
        <v>#N/A</v>
      </c>
      <c r="I47" s="73" t="e">
        <f>VLOOKUP($A47,REFERENTIEL!$A:$Y,25,FALSE)</f>
        <v>#N/A</v>
      </c>
      <c r="J47" s="73" t="e">
        <f>VLOOKUP($A47,REFERENTIEL!$A:$Y,14,FALSE)</f>
        <v>#N/A</v>
      </c>
      <c r="K47" s="73" t="e">
        <f>VLOOKUP($A47,REFERENTIEL!$A:$Y,15,FALSE)</f>
        <v>#N/A</v>
      </c>
      <c r="L47" s="73" t="e">
        <f>VLOOKUP($A47,REFERENTIEL!$A:$Y,16,FALSE)</f>
        <v>#N/A</v>
      </c>
      <c r="M47" s="37" t="e">
        <f>VLOOKUP($A47,REFERENTIEL!$A:$Y,17,FALSE)</f>
        <v>#N/A</v>
      </c>
      <c r="N47" s="101" t="e">
        <f>VLOOKUP($A47,REFERENTIEL!$A:$Y,19,FALSE)</f>
        <v>#N/A</v>
      </c>
      <c r="O47" s="45" t="e">
        <f>VLOOKUP($A47,REFERENTIEL!$A:$Y,20,FALSE)</f>
        <v>#N/A</v>
      </c>
      <c r="P47" s="72" t="e">
        <f>VLOOKUP($A47,REFERENTIEL!$A:$Y,9,FALSE)</f>
        <v>#N/A</v>
      </c>
      <c r="Q47" s="73" t="e">
        <f>VLOOKUP($A47,REFERENTIEL!$A:$Y,10,FALSE)</f>
        <v>#N/A</v>
      </c>
      <c r="R47" s="73" t="e">
        <f>VLOOKUP($A47,REFERENTIEL!$A:$Y,11,FALSE)</f>
        <v>#N/A</v>
      </c>
      <c r="S47" s="73" t="e">
        <f>VLOOKUP($A47,REFERENTIEL!$A:$Y,13,FALSE)</f>
        <v>#N/A</v>
      </c>
    </row>
    <row r="48" spans="1:19" x14ac:dyDescent="0.25">
      <c r="A48" s="52"/>
      <c r="B48" s="13" t="e">
        <f>VLOOKUP($A48,REFERENTIEL!$A:$Y,2,FALSE)</f>
        <v>#N/A</v>
      </c>
      <c r="C48" t="e">
        <f>VLOOKUP($A48,REFERENTIEL!$A:$Y,4,FALSE)</f>
        <v>#N/A</v>
      </c>
      <c r="D48" t="e">
        <f>VLOOKUP($A48,REFERENTIEL!$A:$Y,5,FALSE)</f>
        <v>#N/A</v>
      </c>
      <c r="E48" s="72" t="e">
        <f>VLOOKUP($A48,REFERENTIEL!$A:$Y,6,FALSE)</f>
        <v>#N/A</v>
      </c>
      <c r="F48" s="72" t="e">
        <f>VLOOKUP($A48,REFERENTIEL!$A:$Y,7,FALSE)</f>
        <v>#N/A</v>
      </c>
      <c r="G48" s="72" t="e">
        <f>VLOOKUP($A48,REFERENTIEL!$A:$Y,8,FALSE)</f>
        <v>#N/A</v>
      </c>
      <c r="H48" s="73" t="e">
        <f>VLOOKUP($A48,REFERENTIEL!$A:$Y,12,FALSE)</f>
        <v>#N/A</v>
      </c>
      <c r="I48" s="73" t="e">
        <f>VLOOKUP($A48,REFERENTIEL!$A:$Y,25,FALSE)</f>
        <v>#N/A</v>
      </c>
      <c r="J48" s="73" t="e">
        <f>VLOOKUP($A48,REFERENTIEL!$A:$Y,14,FALSE)</f>
        <v>#N/A</v>
      </c>
      <c r="K48" s="73" t="e">
        <f>VLOOKUP($A48,REFERENTIEL!$A:$Y,15,FALSE)</f>
        <v>#N/A</v>
      </c>
      <c r="L48" s="73" t="e">
        <f>VLOOKUP($A48,REFERENTIEL!$A:$Y,16,FALSE)</f>
        <v>#N/A</v>
      </c>
      <c r="M48" s="37" t="e">
        <f>VLOOKUP($A48,REFERENTIEL!$A:$Y,17,FALSE)</f>
        <v>#N/A</v>
      </c>
      <c r="N48" s="101" t="e">
        <f>VLOOKUP($A48,REFERENTIEL!$A:$Y,19,FALSE)</f>
        <v>#N/A</v>
      </c>
      <c r="O48" s="45" t="e">
        <f>VLOOKUP($A48,REFERENTIEL!$A:$Y,20,FALSE)</f>
        <v>#N/A</v>
      </c>
      <c r="P48" s="72" t="e">
        <f>VLOOKUP($A48,REFERENTIEL!$A:$Y,9,FALSE)</f>
        <v>#N/A</v>
      </c>
      <c r="Q48" s="73" t="e">
        <f>VLOOKUP($A48,REFERENTIEL!$A:$Y,10,FALSE)</f>
        <v>#N/A</v>
      </c>
      <c r="R48" s="73" t="e">
        <f>VLOOKUP($A48,REFERENTIEL!$A:$Y,11,FALSE)</f>
        <v>#N/A</v>
      </c>
      <c r="S48" s="73" t="e">
        <f>VLOOKUP($A48,REFERENTIEL!$A:$Y,13,FALSE)</f>
        <v>#N/A</v>
      </c>
    </row>
    <row r="49" spans="1:19" x14ac:dyDescent="0.25">
      <c r="A49" s="52"/>
      <c r="B49" s="13" t="e">
        <f>VLOOKUP($A49,REFERENTIEL!$A:$Y,2,FALSE)</f>
        <v>#N/A</v>
      </c>
      <c r="C49" t="e">
        <f>VLOOKUP($A49,REFERENTIEL!$A:$Y,4,FALSE)</f>
        <v>#N/A</v>
      </c>
      <c r="D49" t="e">
        <f>VLOOKUP($A49,REFERENTIEL!$A:$Y,5,FALSE)</f>
        <v>#N/A</v>
      </c>
      <c r="E49" s="72" t="e">
        <f>VLOOKUP($A49,REFERENTIEL!$A:$Y,6,FALSE)</f>
        <v>#N/A</v>
      </c>
      <c r="F49" s="72" t="e">
        <f>VLOOKUP($A49,REFERENTIEL!$A:$Y,7,FALSE)</f>
        <v>#N/A</v>
      </c>
      <c r="G49" s="72" t="e">
        <f>VLOOKUP($A49,REFERENTIEL!$A:$Y,8,FALSE)</f>
        <v>#N/A</v>
      </c>
      <c r="H49" s="73" t="e">
        <f>VLOOKUP($A49,REFERENTIEL!$A:$Y,12,FALSE)</f>
        <v>#N/A</v>
      </c>
      <c r="I49" s="73" t="e">
        <f>VLOOKUP($A49,REFERENTIEL!$A:$Y,25,FALSE)</f>
        <v>#N/A</v>
      </c>
      <c r="J49" s="73" t="e">
        <f>VLOOKUP($A49,REFERENTIEL!$A:$Y,14,FALSE)</f>
        <v>#N/A</v>
      </c>
      <c r="K49" s="73" t="e">
        <f>VLOOKUP($A49,REFERENTIEL!$A:$Y,15,FALSE)</f>
        <v>#N/A</v>
      </c>
      <c r="L49" s="73" t="e">
        <f>VLOOKUP($A49,REFERENTIEL!$A:$Y,16,FALSE)</f>
        <v>#N/A</v>
      </c>
      <c r="M49" s="37" t="e">
        <f>VLOOKUP($A49,REFERENTIEL!$A:$Y,17,FALSE)</f>
        <v>#N/A</v>
      </c>
      <c r="N49" s="101" t="e">
        <f>VLOOKUP($A49,REFERENTIEL!$A:$Y,19,FALSE)</f>
        <v>#N/A</v>
      </c>
      <c r="O49" s="45" t="e">
        <f>VLOOKUP($A49,REFERENTIEL!$A:$Y,20,FALSE)</f>
        <v>#N/A</v>
      </c>
      <c r="P49" s="72" t="e">
        <f>VLOOKUP($A49,REFERENTIEL!$A:$Y,9,FALSE)</f>
        <v>#N/A</v>
      </c>
      <c r="Q49" s="73" t="e">
        <f>VLOOKUP($A49,REFERENTIEL!$A:$Y,10,FALSE)</f>
        <v>#N/A</v>
      </c>
      <c r="R49" s="73" t="e">
        <f>VLOOKUP($A49,REFERENTIEL!$A:$Y,11,FALSE)</f>
        <v>#N/A</v>
      </c>
      <c r="S49" s="73" t="e">
        <f>VLOOKUP($A49,REFERENTIEL!$A:$Y,13,FALSE)</f>
        <v>#N/A</v>
      </c>
    </row>
    <row r="50" spans="1:19" x14ac:dyDescent="0.25">
      <c r="A50" s="52"/>
      <c r="B50" s="13" t="e">
        <f>VLOOKUP($A50,REFERENTIEL!$A:$Y,2,FALSE)</f>
        <v>#N/A</v>
      </c>
      <c r="C50" t="e">
        <f>VLOOKUP($A50,REFERENTIEL!$A:$Y,4,FALSE)</f>
        <v>#N/A</v>
      </c>
      <c r="D50" t="e">
        <f>VLOOKUP($A50,REFERENTIEL!$A:$Y,5,FALSE)</f>
        <v>#N/A</v>
      </c>
      <c r="E50" s="72" t="e">
        <f>VLOOKUP($A50,REFERENTIEL!$A:$Y,6,FALSE)</f>
        <v>#N/A</v>
      </c>
      <c r="F50" s="72" t="e">
        <f>VLOOKUP($A50,REFERENTIEL!$A:$Y,7,FALSE)</f>
        <v>#N/A</v>
      </c>
      <c r="G50" s="72" t="e">
        <f>VLOOKUP($A50,REFERENTIEL!$A:$Y,8,FALSE)</f>
        <v>#N/A</v>
      </c>
      <c r="H50" s="73" t="e">
        <f>VLOOKUP($A50,REFERENTIEL!$A:$Y,12,FALSE)</f>
        <v>#N/A</v>
      </c>
      <c r="I50" s="73" t="e">
        <f>VLOOKUP($A50,REFERENTIEL!$A:$Y,25,FALSE)</f>
        <v>#N/A</v>
      </c>
      <c r="J50" s="73" t="e">
        <f>VLOOKUP($A50,REFERENTIEL!$A:$Y,14,FALSE)</f>
        <v>#N/A</v>
      </c>
      <c r="K50" s="73" t="e">
        <f>VLOOKUP($A50,REFERENTIEL!$A:$Y,15,FALSE)</f>
        <v>#N/A</v>
      </c>
      <c r="L50" s="73" t="e">
        <f>VLOOKUP($A50,REFERENTIEL!$A:$Y,16,FALSE)</f>
        <v>#N/A</v>
      </c>
      <c r="M50" s="37" t="e">
        <f>VLOOKUP($A50,REFERENTIEL!$A:$Y,17,FALSE)</f>
        <v>#N/A</v>
      </c>
      <c r="N50" s="101" t="e">
        <f>VLOOKUP($A50,REFERENTIEL!$A:$Y,19,FALSE)</f>
        <v>#N/A</v>
      </c>
      <c r="O50" s="45" t="e">
        <f>VLOOKUP($A50,REFERENTIEL!$A:$Y,20,FALSE)</f>
        <v>#N/A</v>
      </c>
      <c r="P50" s="72" t="e">
        <f>VLOOKUP($A50,REFERENTIEL!$A:$Y,9,FALSE)</f>
        <v>#N/A</v>
      </c>
      <c r="Q50" s="73" t="e">
        <f>VLOOKUP($A50,REFERENTIEL!$A:$Y,10,FALSE)</f>
        <v>#N/A</v>
      </c>
      <c r="R50" s="73" t="e">
        <f>VLOOKUP($A50,REFERENTIEL!$A:$Y,11,FALSE)</f>
        <v>#N/A</v>
      </c>
      <c r="S50" s="73" t="e">
        <f>VLOOKUP($A50,REFERENTIEL!$A:$Y,13,FALSE)</f>
        <v>#N/A</v>
      </c>
    </row>
    <row r="51" spans="1:19" x14ac:dyDescent="0.25">
      <c r="A51" s="52"/>
      <c r="B51" s="13" t="e">
        <f>VLOOKUP($A51,REFERENTIEL!$A:$Y,2,FALSE)</f>
        <v>#N/A</v>
      </c>
      <c r="C51" t="e">
        <f>VLOOKUP($A51,REFERENTIEL!$A:$Y,4,FALSE)</f>
        <v>#N/A</v>
      </c>
      <c r="D51" t="e">
        <f>VLOOKUP($A51,REFERENTIEL!$A:$Y,5,FALSE)</f>
        <v>#N/A</v>
      </c>
      <c r="E51" s="72" t="e">
        <f>VLOOKUP($A51,REFERENTIEL!$A:$Y,6,FALSE)</f>
        <v>#N/A</v>
      </c>
      <c r="F51" s="72" t="e">
        <f>VLOOKUP($A51,REFERENTIEL!$A:$Y,7,FALSE)</f>
        <v>#N/A</v>
      </c>
      <c r="G51" s="72" t="e">
        <f>VLOOKUP($A51,REFERENTIEL!$A:$Y,8,FALSE)</f>
        <v>#N/A</v>
      </c>
      <c r="H51" s="73" t="e">
        <f>VLOOKUP($A51,REFERENTIEL!$A:$Y,12,FALSE)</f>
        <v>#N/A</v>
      </c>
      <c r="I51" s="73" t="e">
        <f>VLOOKUP($A51,REFERENTIEL!$A:$Y,25,FALSE)</f>
        <v>#N/A</v>
      </c>
      <c r="J51" s="73" t="e">
        <f>VLOOKUP($A51,REFERENTIEL!$A:$Y,14,FALSE)</f>
        <v>#N/A</v>
      </c>
      <c r="K51" s="73" t="e">
        <f>VLOOKUP($A51,REFERENTIEL!$A:$Y,15,FALSE)</f>
        <v>#N/A</v>
      </c>
      <c r="L51" s="73" t="e">
        <f>VLOOKUP($A51,REFERENTIEL!$A:$Y,16,FALSE)</f>
        <v>#N/A</v>
      </c>
      <c r="M51" s="37" t="e">
        <f>VLOOKUP($A51,REFERENTIEL!$A:$Y,17,FALSE)</f>
        <v>#N/A</v>
      </c>
      <c r="N51" s="101" t="e">
        <f>VLOOKUP($A51,REFERENTIEL!$A:$Y,19,FALSE)</f>
        <v>#N/A</v>
      </c>
      <c r="O51" s="45" t="e">
        <f>VLOOKUP($A51,REFERENTIEL!$A:$Y,20,FALSE)</f>
        <v>#N/A</v>
      </c>
      <c r="P51" s="72" t="e">
        <f>VLOOKUP($A51,REFERENTIEL!$A:$Y,9,FALSE)</f>
        <v>#N/A</v>
      </c>
      <c r="Q51" s="73" t="e">
        <f>VLOOKUP($A51,REFERENTIEL!$A:$Y,10,FALSE)</f>
        <v>#N/A</v>
      </c>
      <c r="R51" s="73" t="e">
        <f>VLOOKUP($A51,REFERENTIEL!$A:$Y,11,FALSE)</f>
        <v>#N/A</v>
      </c>
      <c r="S51" s="73" t="e">
        <f>VLOOKUP($A51,REFERENTIEL!$A:$Y,13,FALSE)</f>
        <v>#N/A</v>
      </c>
    </row>
    <row r="52" spans="1:19" x14ac:dyDescent="0.25">
      <c r="A52" s="52"/>
      <c r="B52" s="13" t="e">
        <f>VLOOKUP($A52,REFERENTIEL!$A:$Y,2,FALSE)</f>
        <v>#N/A</v>
      </c>
      <c r="C52" t="e">
        <f>VLOOKUP($A52,REFERENTIEL!$A:$Y,4,FALSE)</f>
        <v>#N/A</v>
      </c>
      <c r="D52" t="e">
        <f>VLOOKUP($A52,REFERENTIEL!$A:$Y,5,FALSE)</f>
        <v>#N/A</v>
      </c>
      <c r="E52" s="72" t="e">
        <f>VLOOKUP($A52,REFERENTIEL!$A:$Y,6,FALSE)</f>
        <v>#N/A</v>
      </c>
      <c r="F52" s="72" t="e">
        <f>VLOOKUP($A52,REFERENTIEL!$A:$Y,7,FALSE)</f>
        <v>#N/A</v>
      </c>
      <c r="G52" s="72" t="e">
        <f>VLOOKUP($A52,REFERENTIEL!$A:$Y,8,FALSE)</f>
        <v>#N/A</v>
      </c>
      <c r="H52" s="73" t="e">
        <f>VLOOKUP($A52,REFERENTIEL!$A:$Y,12,FALSE)</f>
        <v>#N/A</v>
      </c>
      <c r="I52" s="73" t="e">
        <f>VLOOKUP($A52,REFERENTIEL!$A:$Y,25,FALSE)</f>
        <v>#N/A</v>
      </c>
      <c r="J52" s="73" t="e">
        <f>VLOOKUP($A52,REFERENTIEL!$A:$Y,14,FALSE)</f>
        <v>#N/A</v>
      </c>
      <c r="K52" s="73" t="e">
        <f>VLOOKUP($A52,REFERENTIEL!$A:$Y,15,FALSE)</f>
        <v>#N/A</v>
      </c>
      <c r="L52" s="73" t="e">
        <f>VLOOKUP($A52,REFERENTIEL!$A:$Y,16,FALSE)</f>
        <v>#N/A</v>
      </c>
      <c r="M52" t="e">
        <f>VLOOKUP($A52,REFERENTIEL!$A:$Y,17,FALSE)</f>
        <v>#N/A</v>
      </c>
      <c r="N52" s="101" t="e">
        <f>VLOOKUP($A52,REFERENTIEL!$A:$Y,19,FALSE)</f>
        <v>#N/A</v>
      </c>
      <c r="O52" s="45" t="e">
        <f>VLOOKUP($A52,REFERENTIEL!$A:$Y,20,FALSE)</f>
        <v>#N/A</v>
      </c>
      <c r="P52" s="72" t="e">
        <f>VLOOKUP($A52,REFERENTIEL!$A:$Y,9,FALSE)</f>
        <v>#N/A</v>
      </c>
      <c r="Q52" s="73" t="e">
        <f>VLOOKUP($A52,REFERENTIEL!$A:$Y,10,FALSE)</f>
        <v>#N/A</v>
      </c>
      <c r="R52" s="73" t="e">
        <f>VLOOKUP($A52,REFERENTIEL!$A:$Y,11,FALSE)</f>
        <v>#N/A</v>
      </c>
      <c r="S52" s="73" t="e">
        <f>VLOOKUP($A52,REFERENTIEL!$A:$Y,13,FALSE)</f>
        <v>#N/A</v>
      </c>
    </row>
    <row r="53" spans="1:19" x14ac:dyDescent="0.25">
      <c r="A53" s="52"/>
      <c r="B53" s="13" t="e">
        <f>VLOOKUP($A53,REFERENTIEL!$A:$Y,2,FALSE)</f>
        <v>#N/A</v>
      </c>
      <c r="C53" t="e">
        <f>VLOOKUP($A53,REFERENTIEL!$A:$Y,4,FALSE)</f>
        <v>#N/A</v>
      </c>
      <c r="D53" t="e">
        <f>VLOOKUP($A53,REFERENTIEL!$A:$Y,5,FALSE)</f>
        <v>#N/A</v>
      </c>
      <c r="E53" s="72" t="e">
        <f>VLOOKUP($A53,REFERENTIEL!$A:$Y,6,FALSE)</f>
        <v>#N/A</v>
      </c>
      <c r="F53" s="72" t="e">
        <f>VLOOKUP($A53,REFERENTIEL!$A:$Y,7,FALSE)</f>
        <v>#N/A</v>
      </c>
      <c r="G53" s="72" t="e">
        <f>VLOOKUP($A53,REFERENTIEL!$A:$Y,8,FALSE)</f>
        <v>#N/A</v>
      </c>
      <c r="H53" s="73" t="e">
        <f>VLOOKUP($A53,REFERENTIEL!$A:$Y,12,FALSE)</f>
        <v>#N/A</v>
      </c>
      <c r="I53" s="73" t="e">
        <f>VLOOKUP($A53,REFERENTIEL!$A:$Y,25,FALSE)</f>
        <v>#N/A</v>
      </c>
      <c r="J53" s="73" t="e">
        <f>VLOOKUP($A53,REFERENTIEL!$A:$Y,14,FALSE)</f>
        <v>#N/A</v>
      </c>
      <c r="K53" s="73" t="e">
        <f>VLOOKUP($A53,REFERENTIEL!$A:$Y,15,FALSE)</f>
        <v>#N/A</v>
      </c>
      <c r="L53" s="73" t="e">
        <f>VLOOKUP($A53,REFERENTIEL!$A:$Y,16,FALSE)</f>
        <v>#N/A</v>
      </c>
      <c r="M53" t="e">
        <f>VLOOKUP($A53,REFERENTIEL!$A:$Y,17,FALSE)</f>
        <v>#N/A</v>
      </c>
      <c r="N53" s="101" t="e">
        <f>VLOOKUP($A53,REFERENTIEL!$A:$Y,19,FALSE)</f>
        <v>#N/A</v>
      </c>
      <c r="O53" s="45" t="e">
        <f>VLOOKUP($A53,REFERENTIEL!$A:$Y,20,FALSE)</f>
        <v>#N/A</v>
      </c>
      <c r="P53" s="72" t="e">
        <f>VLOOKUP($A53,REFERENTIEL!$A:$Y,9,FALSE)</f>
        <v>#N/A</v>
      </c>
      <c r="Q53" s="73" t="e">
        <f>VLOOKUP($A53,REFERENTIEL!$A:$Y,10,FALSE)</f>
        <v>#N/A</v>
      </c>
      <c r="R53" s="73" t="e">
        <f>VLOOKUP($A53,REFERENTIEL!$A:$Y,11,FALSE)</f>
        <v>#N/A</v>
      </c>
      <c r="S53" s="73" t="e">
        <f>VLOOKUP($A53,REFERENTIEL!$A:$Y,13,FALSE)</f>
        <v>#N/A</v>
      </c>
    </row>
    <row r="54" spans="1:19" x14ac:dyDescent="0.25">
      <c r="A54" s="52"/>
      <c r="B54" s="13" t="e">
        <f>VLOOKUP($A54,REFERENTIEL!$A:$Y,2,FALSE)</f>
        <v>#N/A</v>
      </c>
      <c r="C54" t="e">
        <f>VLOOKUP($A54,REFERENTIEL!$A:$Y,4,FALSE)</f>
        <v>#N/A</v>
      </c>
      <c r="D54" t="e">
        <f>VLOOKUP($A54,REFERENTIEL!$A:$Y,5,FALSE)</f>
        <v>#N/A</v>
      </c>
      <c r="E54" s="72" t="e">
        <f>VLOOKUP($A54,REFERENTIEL!$A:$Y,6,FALSE)</f>
        <v>#N/A</v>
      </c>
      <c r="F54" s="72" t="e">
        <f>VLOOKUP($A54,REFERENTIEL!$A:$Y,7,FALSE)</f>
        <v>#N/A</v>
      </c>
      <c r="G54" s="72" t="e">
        <f>VLOOKUP($A54,REFERENTIEL!$A:$Y,8,FALSE)</f>
        <v>#N/A</v>
      </c>
      <c r="H54" s="73" t="e">
        <f>VLOOKUP($A54,REFERENTIEL!$A:$Y,12,FALSE)</f>
        <v>#N/A</v>
      </c>
      <c r="I54" s="73" t="e">
        <f>VLOOKUP($A54,REFERENTIEL!$A:$Y,25,FALSE)</f>
        <v>#N/A</v>
      </c>
      <c r="J54" s="73" t="e">
        <f>VLOOKUP($A54,REFERENTIEL!$A:$Y,14,FALSE)</f>
        <v>#N/A</v>
      </c>
      <c r="K54" s="73" t="e">
        <f>VLOOKUP($A54,REFERENTIEL!$A:$Y,15,FALSE)</f>
        <v>#N/A</v>
      </c>
      <c r="L54" s="73" t="e">
        <f>VLOOKUP($A54,REFERENTIEL!$A:$Y,16,FALSE)</f>
        <v>#N/A</v>
      </c>
      <c r="M54" t="e">
        <f>VLOOKUP($A54,REFERENTIEL!$A:$Y,17,FALSE)</f>
        <v>#N/A</v>
      </c>
      <c r="N54" s="101" t="e">
        <f>VLOOKUP($A54,REFERENTIEL!$A:$Y,19,FALSE)</f>
        <v>#N/A</v>
      </c>
      <c r="O54" s="45" t="e">
        <f>VLOOKUP($A54,REFERENTIEL!$A:$Y,20,FALSE)</f>
        <v>#N/A</v>
      </c>
      <c r="P54" s="72" t="e">
        <f>VLOOKUP($A54,REFERENTIEL!$A:$Y,9,FALSE)</f>
        <v>#N/A</v>
      </c>
      <c r="Q54" s="73" t="e">
        <f>VLOOKUP($A54,REFERENTIEL!$A:$Y,10,FALSE)</f>
        <v>#N/A</v>
      </c>
      <c r="R54" s="73" t="e">
        <f>VLOOKUP($A54,REFERENTIEL!$A:$Y,11,FALSE)</f>
        <v>#N/A</v>
      </c>
      <c r="S54" s="73" t="e">
        <f>VLOOKUP($A54,REFERENTIEL!$A:$Y,13,FALSE)</f>
        <v>#N/A</v>
      </c>
    </row>
    <row r="55" spans="1:19" x14ac:dyDescent="0.25">
      <c r="A55" s="52"/>
      <c r="B55" s="13" t="e">
        <f>VLOOKUP($A55,REFERENTIEL!$A:$Y,2,FALSE)</f>
        <v>#N/A</v>
      </c>
      <c r="C55" t="e">
        <f>VLOOKUP($A55,REFERENTIEL!$A:$Y,4,FALSE)</f>
        <v>#N/A</v>
      </c>
      <c r="D55" t="e">
        <f>VLOOKUP($A55,REFERENTIEL!$A:$Y,5,FALSE)</f>
        <v>#N/A</v>
      </c>
      <c r="E55" s="72" t="e">
        <f>VLOOKUP($A55,REFERENTIEL!$A:$Y,6,FALSE)</f>
        <v>#N/A</v>
      </c>
      <c r="F55" s="72" t="e">
        <f>VLOOKUP($A55,REFERENTIEL!$A:$Y,7,FALSE)</f>
        <v>#N/A</v>
      </c>
      <c r="G55" s="72" t="e">
        <f>VLOOKUP($A55,REFERENTIEL!$A:$Y,8,FALSE)</f>
        <v>#N/A</v>
      </c>
      <c r="H55" s="73" t="e">
        <f>VLOOKUP($A55,REFERENTIEL!$A:$Y,12,FALSE)</f>
        <v>#N/A</v>
      </c>
      <c r="I55" s="73" t="e">
        <f>VLOOKUP($A55,REFERENTIEL!$A:$Y,25,FALSE)</f>
        <v>#N/A</v>
      </c>
      <c r="J55" s="73" t="e">
        <f>VLOOKUP($A55,REFERENTIEL!$A:$Y,14,FALSE)</f>
        <v>#N/A</v>
      </c>
      <c r="K55" s="73" t="e">
        <f>VLOOKUP($A55,REFERENTIEL!$A:$Y,15,FALSE)</f>
        <v>#N/A</v>
      </c>
      <c r="L55" s="73" t="e">
        <f>VLOOKUP($A55,REFERENTIEL!$A:$Y,16,FALSE)</f>
        <v>#N/A</v>
      </c>
      <c r="M55" t="e">
        <f>VLOOKUP($A55,REFERENTIEL!$A:$Y,17,FALSE)</f>
        <v>#N/A</v>
      </c>
      <c r="N55" s="101" t="e">
        <f>VLOOKUP($A55,REFERENTIEL!$A:$Y,19,FALSE)</f>
        <v>#N/A</v>
      </c>
      <c r="O55" s="45" t="e">
        <f>VLOOKUP($A55,REFERENTIEL!$A:$Y,20,FALSE)</f>
        <v>#N/A</v>
      </c>
      <c r="P55" s="72" t="e">
        <f>VLOOKUP($A55,REFERENTIEL!$A:$Y,9,FALSE)</f>
        <v>#N/A</v>
      </c>
      <c r="Q55" s="73" t="e">
        <f>VLOOKUP($A55,REFERENTIEL!$A:$Y,10,FALSE)</f>
        <v>#N/A</v>
      </c>
      <c r="R55" s="73" t="e">
        <f>VLOOKUP($A55,REFERENTIEL!$A:$Y,11,FALSE)</f>
        <v>#N/A</v>
      </c>
      <c r="S55" s="73" t="e">
        <f>VLOOKUP($A55,REFERENTIEL!$A:$Y,13,FALSE)</f>
        <v>#N/A</v>
      </c>
    </row>
    <row r="56" spans="1:19" x14ac:dyDescent="0.25">
      <c r="A56" s="52"/>
      <c r="B56" s="13" t="e">
        <f>VLOOKUP($A56,REFERENTIEL!$A:$Y,2,FALSE)</f>
        <v>#N/A</v>
      </c>
      <c r="C56" t="e">
        <f>VLOOKUP($A56,REFERENTIEL!$A:$Y,4,FALSE)</f>
        <v>#N/A</v>
      </c>
      <c r="D56" t="e">
        <f>VLOOKUP($A56,REFERENTIEL!$A:$Y,5,FALSE)</f>
        <v>#N/A</v>
      </c>
      <c r="E56" s="72" t="e">
        <f>VLOOKUP($A56,REFERENTIEL!$A:$Y,6,FALSE)</f>
        <v>#N/A</v>
      </c>
      <c r="F56" s="72" t="e">
        <f>VLOOKUP($A56,REFERENTIEL!$A:$Y,7,FALSE)</f>
        <v>#N/A</v>
      </c>
      <c r="G56" s="72" t="e">
        <f>VLOOKUP($A56,REFERENTIEL!$A:$Y,8,FALSE)</f>
        <v>#N/A</v>
      </c>
      <c r="H56" s="73" t="e">
        <f>VLOOKUP($A56,REFERENTIEL!$A:$Y,12,FALSE)</f>
        <v>#N/A</v>
      </c>
      <c r="I56" s="73" t="e">
        <f>VLOOKUP($A56,REFERENTIEL!$A:$Y,25,FALSE)</f>
        <v>#N/A</v>
      </c>
      <c r="J56" s="73" t="e">
        <f>VLOOKUP($A56,REFERENTIEL!$A:$Y,14,FALSE)</f>
        <v>#N/A</v>
      </c>
      <c r="K56" s="73" t="e">
        <f>VLOOKUP($A56,REFERENTIEL!$A:$Y,15,FALSE)</f>
        <v>#N/A</v>
      </c>
      <c r="L56" s="73" t="e">
        <f>VLOOKUP($A56,REFERENTIEL!$A:$Y,16,FALSE)</f>
        <v>#N/A</v>
      </c>
      <c r="M56" s="37" t="e">
        <f>VLOOKUP($A56,REFERENTIEL!$A:$Y,17,FALSE)</f>
        <v>#N/A</v>
      </c>
      <c r="N56" s="101" t="e">
        <f>VLOOKUP($A56,REFERENTIEL!$A:$Y,19,FALSE)</f>
        <v>#N/A</v>
      </c>
      <c r="O56" s="45" t="e">
        <f>VLOOKUP($A56,REFERENTIEL!$A:$Y,20,FALSE)</f>
        <v>#N/A</v>
      </c>
      <c r="P56" s="72" t="e">
        <f>VLOOKUP($A56,REFERENTIEL!$A:$Y,9,FALSE)</f>
        <v>#N/A</v>
      </c>
      <c r="Q56" s="73" t="e">
        <f>VLOOKUP($A56,REFERENTIEL!$A:$Y,10,FALSE)</f>
        <v>#N/A</v>
      </c>
      <c r="R56" s="73" t="e">
        <f>VLOOKUP($A56,REFERENTIEL!$A:$Y,11,FALSE)</f>
        <v>#N/A</v>
      </c>
      <c r="S56" s="73" t="e">
        <f>VLOOKUP($A56,REFERENTIEL!$A:$Y,13,FALSE)</f>
        <v>#N/A</v>
      </c>
    </row>
    <row r="57" spans="1:19" x14ac:dyDescent="0.25">
      <c r="A57" s="52"/>
      <c r="B57" s="13" t="e">
        <f>VLOOKUP($A57,REFERENTIEL!$A:$Y,2,FALSE)</f>
        <v>#N/A</v>
      </c>
      <c r="C57" t="e">
        <f>VLOOKUP($A57,REFERENTIEL!$A:$Y,4,FALSE)</f>
        <v>#N/A</v>
      </c>
      <c r="D57" t="e">
        <f>VLOOKUP($A57,REFERENTIEL!$A:$Y,5,FALSE)</f>
        <v>#N/A</v>
      </c>
      <c r="E57" s="72" t="e">
        <f>VLOOKUP($A57,REFERENTIEL!$A:$Y,6,FALSE)</f>
        <v>#N/A</v>
      </c>
      <c r="F57" s="72" t="e">
        <f>VLOOKUP($A57,REFERENTIEL!$A:$Y,7,FALSE)</f>
        <v>#N/A</v>
      </c>
      <c r="G57" s="72" t="e">
        <f>VLOOKUP($A57,REFERENTIEL!$A:$Y,8,FALSE)</f>
        <v>#N/A</v>
      </c>
      <c r="H57" s="73" t="e">
        <f>VLOOKUP($A57,REFERENTIEL!$A:$Y,12,FALSE)</f>
        <v>#N/A</v>
      </c>
      <c r="I57" s="73" t="e">
        <f>VLOOKUP($A57,REFERENTIEL!$A:$Y,25,FALSE)</f>
        <v>#N/A</v>
      </c>
      <c r="J57" s="73" t="e">
        <f>VLOOKUP($A57,REFERENTIEL!$A:$Y,14,FALSE)</f>
        <v>#N/A</v>
      </c>
      <c r="K57" s="73" t="e">
        <f>VLOOKUP($A57,REFERENTIEL!$A:$Y,15,FALSE)</f>
        <v>#N/A</v>
      </c>
      <c r="L57" s="73" t="e">
        <f>VLOOKUP($A57,REFERENTIEL!$A:$Y,16,FALSE)</f>
        <v>#N/A</v>
      </c>
      <c r="M57" s="37" t="e">
        <f>VLOOKUP($A57,REFERENTIEL!$A:$Y,17,FALSE)</f>
        <v>#N/A</v>
      </c>
      <c r="N57" s="101" t="e">
        <f>VLOOKUP($A57,REFERENTIEL!$A:$Y,19,FALSE)</f>
        <v>#N/A</v>
      </c>
      <c r="O57" s="45" t="e">
        <f>VLOOKUP($A57,REFERENTIEL!$A:$Y,20,FALSE)</f>
        <v>#N/A</v>
      </c>
      <c r="P57" s="72" t="e">
        <f>VLOOKUP($A57,REFERENTIEL!$A:$Y,9,FALSE)</f>
        <v>#N/A</v>
      </c>
      <c r="Q57" s="73" t="e">
        <f>VLOOKUP($A57,REFERENTIEL!$A:$Y,10,FALSE)</f>
        <v>#N/A</v>
      </c>
      <c r="R57" s="73" t="e">
        <f>VLOOKUP($A57,REFERENTIEL!$A:$Y,11,FALSE)</f>
        <v>#N/A</v>
      </c>
      <c r="S57" s="73" t="e">
        <f>VLOOKUP($A57,REFERENTIEL!$A:$Y,13,FALSE)</f>
        <v>#N/A</v>
      </c>
    </row>
    <row r="58" spans="1:19" x14ac:dyDescent="0.25">
      <c r="A58" s="52"/>
      <c r="B58" s="13" t="e">
        <f>VLOOKUP($A58,REFERENTIEL!$A:$Y,2,FALSE)</f>
        <v>#N/A</v>
      </c>
      <c r="C58" t="e">
        <f>VLOOKUP($A58,REFERENTIEL!$A:$Y,4,FALSE)</f>
        <v>#N/A</v>
      </c>
      <c r="D58" t="e">
        <f>VLOOKUP($A58,REFERENTIEL!$A:$Y,5,FALSE)</f>
        <v>#N/A</v>
      </c>
      <c r="E58" s="72" t="e">
        <f>VLOOKUP($A58,REFERENTIEL!$A:$Y,6,FALSE)</f>
        <v>#N/A</v>
      </c>
      <c r="F58" s="72" t="e">
        <f>VLOOKUP($A58,REFERENTIEL!$A:$Y,7,FALSE)</f>
        <v>#N/A</v>
      </c>
      <c r="G58" s="72" t="e">
        <f>VLOOKUP($A58,REFERENTIEL!$A:$Y,8,FALSE)</f>
        <v>#N/A</v>
      </c>
      <c r="H58" s="73" t="e">
        <f>VLOOKUP($A58,REFERENTIEL!$A:$Y,12,FALSE)</f>
        <v>#N/A</v>
      </c>
      <c r="I58" s="73" t="e">
        <f>VLOOKUP($A58,REFERENTIEL!$A:$Y,25,FALSE)</f>
        <v>#N/A</v>
      </c>
      <c r="J58" s="73" t="e">
        <f>VLOOKUP($A58,REFERENTIEL!$A:$Y,14,FALSE)</f>
        <v>#N/A</v>
      </c>
      <c r="K58" s="73" t="e">
        <f>VLOOKUP($A58,REFERENTIEL!$A:$Y,15,FALSE)</f>
        <v>#N/A</v>
      </c>
      <c r="L58" s="73" t="e">
        <f>VLOOKUP($A58,REFERENTIEL!$A:$Y,16,FALSE)</f>
        <v>#N/A</v>
      </c>
      <c r="M58" t="e">
        <f>VLOOKUP($A58,REFERENTIEL!$A:$Y,17,FALSE)</f>
        <v>#N/A</v>
      </c>
      <c r="N58" s="101" t="e">
        <f>VLOOKUP($A58,REFERENTIEL!$A:$Y,19,FALSE)</f>
        <v>#N/A</v>
      </c>
      <c r="O58" s="45" t="e">
        <f>VLOOKUP($A58,REFERENTIEL!$A:$Y,20,FALSE)</f>
        <v>#N/A</v>
      </c>
      <c r="P58" s="72" t="e">
        <f>VLOOKUP($A58,REFERENTIEL!$A:$Y,9,FALSE)</f>
        <v>#N/A</v>
      </c>
      <c r="Q58" s="73" t="e">
        <f>VLOOKUP($A58,REFERENTIEL!$A:$Y,10,FALSE)</f>
        <v>#N/A</v>
      </c>
      <c r="R58" s="73" t="e">
        <f>VLOOKUP($A58,REFERENTIEL!$A:$Y,11,FALSE)</f>
        <v>#N/A</v>
      </c>
      <c r="S58" s="73" t="e">
        <f>VLOOKUP($A58,REFERENTIEL!$A:$Y,13,FALSE)</f>
        <v>#N/A</v>
      </c>
    </row>
    <row r="59" spans="1:19" x14ac:dyDescent="0.25">
      <c r="A59" s="52"/>
      <c r="B59" s="13" t="e">
        <f>VLOOKUP($A59,REFERENTIEL!$A:$Y,2,FALSE)</f>
        <v>#N/A</v>
      </c>
      <c r="C59" t="e">
        <f>VLOOKUP($A59,REFERENTIEL!$A:$Y,4,FALSE)</f>
        <v>#N/A</v>
      </c>
      <c r="D59" t="e">
        <f>VLOOKUP($A59,REFERENTIEL!$A:$Y,5,FALSE)</f>
        <v>#N/A</v>
      </c>
      <c r="E59" s="72" t="e">
        <f>VLOOKUP($A59,REFERENTIEL!$A:$Y,6,FALSE)</f>
        <v>#N/A</v>
      </c>
      <c r="F59" s="72" t="e">
        <f>VLOOKUP($A59,REFERENTIEL!$A:$Y,7,FALSE)</f>
        <v>#N/A</v>
      </c>
      <c r="G59" s="72" t="e">
        <f>VLOOKUP($A59,REFERENTIEL!$A:$Y,8,FALSE)</f>
        <v>#N/A</v>
      </c>
      <c r="H59" s="73" t="e">
        <f>VLOOKUP($A59,REFERENTIEL!$A:$Y,12,FALSE)</f>
        <v>#N/A</v>
      </c>
      <c r="I59" s="73" t="e">
        <f>VLOOKUP($A59,REFERENTIEL!$A:$Y,25,FALSE)</f>
        <v>#N/A</v>
      </c>
      <c r="J59" s="73" t="e">
        <f>VLOOKUP($A59,REFERENTIEL!$A:$Y,14,FALSE)</f>
        <v>#N/A</v>
      </c>
      <c r="K59" s="73" t="e">
        <f>VLOOKUP($A59,REFERENTIEL!$A:$Y,15,FALSE)</f>
        <v>#N/A</v>
      </c>
      <c r="L59" s="73" t="e">
        <f>VLOOKUP($A59,REFERENTIEL!$A:$Y,16,FALSE)</f>
        <v>#N/A</v>
      </c>
      <c r="M59" t="e">
        <f>VLOOKUP($A59,REFERENTIEL!$A:$Y,17,FALSE)</f>
        <v>#N/A</v>
      </c>
      <c r="N59" s="101" t="e">
        <f>VLOOKUP($A59,REFERENTIEL!$A:$Y,19,FALSE)</f>
        <v>#N/A</v>
      </c>
      <c r="O59" s="45" t="e">
        <f>VLOOKUP($A59,REFERENTIEL!$A:$Y,20,FALSE)</f>
        <v>#N/A</v>
      </c>
      <c r="P59" s="72" t="e">
        <f>VLOOKUP($A59,REFERENTIEL!$A:$Y,9,FALSE)</f>
        <v>#N/A</v>
      </c>
      <c r="Q59" s="73" t="e">
        <f>VLOOKUP($A59,REFERENTIEL!$A:$Y,10,FALSE)</f>
        <v>#N/A</v>
      </c>
      <c r="R59" s="73" t="e">
        <f>VLOOKUP($A59,REFERENTIEL!$A:$Y,11,FALSE)</f>
        <v>#N/A</v>
      </c>
      <c r="S59" s="73" t="e">
        <f>VLOOKUP($A59,REFERENTIEL!$A:$Y,13,FALSE)</f>
        <v>#N/A</v>
      </c>
    </row>
    <row r="60" spans="1:19" x14ac:dyDescent="0.25">
      <c r="A60" s="52"/>
      <c r="B60" s="13" t="e">
        <f>VLOOKUP($A60,REFERENTIEL!$A:$Y,2,FALSE)</f>
        <v>#N/A</v>
      </c>
      <c r="C60" t="e">
        <f>VLOOKUP($A60,REFERENTIEL!$A:$Y,4,FALSE)</f>
        <v>#N/A</v>
      </c>
      <c r="D60" t="e">
        <f>VLOOKUP($A60,REFERENTIEL!$A:$Y,5,FALSE)</f>
        <v>#N/A</v>
      </c>
      <c r="E60" s="72" t="e">
        <f>VLOOKUP($A60,REFERENTIEL!$A:$Y,6,FALSE)</f>
        <v>#N/A</v>
      </c>
      <c r="F60" s="72" t="e">
        <f>VLOOKUP($A60,REFERENTIEL!$A:$Y,7,FALSE)</f>
        <v>#N/A</v>
      </c>
      <c r="G60" s="72" t="e">
        <f>VLOOKUP($A60,REFERENTIEL!$A:$Y,8,FALSE)</f>
        <v>#N/A</v>
      </c>
      <c r="H60" s="73" t="e">
        <f>VLOOKUP($A60,REFERENTIEL!$A:$Y,12,FALSE)</f>
        <v>#N/A</v>
      </c>
      <c r="I60" s="73" t="e">
        <f>VLOOKUP($A60,REFERENTIEL!$A:$Y,25,FALSE)</f>
        <v>#N/A</v>
      </c>
      <c r="J60" s="73" t="e">
        <f>VLOOKUP($A60,REFERENTIEL!$A:$Y,14,FALSE)</f>
        <v>#N/A</v>
      </c>
      <c r="K60" s="73" t="e">
        <f>VLOOKUP($A60,REFERENTIEL!$A:$Y,15,FALSE)</f>
        <v>#N/A</v>
      </c>
      <c r="L60" s="73" t="e">
        <f>VLOOKUP($A60,REFERENTIEL!$A:$Y,16,FALSE)</f>
        <v>#N/A</v>
      </c>
      <c r="M60" t="e">
        <f>VLOOKUP($A60,REFERENTIEL!$A:$Y,17,FALSE)</f>
        <v>#N/A</v>
      </c>
      <c r="N60" s="101" t="e">
        <f>VLOOKUP($A60,REFERENTIEL!$A:$Y,19,FALSE)</f>
        <v>#N/A</v>
      </c>
      <c r="O60" s="45" t="e">
        <f>VLOOKUP($A60,REFERENTIEL!$A:$Y,20,FALSE)</f>
        <v>#N/A</v>
      </c>
      <c r="P60" s="72" t="e">
        <f>VLOOKUP($A60,REFERENTIEL!$A:$Y,9,FALSE)</f>
        <v>#N/A</v>
      </c>
      <c r="Q60" s="73" t="e">
        <f>VLOOKUP($A60,REFERENTIEL!$A:$Y,10,FALSE)</f>
        <v>#N/A</v>
      </c>
      <c r="R60" s="73" t="e">
        <f>VLOOKUP($A60,REFERENTIEL!$A:$Y,11,FALSE)</f>
        <v>#N/A</v>
      </c>
      <c r="S60" s="73" t="e">
        <f>VLOOKUP($A60,REFERENTIEL!$A:$Y,13,FALSE)</f>
        <v>#N/A</v>
      </c>
    </row>
    <row r="61" spans="1:19" x14ac:dyDescent="0.25">
      <c r="A61" s="52"/>
      <c r="B61" s="13" t="e">
        <f>VLOOKUP($A61,REFERENTIEL!$A:$Y,2,FALSE)</f>
        <v>#N/A</v>
      </c>
      <c r="C61" t="e">
        <f>VLOOKUP($A61,REFERENTIEL!$A:$Y,4,FALSE)</f>
        <v>#N/A</v>
      </c>
      <c r="D61" t="e">
        <f>VLOOKUP($A61,REFERENTIEL!$A:$Y,5,FALSE)</f>
        <v>#N/A</v>
      </c>
      <c r="E61" s="72" t="e">
        <f>VLOOKUP($A61,REFERENTIEL!$A:$Y,6,FALSE)</f>
        <v>#N/A</v>
      </c>
      <c r="F61" s="72" t="e">
        <f>VLOOKUP($A61,REFERENTIEL!$A:$Y,7,FALSE)</f>
        <v>#N/A</v>
      </c>
      <c r="G61" s="72" t="e">
        <f>VLOOKUP($A61,REFERENTIEL!$A:$Y,8,FALSE)</f>
        <v>#N/A</v>
      </c>
      <c r="H61" s="73" t="e">
        <f>VLOOKUP($A61,REFERENTIEL!$A:$Y,12,FALSE)</f>
        <v>#N/A</v>
      </c>
      <c r="I61" s="73" t="e">
        <f>VLOOKUP($A61,REFERENTIEL!$A:$Y,25,FALSE)</f>
        <v>#N/A</v>
      </c>
      <c r="J61" s="73" t="e">
        <f>VLOOKUP($A61,REFERENTIEL!$A:$Y,14,FALSE)</f>
        <v>#N/A</v>
      </c>
      <c r="K61" s="73" t="e">
        <f>VLOOKUP($A61,REFERENTIEL!$A:$Y,15,FALSE)</f>
        <v>#N/A</v>
      </c>
      <c r="L61" s="73" t="e">
        <f>VLOOKUP($A61,REFERENTIEL!$A:$Y,16,FALSE)</f>
        <v>#N/A</v>
      </c>
      <c r="M61" t="e">
        <f>VLOOKUP($A61,REFERENTIEL!$A:$Y,17,FALSE)</f>
        <v>#N/A</v>
      </c>
      <c r="N61" s="101" t="e">
        <f>VLOOKUP($A61,REFERENTIEL!$A:$Y,19,FALSE)</f>
        <v>#N/A</v>
      </c>
      <c r="O61" s="45" t="e">
        <f>VLOOKUP($A61,REFERENTIEL!$A:$Y,20,FALSE)</f>
        <v>#N/A</v>
      </c>
      <c r="P61" s="72" t="e">
        <f>VLOOKUP($A61,REFERENTIEL!$A:$Y,9,FALSE)</f>
        <v>#N/A</v>
      </c>
      <c r="Q61" s="73" t="e">
        <f>VLOOKUP($A61,REFERENTIEL!$A:$Y,10,FALSE)</f>
        <v>#N/A</v>
      </c>
      <c r="R61" s="73" t="e">
        <f>VLOOKUP($A61,REFERENTIEL!$A:$Y,11,FALSE)</f>
        <v>#N/A</v>
      </c>
      <c r="S61" s="73" t="e">
        <f>VLOOKUP($A61,REFERENTIEL!$A:$Y,13,FALSE)</f>
        <v>#N/A</v>
      </c>
    </row>
    <row r="62" spans="1:19" x14ac:dyDescent="0.25">
      <c r="A62" s="52"/>
      <c r="B62" s="13" t="e">
        <f>VLOOKUP($A62,REFERENTIEL!$A:$Y,2,FALSE)</f>
        <v>#N/A</v>
      </c>
      <c r="C62" t="e">
        <f>VLOOKUP($A62,REFERENTIEL!$A:$Y,4,FALSE)</f>
        <v>#N/A</v>
      </c>
      <c r="D62" t="e">
        <f>VLOOKUP($A62,REFERENTIEL!$A:$Y,5,FALSE)</f>
        <v>#N/A</v>
      </c>
      <c r="E62" s="72" t="e">
        <f>VLOOKUP($A62,REFERENTIEL!$A:$Y,6,FALSE)</f>
        <v>#N/A</v>
      </c>
      <c r="F62" s="72" t="e">
        <f>VLOOKUP($A62,REFERENTIEL!$A:$Y,7,FALSE)</f>
        <v>#N/A</v>
      </c>
      <c r="G62" s="72" t="e">
        <f>VLOOKUP($A62,REFERENTIEL!$A:$Y,8,FALSE)</f>
        <v>#N/A</v>
      </c>
      <c r="H62" s="73" t="e">
        <f>VLOOKUP($A62,REFERENTIEL!$A:$Y,12,FALSE)</f>
        <v>#N/A</v>
      </c>
      <c r="I62" s="73" t="e">
        <f>VLOOKUP($A62,REFERENTIEL!$A:$Y,25,FALSE)</f>
        <v>#N/A</v>
      </c>
      <c r="J62" s="73" t="e">
        <f>VLOOKUP($A62,REFERENTIEL!$A:$Y,14,FALSE)</f>
        <v>#N/A</v>
      </c>
      <c r="K62" s="73" t="e">
        <f>VLOOKUP($A62,REFERENTIEL!$A:$Y,15,FALSE)</f>
        <v>#N/A</v>
      </c>
      <c r="L62" s="73" t="e">
        <f>VLOOKUP($A62,REFERENTIEL!$A:$Y,16,FALSE)</f>
        <v>#N/A</v>
      </c>
      <c r="M62" s="37" t="e">
        <f>VLOOKUP($A62,REFERENTIEL!$A:$Y,17,FALSE)</f>
        <v>#N/A</v>
      </c>
      <c r="N62" s="101" t="e">
        <f>VLOOKUP($A62,REFERENTIEL!$A:$Y,19,FALSE)</f>
        <v>#N/A</v>
      </c>
      <c r="O62" s="45" t="e">
        <f>VLOOKUP($A62,REFERENTIEL!$A:$Y,20,FALSE)</f>
        <v>#N/A</v>
      </c>
      <c r="P62" s="72" t="e">
        <f>VLOOKUP($A62,REFERENTIEL!$A:$Y,9,FALSE)</f>
        <v>#N/A</v>
      </c>
      <c r="Q62" s="73" t="e">
        <f>VLOOKUP($A62,REFERENTIEL!$A:$Y,10,FALSE)</f>
        <v>#N/A</v>
      </c>
      <c r="R62" s="73" t="e">
        <f>VLOOKUP($A62,REFERENTIEL!$A:$Y,11,FALSE)</f>
        <v>#N/A</v>
      </c>
      <c r="S62" s="73" t="e">
        <f>VLOOKUP($A62,REFERENTIEL!$A:$Y,13,FALSE)</f>
        <v>#N/A</v>
      </c>
    </row>
    <row r="63" spans="1:19" x14ac:dyDescent="0.25">
      <c r="A63" s="52"/>
      <c r="B63" s="13" t="e">
        <f>VLOOKUP($A63,REFERENTIEL!$A:$Y,2,FALSE)</f>
        <v>#N/A</v>
      </c>
      <c r="C63" t="e">
        <f>VLOOKUP($A63,REFERENTIEL!$A:$Y,4,FALSE)</f>
        <v>#N/A</v>
      </c>
      <c r="D63" t="e">
        <f>VLOOKUP($A63,REFERENTIEL!$A:$Y,5,FALSE)</f>
        <v>#N/A</v>
      </c>
      <c r="E63" s="72" t="e">
        <f>VLOOKUP($A63,REFERENTIEL!$A:$Y,6,FALSE)</f>
        <v>#N/A</v>
      </c>
      <c r="F63" s="72" t="e">
        <f>VLOOKUP($A63,REFERENTIEL!$A:$Y,7,FALSE)</f>
        <v>#N/A</v>
      </c>
      <c r="G63" s="72" t="e">
        <f>VLOOKUP($A63,REFERENTIEL!$A:$Y,8,FALSE)</f>
        <v>#N/A</v>
      </c>
      <c r="H63" s="73" t="e">
        <f>VLOOKUP($A63,REFERENTIEL!$A:$Y,12,FALSE)</f>
        <v>#N/A</v>
      </c>
      <c r="I63" s="73" t="e">
        <f>VLOOKUP($A63,REFERENTIEL!$A:$Y,25,FALSE)</f>
        <v>#N/A</v>
      </c>
      <c r="J63" s="73" t="e">
        <f>VLOOKUP($A63,REFERENTIEL!$A:$Y,14,FALSE)</f>
        <v>#N/A</v>
      </c>
      <c r="K63" s="73" t="e">
        <f>VLOOKUP($A63,REFERENTIEL!$A:$Y,15,FALSE)</f>
        <v>#N/A</v>
      </c>
      <c r="L63" s="73" t="e">
        <f>VLOOKUP($A63,REFERENTIEL!$A:$Y,16,FALSE)</f>
        <v>#N/A</v>
      </c>
      <c r="M63" s="37" t="e">
        <f>VLOOKUP($A63,REFERENTIEL!$A:$Y,17,FALSE)</f>
        <v>#N/A</v>
      </c>
      <c r="N63" s="101" t="e">
        <f>VLOOKUP($A63,REFERENTIEL!$A:$Y,19,FALSE)</f>
        <v>#N/A</v>
      </c>
      <c r="O63" s="45" t="e">
        <f>VLOOKUP($A63,REFERENTIEL!$A:$Y,20,FALSE)</f>
        <v>#N/A</v>
      </c>
      <c r="P63" s="72" t="e">
        <f>VLOOKUP($A63,REFERENTIEL!$A:$Y,9,FALSE)</f>
        <v>#N/A</v>
      </c>
      <c r="Q63" s="73" t="e">
        <f>VLOOKUP($A63,REFERENTIEL!$A:$Y,10,FALSE)</f>
        <v>#N/A</v>
      </c>
      <c r="R63" s="73" t="e">
        <f>VLOOKUP($A63,REFERENTIEL!$A:$Y,11,FALSE)</f>
        <v>#N/A</v>
      </c>
      <c r="S63" s="73" t="e">
        <f>VLOOKUP($A63,REFERENTIEL!$A:$Y,13,FALSE)</f>
        <v>#N/A</v>
      </c>
    </row>
    <row r="64" spans="1:19" x14ac:dyDescent="0.25">
      <c r="A64" s="52"/>
      <c r="B64" s="13" t="e">
        <f>VLOOKUP($A64,REFERENTIEL!$A:$Y,2,FALSE)</f>
        <v>#N/A</v>
      </c>
      <c r="C64" t="e">
        <f>VLOOKUP($A64,REFERENTIEL!$A:$Y,4,FALSE)</f>
        <v>#N/A</v>
      </c>
      <c r="D64" t="e">
        <f>VLOOKUP($A64,REFERENTIEL!$A:$Y,5,FALSE)</f>
        <v>#N/A</v>
      </c>
      <c r="E64" s="72" t="e">
        <f>VLOOKUP($A64,REFERENTIEL!$A:$Y,6,FALSE)</f>
        <v>#N/A</v>
      </c>
      <c r="F64" s="72" t="e">
        <f>VLOOKUP($A64,REFERENTIEL!$A:$Y,7,FALSE)</f>
        <v>#N/A</v>
      </c>
      <c r="G64" s="72" t="e">
        <f>VLOOKUP($A64,REFERENTIEL!$A:$Y,8,FALSE)</f>
        <v>#N/A</v>
      </c>
      <c r="H64" s="73" t="e">
        <f>VLOOKUP($A64,REFERENTIEL!$A:$Y,12,FALSE)</f>
        <v>#N/A</v>
      </c>
      <c r="I64" s="73" t="e">
        <f>VLOOKUP($A64,REFERENTIEL!$A:$Y,25,FALSE)</f>
        <v>#N/A</v>
      </c>
      <c r="J64" s="73" t="e">
        <f>VLOOKUP($A64,REFERENTIEL!$A:$Y,14,FALSE)</f>
        <v>#N/A</v>
      </c>
      <c r="K64" s="73" t="e">
        <f>VLOOKUP($A64,REFERENTIEL!$A:$Y,15,FALSE)</f>
        <v>#N/A</v>
      </c>
      <c r="L64" s="73" t="e">
        <f>VLOOKUP($A64,REFERENTIEL!$A:$Y,16,FALSE)</f>
        <v>#N/A</v>
      </c>
      <c r="M64" s="37" t="e">
        <f>VLOOKUP($A64,REFERENTIEL!$A:$Y,17,FALSE)</f>
        <v>#N/A</v>
      </c>
      <c r="N64" s="101" t="e">
        <f>VLOOKUP($A64,REFERENTIEL!$A:$Y,19,FALSE)</f>
        <v>#N/A</v>
      </c>
      <c r="O64" s="45" t="e">
        <f>VLOOKUP($A64,REFERENTIEL!$A:$Y,20,FALSE)</f>
        <v>#N/A</v>
      </c>
      <c r="P64" s="72" t="e">
        <f>VLOOKUP($A64,REFERENTIEL!$A:$Y,9,FALSE)</f>
        <v>#N/A</v>
      </c>
      <c r="Q64" s="73" t="e">
        <f>VLOOKUP($A64,REFERENTIEL!$A:$Y,10,FALSE)</f>
        <v>#N/A</v>
      </c>
      <c r="R64" s="73" t="e">
        <f>VLOOKUP($A64,REFERENTIEL!$A:$Y,11,FALSE)</f>
        <v>#N/A</v>
      </c>
      <c r="S64" s="73" t="e">
        <f>VLOOKUP($A64,REFERENTIEL!$A:$Y,13,FALSE)</f>
        <v>#N/A</v>
      </c>
    </row>
    <row r="65" spans="1:19" x14ac:dyDescent="0.25">
      <c r="A65" s="52"/>
      <c r="B65" s="13" t="e">
        <f>VLOOKUP($A65,REFERENTIEL!$A:$Y,2,FALSE)</f>
        <v>#N/A</v>
      </c>
      <c r="C65" t="e">
        <f>VLOOKUP($A65,REFERENTIEL!$A:$Y,4,FALSE)</f>
        <v>#N/A</v>
      </c>
      <c r="D65" t="e">
        <f>VLOOKUP($A65,REFERENTIEL!$A:$Y,5,FALSE)</f>
        <v>#N/A</v>
      </c>
      <c r="E65" s="72" t="e">
        <f>VLOOKUP($A65,REFERENTIEL!$A:$Y,6,FALSE)</f>
        <v>#N/A</v>
      </c>
      <c r="F65" s="72" t="e">
        <f>VLOOKUP($A65,REFERENTIEL!$A:$Y,7,FALSE)</f>
        <v>#N/A</v>
      </c>
      <c r="G65" s="72" t="e">
        <f>VLOOKUP($A65,REFERENTIEL!$A:$Y,8,FALSE)</f>
        <v>#N/A</v>
      </c>
      <c r="H65" s="73" t="e">
        <f>VLOOKUP($A65,REFERENTIEL!$A:$Y,12,FALSE)</f>
        <v>#N/A</v>
      </c>
      <c r="I65" s="73" t="e">
        <f>VLOOKUP($A65,REFERENTIEL!$A:$Y,25,FALSE)</f>
        <v>#N/A</v>
      </c>
      <c r="J65" s="73" t="e">
        <f>VLOOKUP($A65,REFERENTIEL!$A:$Y,14,FALSE)</f>
        <v>#N/A</v>
      </c>
      <c r="K65" s="73" t="e">
        <f>VLOOKUP($A65,REFERENTIEL!$A:$Y,15,FALSE)</f>
        <v>#N/A</v>
      </c>
      <c r="L65" s="73" t="e">
        <f>VLOOKUP($A65,REFERENTIEL!$A:$Y,16,FALSE)</f>
        <v>#N/A</v>
      </c>
      <c r="M65" s="37" t="e">
        <f>VLOOKUP($A65,REFERENTIEL!$A:$Y,17,FALSE)</f>
        <v>#N/A</v>
      </c>
      <c r="N65" s="101" t="e">
        <f>VLOOKUP($A65,REFERENTIEL!$A:$Y,19,FALSE)</f>
        <v>#N/A</v>
      </c>
      <c r="O65" s="45" t="e">
        <f>VLOOKUP($A65,REFERENTIEL!$A:$Y,20,FALSE)</f>
        <v>#N/A</v>
      </c>
      <c r="P65" s="72" t="e">
        <f>VLOOKUP($A65,REFERENTIEL!$A:$Y,9,FALSE)</f>
        <v>#N/A</v>
      </c>
      <c r="Q65" s="73" t="e">
        <f>VLOOKUP($A65,REFERENTIEL!$A:$Y,10,FALSE)</f>
        <v>#N/A</v>
      </c>
      <c r="R65" s="73" t="e">
        <f>VLOOKUP($A65,REFERENTIEL!$A:$Y,11,FALSE)</f>
        <v>#N/A</v>
      </c>
      <c r="S65" s="73" t="e">
        <f>VLOOKUP($A65,REFERENTIEL!$A:$Y,13,FALSE)</f>
        <v>#N/A</v>
      </c>
    </row>
    <row r="66" spans="1:19" x14ac:dyDescent="0.25">
      <c r="A66" s="52"/>
      <c r="B66" s="13" t="e">
        <f>VLOOKUP($A66,REFERENTIEL!$A:$Y,2,FALSE)</f>
        <v>#N/A</v>
      </c>
      <c r="C66" t="e">
        <f>VLOOKUP($A66,REFERENTIEL!$A:$Y,4,FALSE)</f>
        <v>#N/A</v>
      </c>
      <c r="D66" t="e">
        <f>VLOOKUP($A66,REFERENTIEL!$A:$Y,5,FALSE)</f>
        <v>#N/A</v>
      </c>
      <c r="E66" s="72" t="e">
        <f>VLOOKUP($A66,REFERENTIEL!$A:$Y,6,FALSE)</f>
        <v>#N/A</v>
      </c>
      <c r="F66" s="72" t="e">
        <f>VLOOKUP($A66,REFERENTIEL!$A:$Y,7,FALSE)</f>
        <v>#N/A</v>
      </c>
      <c r="G66" s="72" t="e">
        <f>VLOOKUP($A66,REFERENTIEL!$A:$Y,8,FALSE)</f>
        <v>#N/A</v>
      </c>
      <c r="H66" s="73" t="e">
        <f>VLOOKUP($A66,REFERENTIEL!$A:$Y,12,FALSE)</f>
        <v>#N/A</v>
      </c>
      <c r="I66" s="73" t="e">
        <f>VLOOKUP($A66,REFERENTIEL!$A:$Y,25,FALSE)</f>
        <v>#N/A</v>
      </c>
      <c r="J66" s="73" t="e">
        <f>VLOOKUP($A66,REFERENTIEL!$A:$Y,14,FALSE)</f>
        <v>#N/A</v>
      </c>
      <c r="K66" s="73" t="e">
        <f>VLOOKUP($A66,REFERENTIEL!$A:$Y,15,FALSE)</f>
        <v>#N/A</v>
      </c>
      <c r="L66" s="73" t="e">
        <f>VLOOKUP($A66,REFERENTIEL!$A:$Y,16,FALSE)</f>
        <v>#N/A</v>
      </c>
      <c r="M66" t="e">
        <f>VLOOKUP($A66,REFERENTIEL!$A:$Y,17,FALSE)</f>
        <v>#N/A</v>
      </c>
      <c r="N66" s="101" t="e">
        <f>VLOOKUP($A66,REFERENTIEL!$A:$Y,19,FALSE)</f>
        <v>#N/A</v>
      </c>
      <c r="O66" s="45" t="e">
        <f>VLOOKUP($A66,REFERENTIEL!$A:$Y,20,FALSE)</f>
        <v>#N/A</v>
      </c>
      <c r="P66" s="72" t="e">
        <f>VLOOKUP($A66,REFERENTIEL!$A:$Y,9,FALSE)</f>
        <v>#N/A</v>
      </c>
      <c r="Q66" s="73" t="e">
        <f>VLOOKUP($A66,REFERENTIEL!$A:$Y,10,FALSE)</f>
        <v>#N/A</v>
      </c>
      <c r="R66" s="73" t="e">
        <f>VLOOKUP($A66,REFERENTIEL!$A:$Y,11,FALSE)</f>
        <v>#N/A</v>
      </c>
      <c r="S66" s="73" t="e">
        <f>VLOOKUP($A66,REFERENTIEL!$A:$Y,13,FALSE)</f>
        <v>#N/A</v>
      </c>
    </row>
    <row r="67" spans="1:19" x14ac:dyDescent="0.25">
      <c r="A67" s="52"/>
      <c r="B67" s="13" t="e">
        <f>VLOOKUP($A67,REFERENTIEL!$A:$Y,2,FALSE)</f>
        <v>#N/A</v>
      </c>
      <c r="C67" t="e">
        <f>VLOOKUP($A67,REFERENTIEL!$A:$Y,4,FALSE)</f>
        <v>#N/A</v>
      </c>
      <c r="D67" t="e">
        <f>VLOOKUP($A67,REFERENTIEL!$A:$Y,5,FALSE)</f>
        <v>#N/A</v>
      </c>
      <c r="E67" s="72" t="e">
        <f>VLOOKUP($A67,REFERENTIEL!$A:$Y,6,FALSE)</f>
        <v>#N/A</v>
      </c>
      <c r="F67" s="72" t="e">
        <f>VLOOKUP($A67,REFERENTIEL!$A:$Y,7,FALSE)</f>
        <v>#N/A</v>
      </c>
      <c r="G67" s="72" t="e">
        <f>VLOOKUP($A67,REFERENTIEL!$A:$Y,8,FALSE)</f>
        <v>#N/A</v>
      </c>
      <c r="H67" s="73" t="e">
        <f>VLOOKUP($A67,REFERENTIEL!$A:$Y,12,FALSE)</f>
        <v>#N/A</v>
      </c>
      <c r="I67" s="73" t="e">
        <f>VLOOKUP($A67,REFERENTIEL!$A:$Y,25,FALSE)</f>
        <v>#N/A</v>
      </c>
      <c r="J67" s="73" t="e">
        <f>VLOOKUP($A67,REFERENTIEL!$A:$Y,14,FALSE)</f>
        <v>#N/A</v>
      </c>
      <c r="K67" s="73" t="e">
        <f>VLOOKUP($A67,REFERENTIEL!$A:$Y,15,FALSE)</f>
        <v>#N/A</v>
      </c>
      <c r="L67" s="73" t="e">
        <f>VLOOKUP($A67,REFERENTIEL!$A:$Y,16,FALSE)</f>
        <v>#N/A</v>
      </c>
      <c r="M67" t="e">
        <f>VLOOKUP($A67,REFERENTIEL!$A:$Y,17,FALSE)</f>
        <v>#N/A</v>
      </c>
      <c r="N67" s="101" t="e">
        <f>VLOOKUP($A67,REFERENTIEL!$A:$Y,19,FALSE)</f>
        <v>#N/A</v>
      </c>
      <c r="O67" s="45" t="e">
        <f>VLOOKUP($A67,REFERENTIEL!$A:$Y,20,FALSE)</f>
        <v>#N/A</v>
      </c>
      <c r="P67" s="72" t="e">
        <f>VLOOKUP($A67,REFERENTIEL!$A:$Y,9,FALSE)</f>
        <v>#N/A</v>
      </c>
      <c r="Q67" s="73" t="e">
        <f>VLOOKUP($A67,REFERENTIEL!$A:$Y,10,FALSE)</f>
        <v>#N/A</v>
      </c>
      <c r="R67" s="73" t="e">
        <f>VLOOKUP($A67,REFERENTIEL!$A:$Y,11,FALSE)</f>
        <v>#N/A</v>
      </c>
      <c r="S67" s="73" t="e">
        <f>VLOOKUP($A67,REFERENTIEL!$A:$Y,13,FALSE)</f>
        <v>#N/A</v>
      </c>
    </row>
    <row r="68" spans="1:19" x14ac:dyDescent="0.25">
      <c r="A68" s="52"/>
      <c r="B68" s="13" t="e">
        <f>VLOOKUP($A68,REFERENTIEL!$A:$Y,2,FALSE)</f>
        <v>#N/A</v>
      </c>
      <c r="C68" t="e">
        <f>VLOOKUP($A68,REFERENTIEL!$A:$Y,4,FALSE)</f>
        <v>#N/A</v>
      </c>
      <c r="D68" t="e">
        <f>VLOOKUP($A68,REFERENTIEL!$A:$Y,5,FALSE)</f>
        <v>#N/A</v>
      </c>
      <c r="E68" s="72" t="e">
        <f>VLOOKUP($A68,REFERENTIEL!$A:$Y,6,FALSE)</f>
        <v>#N/A</v>
      </c>
      <c r="F68" s="72" t="e">
        <f>VLOOKUP($A68,REFERENTIEL!$A:$Y,7,FALSE)</f>
        <v>#N/A</v>
      </c>
      <c r="G68" s="72" t="e">
        <f>VLOOKUP($A68,REFERENTIEL!$A:$Y,8,FALSE)</f>
        <v>#N/A</v>
      </c>
      <c r="H68" s="73" t="e">
        <f>VLOOKUP($A68,REFERENTIEL!$A:$Y,12,FALSE)</f>
        <v>#N/A</v>
      </c>
      <c r="I68" s="73" t="e">
        <f>VLOOKUP($A68,REFERENTIEL!$A:$Y,25,FALSE)</f>
        <v>#N/A</v>
      </c>
      <c r="J68" s="73" t="e">
        <f>VLOOKUP($A68,REFERENTIEL!$A:$Y,14,FALSE)</f>
        <v>#N/A</v>
      </c>
      <c r="K68" s="73" t="e">
        <f>VLOOKUP($A68,REFERENTIEL!$A:$Y,15,FALSE)</f>
        <v>#N/A</v>
      </c>
      <c r="L68" s="73" t="e">
        <f>VLOOKUP($A68,REFERENTIEL!$A:$Y,16,FALSE)</f>
        <v>#N/A</v>
      </c>
      <c r="M68" t="e">
        <f>VLOOKUP($A68,REFERENTIEL!$A:$Y,17,FALSE)</f>
        <v>#N/A</v>
      </c>
      <c r="N68" s="101" t="e">
        <f>VLOOKUP($A68,REFERENTIEL!$A:$Y,19,FALSE)</f>
        <v>#N/A</v>
      </c>
      <c r="O68" s="45" t="e">
        <f>VLOOKUP($A68,REFERENTIEL!$A:$Y,20,FALSE)</f>
        <v>#N/A</v>
      </c>
      <c r="P68" s="72" t="e">
        <f>VLOOKUP($A68,REFERENTIEL!$A:$Y,9,FALSE)</f>
        <v>#N/A</v>
      </c>
      <c r="Q68" s="73" t="e">
        <f>VLOOKUP($A68,REFERENTIEL!$A:$Y,10,FALSE)</f>
        <v>#N/A</v>
      </c>
      <c r="R68" s="73" t="e">
        <f>VLOOKUP($A68,REFERENTIEL!$A:$Y,11,FALSE)</f>
        <v>#N/A</v>
      </c>
      <c r="S68" s="73" t="e">
        <f>VLOOKUP($A68,REFERENTIEL!$A:$Y,13,FALSE)</f>
        <v>#N/A</v>
      </c>
    </row>
    <row r="69" spans="1:19" x14ac:dyDescent="0.25">
      <c r="A69" s="52"/>
      <c r="B69" s="13" t="e">
        <f>VLOOKUP($A69,REFERENTIEL!$A:$Y,2,FALSE)</f>
        <v>#N/A</v>
      </c>
      <c r="C69" t="e">
        <f>VLOOKUP($A69,REFERENTIEL!$A:$Y,4,FALSE)</f>
        <v>#N/A</v>
      </c>
      <c r="D69" t="e">
        <f>VLOOKUP($A69,REFERENTIEL!$A:$Y,5,FALSE)</f>
        <v>#N/A</v>
      </c>
      <c r="E69" s="72" t="e">
        <f>VLOOKUP($A69,REFERENTIEL!$A:$Y,6,FALSE)</f>
        <v>#N/A</v>
      </c>
      <c r="F69" s="72" t="e">
        <f>VLOOKUP($A69,REFERENTIEL!$A:$Y,7,FALSE)</f>
        <v>#N/A</v>
      </c>
      <c r="G69" s="72" t="e">
        <f>VLOOKUP($A69,REFERENTIEL!$A:$Y,8,FALSE)</f>
        <v>#N/A</v>
      </c>
      <c r="H69" s="73" t="e">
        <f>VLOOKUP($A69,REFERENTIEL!$A:$Y,12,FALSE)</f>
        <v>#N/A</v>
      </c>
      <c r="I69" s="73" t="e">
        <f>VLOOKUP($A69,REFERENTIEL!$A:$Y,25,FALSE)</f>
        <v>#N/A</v>
      </c>
      <c r="J69" s="73" t="e">
        <f>VLOOKUP($A69,REFERENTIEL!$A:$Y,14,FALSE)</f>
        <v>#N/A</v>
      </c>
      <c r="K69" s="73" t="e">
        <f>VLOOKUP($A69,REFERENTIEL!$A:$Y,15,FALSE)</f>
        <v>#N/A</v>
      </c>
      <c r="L69" s="73" t="e">
        <f>VLOOKUP($A69,REFERENTIEL!$A:$Y,16,FALSE)</f>
        <v>#N/A</v>
      </c>
      <c r="M69" t="e">
        <f>VLOOKUP($A69,REFERENTIEL!$A:$Y,17,FALSE)</f>
        <v>#N/A</v>
      </c>
      <c r="N69" s="101" t="e">
        <f>VLOOKUP($A69,REFERENTIEL!$A:$Y,19,FALSE)</f>
        <v>#N/A</v>
      </c>
      <c r="O69" s="45" t="e">
        <f>VLOOKUP($A69,REFERENTIEL!$A:$Y,20,FALSE)</f>
        <v>#N/A</v>
      </c>
      <c r="P69" s="72" t="e">
        <f>VLOOKUP($A69,REFERENTIEL!$A:$Y,9,FALSE)</f>
        <v>#N/A</v>
      </c>
      <c r="Q69" s="73" t="e">
        <f>VLOOKUP($A69,REFERENTIEL!$A:$Y,10,FALSE)</f>
        <v>#N/A</v>
      </c>
      <c r="R69" s="73" t="e">
        <f>VLOOKUP($A69,REFERENTIEL!$A:$Y,11,FALSE)</f>
        <v>#N/A</v>
      </c>
      <c r="S69" s="73" t="e">
        <f>VLOOKUP($A69,REFERENTIEL!$A:$Y,13,FALSE)</f>
        <v>#N/A</v>
      </c>
    </row>
    <row r="70" spans="1:19" x14ac:dyDescent="0.25">
      <c r="A70" s="52"/>
      <c r="B70" s="13" t="e">
        <f>VLOOKUP($A70,REFERENTIEL!$A:$Y,2,FALSE)</f>
        <v>#N/A</v>
      </c>
      <c r="C70" t="e">
        <f>VLOOKUP($A70,REFERENTIEL!$A:$Y,4,FALSE)</f>
        <v>#N/A</v>
      </c>
      <c r="D70" t="e">
        <f>VLOOKUP($A70,REFERENTIEL!$A:$Y,5,FALSE)</f>
        <v>#N/A</v>
      </c>
      <c r="E70" s="72" t="e">
        <f>VLOOKUP($A70,REFERENTIEL!$A:$Y,6,FALSE)</f>
        <v>#N/A</v>
      </c>
      <c r="F70" s="72" t="e">
        <f>VLOOKUP($A70,REFERENTIEL!$A:$Y,7,FALSE)</f>
        <v>#N/A</v>
      </c>
      <c r="G70" s="72" t="e">
        <f>VLOOKUP($A70,REFERENTIEL!$A:$Y,8,FALSE)</f>
        <v>#N/A</v>
      </c>
      <c r="H70" s="73" t="e">
        <f>VLOOKUP($A70,REFERENTIEL!$A:$Y,12,FALSE)</f>
        <v>#N/A</v>
      </c>
      <c r="I70" s="73" t="e">
        <f>VLOOKUP($A70,REFERENTIEL!$A:$Y,25,FALSE)</f>
        <v>#N/A</v>
      </c>
      <c r="J70" s="73" t="e">
        <f>VLOOKUP($A70,REFERENTIEL!$A:$Y,14,FALSE)</f>
        <v>#N/A</v>
      </c>
      <c r="K70" s="73" t="e">
        <f>VLOOKUP($A70,REFERENTIEL!$A:$Y,15,FALSE)</f>
        <v>#N/A</v>
      </c>
      <c r="L70" s="73" t="e">
        <f>VLOOKUP($A70,REFERENTIEL!$A:$Y,16,FALSE)</f>
        <v>#N/A</v>
      </c>
      <c r="M70" t="e">
        <f>VLOOKUP($A70,REFERENTIEL!$A:$Y,17,FALSE)</f>
        <v>#N/A</v>
      </c>
      <c r="N70" s="101" t="e">
        <f>VLOOKUP($A70,REFERENTIEL!$A:$Y,19,FALSE)</f>
        <v>#N/A</v>
      </c>
      <c r="O70" s="45" t="e">
        <f>VLOOKUP($A70,REFERENTIEL!$A:$Y,20,FALSE)</f>
        <v>#N/A</v>
      </c>
      <c r="P70" s="72" t="e">
        <f>VLOOKUP($A70,REFERENTIEL!$A:$Y,9,FALSE)</f>
        <v>#N/A</v>
      </c>
      <c r="Q70" s="73" t="e">
        <f>VLOOKUP($A70,REFERENTIEL!$A:$Y,10,FALSE)</f>
        <v>#N/A</v>
      </c>
      <c r="R70" s="73" t="e">
        <f>VLOOKUP($A70,REFERENTIEL!$A:$Y,11,FALSE)</f>
        <v>#N/A</v>
      </c>
      <c r="S70" s="73" t="e">
        <f>VLOOKUP($A70,REFERENTIEL!$A:$Y,13,FALSE)</f>
        <v>#N/A</v>
      </c>
    </row>
    <row r="71" spans="1:19" x14ac:dyDescent="0.25">
      <c r="A71" s="52"/>
      <c r="B71" s="13" t="e">
        <f>VLOOKUP($A71,REFERENTIEL!$A:$Y,2,FALSE)</f>
        <v>#N/A</v>
      </c>
      <c r="C71" t="e">
        <f>VLOOKUP($A71,REFERENTIEL!$A:$Y,4,FALSE)</f>
        <v>#N/A</v>
      </c>
      <c r="D71" t="e">
        <f>VLOOKUP($A71,REFERENTIEL!$A:$Y,5,FALSE)</f>
        <v>#N/A</v>
      </c>
      <c r="E71" s="72" t="e">
        <f>VLOOKUP($A71,REFERENTIEL!$A:$Y,6,FALSE)</f>
        <v>#N/A</v>
      </c>
      <c r="F71" s="72" t="e">
        <f>VLOOKUP($A71,REFERENTIEL!$A:$Y,7,FALSE)</f>
        <v>#N/A</v>
      </c>
      <c r="G71" s="72" t="e">
        <f>VLOOKUP($A71,REFERENTIEL!$A:$Y,8,FALSE)</f>
        <v>#N/A</v>
      </c>
      <c r="H71" s="73" t="e">
        <f>VLOOKUP($A71,REFERENTIEL!$A:$Y,12,FALSE)</f>
        <v>#N/A</v>
      </c>
      <c r="I71" s="73" t="e">
        <f>VLOOKUP($A71,REFERENTIEL!$A:$Y,25,FALSE)</f>
        <v>#N/A</v>
      </c>
      <c r="J71" s="73" t="e">
        <f>VLOOKUP($A71,REFERENTIEL!$A:$Y,14,FALSE)</f>
        <v>#N/A</v>
      </c>
      <c r="K71" s="73" t="e">
        <f>VLOOKUP($A71,REFERENTIEL!$A:$Y,15,FALSE)</f>
        <v>#N/A</v>
      </c>
      <c r="L71" s="73" t="e">
        <f>VLOOKUP($A71,REFERENTIEL!$A:$Y,16,FALSE)</f>
        <v>#N/A</v>
      </c>
      <c r="M71" t="e">
        <f>VLOOKUP($A71,REFERENTIEL!$A:$Y,17,FALSE)</f>
        <v>#N/A</v>
      </c>
      <c r="N71" s="101" t="e">
        <f>VLOOKUP($A71,REFERENTIEL!$A:$Y,19,FALSE)</f>
        <v>#N/A</v>
      </c>
      <c r="O71" s="45" t="e">
        <f>VLOOKUP($A71,REFERENTIEL!$A:$Y,20,FALSE)</f>
        <v>#N/A</v>
      </c>
      <c r="P71" s="72" t="e">
        <f>VLOOKUP($A71,REFERENTIEL!$A:$Y,9,FALSE)</f>
        <v>#N/A</v>
      </c>
      <c r="Q71" s="73" t="e">
        <f>VLOOKUP($A71,REFERENTIEL!$A:$Y,10,FALSE)</f>
        <v>#N/A</v>
      </c>
      <c r="R71" s="73" t="e">
        <f>VLOOKUP($A71,REFERENTIEL!$A:$Y,11,FALSE)</f>
        <v>#N/A</v>
      </c>
      <c r="S71" s="73" t="e">
        <f>VLOOKUP($A71,REFERENTIEL!$A:$Y,13,FALSE)</f>
        <v>#N/A</v>
      </c>
    </row>
    <row r="72" spans="1:19" x14ac:dyDescent="0.25">
      <c r="A72" s="52"/>
      <c r="B72" s="13" t="e">
        <f>VLOOKUP($A72,REFERENTIEL!$A:$Y,2,FALSE)</f>
        <v>#N/A</v>
      </c>
      <c r="C72" t="e">
        <f>VLOOKUP($A72,REFERENTIEL!$A:$Y,4,FALSE)</f>
        <v>#N/A</v>
      </c>
      <c r="D72" t="e">
        <f>VLOOKUP($A72,REFERENTIEL!$A:$Y,5,FALSE)</f>
        <v>#N/A</v>
      </c>
      <c r="E72" s="72" t="e">
        <f>VLOOKUP($A72,REFERENTIEL!$A:$Y,6,FALSE)</f>
        <v>#N/A</v>
      </c>
      <c r="F72" s="72" t="e">
        <f>VLOOKUP($A72,REFERENTIEL!$A:$Y,7,FALSE)</f>
        <v>#N/A</v>
      </c>
      <c r="G72" s="72" t="e">
        <f>VLOOKUP($A72,REFERENTIEL!$A:$Y,8,FALSE)</f>
        <v>#N/A</v>
      </c>
      <c r="H72" s="73" t="e">
        <f>VLOOKUP($A72,REFERENTIEL!$A:$Y,12,FALSE)</f>
        <v>#N/A</v>
      </c>
      <c r="I72" s="73" t="e">
        <f>VLOOKUP($A72,REFERENTIEL!$A:$Y,25,FALSE)</f>
        <v>#N/A</v>
      </c>
      <c r="J72" s="73" t="e">
        <f>VLOOKUP($A72,REFERENTIEL!$A:$Y,14,FALSE)</f>
        <v>#N/A</v>
      </c>
      <c r="K72" s="73" t="e">
        <f>VLOOKUP($A72,REFERENTIEL!$A:$Y,15,FALSE)</f>
        <v>#N/A</v>
      </c>
      <c r="L72" s="73" t="e">
        <f>VLOOKUP($A72,REFERENTIEL!$A:$Y,16,FALSE)</f>
        <v>#N/A</v>
      </c>
      <c r="M72" t="e">
        <f>VLOOKUP($A72,REFERENTIEL!$A:$Y,17,FALSE)</f>
        <v>#N/A</v>
      </c>
      <c r="N72" s="101" t="e">
        <f>VLOOKUP($A72,REFERENTIEL!$A:$Y,19,FALSE)</f>
        <v>#N/A</v>
      </c>
      <c r="O72" s="45" t="e">
        <f>VLOOKUP($A72,REFERENTIEL!$A:$Y,20,FALSE)</f>
        <v>#N/A</v>
      </c>
      <c r="P72" s="72" t="e">
        <f>VLOOKUP($A72,REFERENTIEL!$A:$Y,9,FALSE)</f>
        <v>#N/A</v>
      </c>
      <c r="Q72" s="73" t="e">
        <f>VLOOKUP($A72,REFERENTIEL!$A:$Y,10,FALSE)</f>
        <v>#N/A</v>
      </c>
      <c r="R72" s="73" t="e">
        <f>VLOOKUP($A72,REFERENTIEL!$A:$Y,11,FALSE)</f>
        <v>#N/A</v>
      </c>
      <c r="S72" s="73" t="e">
        <f>VLOOKUP($A72,REFERENTIEL!$A:$Y,13,FALSE)</f>
        <v>#N/A</v>
      </c>
    </row>
    <row r="73" spans="1:19" x14ac:dyDescent="0.25">
      <c r="A73" s="52"/>
      <c r="B73" s="13" t="e">
        <f>VLOOKUP($A73,REFERENTIEL!$A:$Y,2,FALSE)</f>
        <v>#N/A</v>
      </c>
      <c r="C73" t="e">
        <f>VLOOKUP($A73,REFERENTIEL!$A:$Y,4,FALSE)</f>
        <v>#N/A</v>
      </c>
      <c r="D73" t="e">
        <f>VLOOKUP($A73,REFERENTIEL!$A:$Y,5,FALSE)</f>
        <v>#N/A</v>
      </c>
      <c r="E73" s="72" t="e">
        <f>VLOOKUP($A73,REFERENTIEL!$A:$Y,6,FALSE)</f>
        <v>#N/A</v>
      </c>
      <c r="F73" s="72" t="e">
        <f>VLOOKUP($A73,REFERENTIEL!$A:$Y,7,FALSE)</f>
        <v>#N/A</v>
      </c>
      <c r="G73" s="72" t="e">
        <f>VLOOKUP($A73,REFERENTIEL!$A:$Y,8,FALSE)</f>
        <v>#N/A</v>
      </c>
      <c r="H73" s="73" t="e">
        <f>VLOOKUP($A73,REFERENTIEL!$A:$Y,12,FALSE)</f>
        <v>#N/A</v>
      </c>
      <c r="I73" s="73" t="e">
        <f>VLOOKUP($A73,REFERENTIEL!$A:$Y,25,FALSE)</f>
        <v>#N/A</v>
      </c>
      <c r="J73" s="73" t="e">
        <f>VLOOKUP($A73,REFERENTIEL!$A:$Y,14,FALSE)</f>
        <v>#N/A</v>
      </c>
      <c r="K73" s="73" t="e">
        <f>VLOOKUP($A73,REFERENTIEL!$A:$Y,15,FALSE)</f>
        <v>#N/A</v>
      </c>
      <c r="L73" s="73" t="e">
        <f>VLOOKUP($A73,REFERENTIEL!$A:$Y,16,FALSE)</f>
        <v>#N/A</v>
      </c>
      <c r="M73" t="e">
        <f>VLOOKUP($A73,REFERENTIEL!$A:$Y,17,FALSE)</f>
        <v>#N/A</v>
      </c>
      <c r="N73" s="101" t="e">
        <f>VLOOKUP($A73,REFERENTIEL!$A:$Y,19,FALSE)</f>
        <v>#N/A</v>
      </c>
      <c r="O73" s="45" t="e">
        <f>VLOOKUP($A73,REFERENTIEL!$A:$Y,20,FALSE)</f>
        <v>#N/A</v>
      </c>
      <c r="P73" s="72" t="e">
        <f>VLOOKUP($A73,REFERENTIEL!$A:$Y,9,FALSE)</f>
        <v>#N/A</v>
      </c>
      <c r="Q73" s="73" t="e">
        <f>VLOOKUP($A73,REFERENTIEL!$A:$Y,10,FALSE)</f>
        <v>#N/A</v>
      </c>
      <c r="R73" s="73" t="e">
        <f>VLOOKUP($A73,REFERENTIEL!$A:$Y,11,FALSE)</f>
        <v>#N/A</v>
      </c>
      <c r="S73" s="73" t="e">
        <f>VLOOKUP($A73,REFERENTIEL!$A:$Y,13,FALSE)</f>
        <v>#N/A</v>
      </c>
    </row>
    <row r="74" spans="1:19" x14ac:dyDescent="0.25">
      <c r="A74" s="52"/>
      <c r="B74" s="13" t="e">
        <f>VLOOKUP($A74,REFERENTIEL!$A:$Y,2,FALSE)</f>
        <v>#N/A</v>
      </c>
      <c r="C74" t="e">
        <f>VLOOKUP($A74,REFERENTIEL!$A:$Y,4,FALSE)</f>
        <v>#N/A</v>
      </c>
      <c r="D74" t="e">
        <f>VLOOKUP($A74,REFERENTIEL!$A:$Y,5,FALSE)</f>
        <v>#N/A</v>
      </c>
      <c r="E74" s="72" t="e">
        <f>VLOOKUP($A74,REFERENTIEL!$A:$Y,6,FALSE)</f>
        <v>#N/A</v>
      </c>
      <c r="F74" s="72" t="e">
        <f>VLOOKUP($A74,REFERENTIEL!$A:$Y,7,FALSE)</f>
        <v>#N/A</v>
      </c>
      <c r="G74" s="72" t="e">
        <f>VLOOKUP($A74,REFERENTIEL!$A:$Y,8,FALSE)</f>
        <v>#N/A</v>
      </c>
      <c r="H74" s="73" t="e">
        <f>VLOOKUP($A74,REFERENTIEL!$A:$Y,12,FALSE)</f>
        <v>#N/A</v>
      </c>
      <c r="I74" s="73" t="e">
        <f>VLOOKUP($A74,REFERENTIEL!$A:$Y,25,FALSE)</f>
        <v>#N/A</v>
      </c>
      <c r="J74" s="73" t="e">
        <f>VLOOKUP($A74,REFERENTIEL!$A:$Y,14,FALSE)</f>
        <v>#N/A</v>
      </c>
      <c r="K74" s="73" t="e">
        <f>VLOOKUP($A74,REFERENTIEL!$A:$Y,15,FALSE)</f>
        <v>#N/A</v>
      </c>
      <c r="L74" s="73" t="e">
        <f>VLOOKUP($A74,REFERENTIEL!$A:$Y,16,FALSE)</f>
        <v>#N/A</v>
      </c>
      <c r="M74" s="37" t="e">
        <f>VLOOKUP($A74,REFERENTIEL!$A:$Y,17,FALSE)</f>
        <v>#N/A</v>
      </c>
      <c r="N74" s="101" t="e">
        <f>VLOOKUP($A74,REFERENTIEL!$A:$Y,19,FALSE)</f>
        <v>#N/A</v>
      </c>
      <c r="O74" s="45" t="e">
        <f>VLOOKUP($A74,REFERENTIEL!$A:$Y,20,FALSE)</f>
        <v>#N/A</v>
      </c>
      <c r="P74" s="72" t="e">
        <f>VLOOKUP($A74,REFERENTIEL!$A:$Y,9,FALSE)</f>
        <v>#N/A</v>
      </c>
      <c r="Q74" s="73" t="e">
        <f>VLOOKUP($A74,REFERENTIEL!$A:$Y,10,FALSE)</f>
        <v>#N/A</v>
      </c>
      <c r="R74" s="73" t="e">
        <f>VLOOKUP($A74,REFERENTIEL!$A:$Y,11,FALSE)</f>
        <v>#N/A</v>
      </c>
      <c r="S74" s="73" t="e">
        <f>VLOOKUP($A74,REFERENTIEL!$A:$Y,13,FALSE)</f>
        <v>#N/A</v>
      </c>
    </row>
    <row r="75" spans="1:19" x14ac:dyDescent="0.25">
      <c r="A75" s="52"/>
      <c r="B75" s="13" t="e">
        <f>VLOOKUP($A75,REFERENTIEL!$A:$Y,2,FALSE)</f>
        <v>#N/A</v>
      </c>
      <c r="C75" t="e">
        <f>VLOOKUP($A75,REFERENTIEL!$A:$Y,4,FALSE)</f>
        <v>#N/A</v>
      </c>
      <c r="D75" t="e">
        <f>VLOOKUP($A75,REFERENTIEL!$A:$Y,5,FALSE)</f>
        <v>#N/A</v>
      </c>
      <c r="E75" s="72" t="e">
        <f>VLOOKUP($A75,REFERENTIEL!$A:$Y,6,FALSE)</f>
        <v>#N/A</v>
      </c>
      <c r="F75" s="72" t="e">
        <f>VLOOKUP($A75,REFERENTIEL!$A:$Y,7,FALSE)</f>
        <v>#N/A</v>
      </c>
      <c r="G75" s="72" t="e">
        <f>VLOOKUP($A75,REFERENTIEL!$A:$Y,8,FALSE)</f>
        <v>#N/A</v>
      </c>
      <c r="H75" s="73" t="e">
        <f>VLOOKUP($A75,REFERENTIEL!$A:$Y,12,FALSE)</f>
        <v>#N/A</v>
      </c>
      <c r="I75" s="73" t="e">
        <f>VLOOKUP($A75,REFERENTIEL!$A:$Y,25,FALSE)</f>
        <v>#N/A</v>
      </c>
      <c r="J75" s="73" t="e">
        <f>VLOOKUP($A75,REFERENTIEL!$A:$Y,14,FALSE)</f>
        <v>#N/A</v>
      </c>
      <c r="K75" s="73" t="e">
        <f>VLOOKUP($A75,REFERENTIEL!$A:$Y,15,FALSE)</f>
        <v>#N/A</v>
      </c>
      <c r="L75" s="73" t="e">
        <f>VLOOKUP($A75,REFERENTIEL!$A:$Y,16,FALSE)</f>
        <v>#N/A</v>
      </c>
      <c r="M75" s="37" t="e">
        <f>VLOOKUP($A75,REFERENTIEL!$A:$Y,17,FALSE)</f>
        <v>#N/A</v>
      </c>
      <c r="N75" s="101" t="e">
        <f>VLOOKUP($A75,REFERENTIEL!$A:$Y,19,FALSE)</f>
        <v>#N/A</v>
      </c>
      <c r="O75" s="45" t="e">
        <f>VLOOKUP($A75,REFERENTIEL!$A:$Y,20,FALSE)</f>
        <v>#N/A</v>
      </c>
      <c r="P75" s="72" t="e">
        <f>VLOOKUP($A75,REFERENTIEL!$A:$Y,9,FALSE)</f>
        <v>#N/A</v>
      </c>
      <c r="Q75" s="73" t="e">
        <f>VLOOKUP($A75,REFERENTIEL!$A:$Y,10,FALSE)</f>
        <v>#N/A</v>
      </c>
      <c r="R75" s="73" t="e">
        <f>VLOOKUP($A75,REFERENTIEL!$A:$Y,11,FALSE)</f>
        <v>#N/A</v>
      </c>
      <c r="S75" s="73" t="e">
        <f>VLOOKUP($A75,REFERENTIEL!$A:$Y,13,FALSE)</f>
        <v>#N/A</v>
      </c>
    </row>
    <row r="76" spans="1:19" x14ac:dyDescent="0.25">
      <c r="A76" s="52"/>
      <c r="B76" s="13" t="e">
        <f>VLOOKUP($A76,REFERENTIEL!$A:$Y,2,FALSE)</f>
        <v>#N/A</v>
      </c>
      <c r="C76" t="e">
        <f>VLOOKUP($A76,REFERENTIEL!$A:$Y,4,FALSE)</f>
        <v>#N/A</v>
      </c>
      <c r="D76" t="e">
        <f>VLOOKUP($A76,REFERENTIEL!$A:$Y,5,FALSE)</f>
        <v>#N/A</v>
      </c>
      <c r="E76" s="72" t="e">
        <f>VLOOKUP($A76,REFERENTIEL!$A:$Y,6,FALSE)</f>
        <v>#N/A</v>
      </c>
      <c r="F76" s="72" t="e">
        <f>VLOOKUP($A76,REFERENTIEL!$A:$Y,7,FALSE)</f>
        <v>#N/A</v>
      </c>
      <c r="G76" s="72" t="e">
        <f>VLOOKUP($A76,REFERENTIEL!$A:$Y,8,FALSE)</f>
        <v>#N/A</v>
      </c>
      <c r="H76" s="73" t="e">
        <f>VLOOKUP($A76,REFERENTIEL!$A:$Y,12,FALSE)</f>
        <v>#N/A</v>
      </c>
      <c r="I76" s="73" t="e">
        <f>VLOOKUP($A76,REFERENTIEL!$A:$Y,25,FALSE)</f>
        <v>#N/A</v>
      </c>
      <c r="J76" s="73" t="e">
        <f>VLOOKUP($A76,REFERENTIEL!$A:$Y,14,FALSE)</f>
        <v>#N/A</v>
      </c>
      <c r="K76" s="73" t="e">
        <f>VLOOKUP($A76,REFERENTIEL!$A:$Y,15,FALSE)</f>
        <v>#N/A</v>
      </c>
      <c r="L76" s="73" t="e">
        <f>VLOOKUP($A76,REFERENTIEL!$A:$Y,16,FALSE)</f>
        <v>#N/A</v>
      </c>
      <c r="M76" s="37" t="e">
        <f>VLOOKUP($A76,REFERENTIEL!$A:$Y,17,FALSE)</f>
        <v>#N/A</v>
      </c>
      <c r="N76" s="101" t="e">
        <f>VLOOKUP($A76,REFERENTIEL!$A:$Y,19,FALSE)</f>
        <v>#N/A</v>
      </c>
      <c r="O76" s="45" t="e">
        <f>VLOOKUP($A76,REFERENTIEL!$A:$Y,20,FALSE)</f>
        <v>#N/A</v>
      </c>
      <c r="P76" s="72" t="e">
        <f>VLOOKUP($A76,REFERENTIEL!$A:$Y,9,FALSE)</f>
        <v>#N/A</v>
      </c>
      <c r="Q76" s="73" t="e">
        <f>VLOOKUP($A76,REFERENTIEL!$A:$Y,10,FALSE)</f>
        <v>#N/A</v>
      </c>
      <c r="R76" s="73" t="e">
        <f>VLOOKUP($A76,REFERENTIEL!$A:$Y,11,FALSE)</f>
        <v>#N/A</v>
      </c>
      <c r="S76" s="73" t="e">
        <f>VLOOKUP($A76,REFERENTIEL!$A:$Y,13,FALSE)</f>
        <v>#N/A</v>
      </c>
    </row>
    <row r="77" spans="1:19" x14ac:dyDescent="0.25">
      <c r="A77" s="52"/>
      <c r="B77" s="13" t="e">
        <f>VLOOKUP($A77,REFERENTIEL!$A:$Y,2,FALSE)</f>
        <v>#N/A</v>
      </c>
      <c r="C77" t="e">
        <f>VLOOKUP($A77,REFERENTIEL!$A:$Y,4,FALSE)</f>
        <v>#N/A</v>
      </c>
      <c r="D77" t="e">
        <f>VLOOKUP($A77,REFERENTIEL!$A:$Y,5,FALSE)</f>
        <v>#N/A</v>
      </c>
      <c r="E77" s="72" t="e">
        <f>VLOOKUP($A77,REFERENTIEL!$A:$Y,6,FALSE)</f>
        <v>#N/A</v>
      </c>
      <c r="F77" s="72" t="e">
        <f>VLOOKUP($A77,REFERENTIEL!$A:$Y,7,FALSE)</f>
        <v>#N/A</v>
      </c>
      <c r="G77" s="72" t="e">
        <f>VLOOKUP($A77,REFERENTIEL!$A:$Y,8,FALSE)</f>
        <v>#N/A</v>
      </c>
      <c r="H77" s="73" t="e">
        <f>VLOOKUP($A77,REFERENTIEL!$A:$Y,12,FALSE)</f>
        <v>#N/A</v>
      </c>
      <c r="I77" s="73" t="e">
        <f>VLOOKUP($A77,REFERENTIEL!$A:$Y,25,FALSE)</f>
        <v>#N/A</v>
      </c>
      <c r="J77" s="73" t="e">
        <f>VLOOKUP($A77,REFERENTIEL!$A:$Y,14,FALSE)</f>
        <v>#N/A</v>
      </c>
      <c r="K77" s="73" t="e">
        <f>VLOOKUP($A77,REFERENTIEL!$A:$Y,15,FALSE)</f>
        <v>#N/A</v>
      </c>
      <c r="L77" s="73" t="e">
        <f>VLOOKUP($A77,REFERENTIEL!$A:$Y,16,FALSE)</f>
        <v>#N/A</v>
      </c>
      <c r="M77" s="37" t="e">
        <f>VLOOKUP($A77,REFERENTIEL!$A:$Y,17,FALSE)</f>
        <v>#N/A</v>
      </c>
      <c r="N77" s="101" t="e">
        <f>VLOOKUP($A77,REFERENTIEL!$A:$Y,19,FALSE)</f>
        <v>#N/A</v>
      </c>
      <c r="O77" s="45" t="e">
        <f>VLOOKUP($A77,REFERENTIEL!$A:$Y,20,FALSE)</f>
        <v>#N/A</v>
      </c>
      <c r="P77" s="72" t="e">
        <f>VLOOKUP($A77,REFERENTIEL!$A:$Y,9,FALSE)</f>
        <v>#N/A</v>
      </c>
      <c r="Q77" s="73" t="e">
        <f>VLOOKUP($A77,REFERENTIEL!$A:$Y,10,FALSE)</f>
        <v>#N/A</v>
      </c>
      <c r="R77" s="73" t="e">
        <f>VLOOKUP($A77,REFERENTIEL!$A:$Y,11,FALSE)</f>
        <v>#N/A</v>
      </c>
      <c r="S77" s="73" t="e">
        <f>VLOOKUP($A77,REFERENTIEL!$A:$Y,13,FALSE)</f>
        <v>#N/A</v>
      </c>
    </row>
    <row r="78" spans="1:19" x14ac:dyDescent="0.25">
      <c r="A78" s="52"/>
      <c r="B78" s="13" t="e">
        <f>VLOOKUP($A78,REFERENTIEL!$A:$Y,2,FALSE)</f>
        <v>#N/A</v>
      </c>
      <c r="C78" t="e">
        <f>VLOOKUP($A78,REFERENTIEL!$A:$Y,4,FALSE)</f>
        <v>#N/A</v>
      </c>
      <c r="D78" t="e">
        <f>VLOOKUP($A78,REFERENTIEL!$A:$Y,5,FALSE)</f>
        <v>#N/A</v>
      </c>
      <c r="E78" s="72" t="e">
        <f>VLOOKUP($A78,REFERENTIEL!$A:$Y,6,FALSE)</f>
        <v>#N/A</v>
      </c>
      <c r="F78" s="72" t="e">
        <f>VLOOKUP($A78,REFERENTIEL!$A:$Y,7,FALSE)</f>
        <v>#N/A</v>
      </c>
      <c r="G78" s="72" t="e">
        <f>VLOOKUP($A78,REFERENTIEL!$A:$Y,8,FALSE)</f>
        <v>#N/A</v>
      </c>
      <c r="H78" s="73" t="e">
        <f>VLOOKUP($A78,REFERENTIEL!$A:$Y,12,FALSE)</f>
        <v>#N/A</v>
      </c>
      <c r="I78" s="73" t="e">
        <f>VLOOKUP($A78,REFERENTIEL!$A:$Y,25,FALSE)</f>
        <v>#N/A</v>
      </c>
      <c r="J78" s="73" t="e">
        <f>VLOOKUP($A78,REFERENTIEL!$A:$Y,14,FALSE)</f>
        <v>#N/A</v>
      </c>
      <c r="K78" s="73" t="e">
        <f>VLOOKUP($A78,REFERENTIEL!$A:$Y,15,FALSE)</f>
        <v>#N/A</v>
      </c>
      <c r="L78" s="73" t="e">
        <f>VLOOKUP($A78,REFERENTIEL!$A:$Y,16,FALSE)</f>
        <v>#N/A</v>
      </c>
      <c r="M78" s="37" t="e">
        <f>VLOOKUP($A78,REFERENTIEL!$A:$Y,17,FALSE)</f>
        <v>#N/A</v>
      </c>
      <c r="N78" s="101" t="e">
        <f>VLOOKUP($A78,REFERENTIEL!$A:$Y,19,FALSE)</f>
        <v>#N/A</v>
      </c>
      <c r="O78" s="45" t="e">
        <f>VLOOKUP($A78,REFERENTIEL!$A:$Y,20,FALSE)</f>
        <v>#N/A</v>
      </c>
      <c r="P78" s="72" t="e">
        <f>VLOOKUP($A78,REFERENTIEL!$A:$Y,9,FALSE)</f>
        <v>#N/A</v>
      </c>
      <c r="Q78" s="73" t="e">
        <f>VLOOKUP($A78,REFERENTIEL!$A:$Y,10,FALSE)</f>
        <v>#N/A</v>
      </c>
      <c r="R78" s="73" t="e">
        <f>VLOOKUP($A78,REFERENTIEL!$A:$Y,11,FALSE)</f>
        <v>#N/A</v>
      </c>
      <c r="S78" s="73" t="e">
        <f>VLOOKUP($A78,REFERENTIEL!$A:$Y,13,FALSE)</f>
        <v>#N/A</v>
      </c>
    </row>
    <row r="79" spans="1:19" x14ac:dyDescent="0.25">
      <c r="A79" s="52"/>
      <c r="B79" s="13" t="e">
        <f>VLOOKUP($A79,REFERENTIEL!$A:$Y,2,FALSE)</f>
        <v>#N/A</v>
      </c>
      <c r="C79" t="e">
        <f>VLOOKUP($A79,REFERENTIEL!$A:$Y,4,FALSE)</f>
        <v>#N/A</v>
      </c>
      <c r="D79" t="e">
        <f>VLOOKUP($A79,REFERENTIEL!$A:$Y,5,FALSE)</f>
        <v>#N/A</v>
      </c>
      <c r="E79" s="72" t="e">
        <f>VLOOKUP($A79,REFERENTIEL!$A:$Y,6,FALSE)</f>
        <v>#N/A</v>
      </c>
      <c r="F79" s="72" t="e">
        <f>VLOOKUP($A79,REFERENTIEL!$A:$Y,7,FALSE)</f>
        <v>#N/A</v>
      </c>
      <c r="G79" s="72" t="e">
        <f>VLOOKUP($A79,REFERENTIEL!$A:$Y,8,FALSE)</f>
        <v>#N/A</v>
      </c>
      <c r="H79" s="73" t="e">
        <f>VLOOKUP($A79,REFERENTIEL!$A:$Y,12,FALSE)</f>
        <v>#N/A</v>
      </c>
      <c r="I79" s="73" t="e">
        <f>VLOOKUP($A79,REFERENTIEL!$A:$Y,25,FALSE)</f>
        <v>#N/A</v>
      </c>
      <c r="J79" s="73" t="e">
        <f>VLOOKUP($A79,REFERENTIEL!$A:$Y,14,FALSE)</f>
        <v>#N/A</v>
      </c>
      <c r="K79" s="73" t="e">
        <f>VLOOKUP($A79,REFERENTIEL!$A:$Y,15,FALSE)</f>
        <v>#N/A</v>
      </c>
      <c r="L79" s="73" t="e">
        <f>VLOOKUP($A79,REFERENTIEL!$A:$Y,16,FALSE)</f>
        <v>#N/A</v>
      </c>
      <c r="M79" s="37" t="e">
        <f>VLOOKUP($A79,REFERENTIEL!$A:$Y,17,FALSE)</f>
        <v>#N/A</v>
      </c>
      <c r="N79" s="101" t="e">
        <f>VLOOKUP($A79,REFERENTIEL!$A:$Y,19,FALSE)</f>
        <v>#N/A</v>
      </c>
      <c r="O79" s="45" t="e">
        <f>VLOOKUP($A79,REFERENTIEL!$A:$Y,20,FALSE)</f>
        <v>#N/A</v>
      </c>
      <c r="P79" s="72" t="e">
        <f>VLOOKUP($A79,REFERENTIEL!$A:$Y,9,FALSE)</f>
        <v>#N/A</v>
      </c>
      <c r="Q79" s="73" t="e">
        <f>VLOOKUP($A79,REFERENTIEL!$A:$Y,10,FALSE)</f>
        <v>#N/A</v>
      </c>
      <c r="R79" s="73" t="e">
        <f>VLOOKUP($A79,REFERENTIEL!$A:$Y,11,FALSE)</f>
        <v>#N/A</v>
      </c>
      <c r="S79" s="73" t="e">
        <f>VLOOKUP($A79,REFERENTIEL!$A:$Y,13,FALSE)</f>
        <v>#N/A</v>
      </c>
    </row>
    <row r="80" spans="1:19" x14ac:dyDescent="0.25">
      <c r="A80" s="52"/>
      <c r="B80" s="13" t="e">
        <f>VLOOKUP($A80,REFERENTIEL!$A:$Y,2,FALSE)</f>
        <v>#N/A</v>
      </c>
      <c r="C80" t="e">
        <f>VLOOKUP($A80,REFERENTIEL!$A:$Y,4,FALSE)</f>
        <v>#N/A</v>
      </c>
      <c r="D80" t="e">
        <f>VLOOKUP($A80,REFERENTIEL!$A:$Y,5,FALSE)</f>
        <v>#N/A</v>
      </c>
      <c r="E80" s="72" t="e">
        <f>VLOOKUP($A80,REFERENTIEL!$A:$Y,6,FALSE)</f>
        <v>#N/A</v>
      </c>
      <c r="F80" s="72" t="e">
        <f>VLOOKUP($A80,REFERENTIEL!$A:$Y,7,FALSE)</f>
        <v>#N/A</v>
      </c>
      <c r="G80" s="72" t="e">
        <f>VLOOKUP($A80,REFERENTIEL!$A:$Y,8,FALSE)</f>
        <v>#N/A</v>
      </c>
      <c r="H80" s="73" t="e">
        <f>VLOOKUP($A80,REFERENTIEL!$A:$Y,12,FALSE)</f>
        <v>#N/A</v>
      </c>
      <c r="I80" s="73" t="e">
        <f>VLOOKUP($A80,REFERENTIEL!$A:$Y,25,FALSE)</f>
        <v>#N/A</v>
      </c>
      <c r="J80" s="73" t="e">
        <f>VLOOKUP($A80,REFERENTIEL!$A:$Y,14,FALSE)</f>
        <v>#N/A</v>
      </c>
      <c r="K80" s="73" t="e">
        <f>VLOOKUP($A80,REFERENTIEL!$A:$Y,15,FALSE)</f>
        <v>#N/A</v>
      </c>
      <c r="L80" s="73" t="e">
        <f>VLOOKUP($A80,REFERENTIEL!$A:$Y,16,FALSE)</f>
        <v>#N/A</v>
      </c>
      <c r="M80" s="37" t="e">
        <f>VLOOKUP($A80,REFERENTIEL!$A:$Y,17,FALSE)</f>
        <v>#N/A</v>
      </c>
      <c r="N80" s="101" t="e">
        <f>VLOOKUP($A80,REFERENTIEL!$A:$Y,19,FALSE)</f>
        <v>#N/A</v>
      </c>
      <c r="O80" s="45" t="e">
        <f>VLOOKUP($A80,REFERENTIEL!$A:$Y,20,FALSE)</f>
        <v>#N/A</v>
      </c>
      <c r="P80" s="72" t="e">
        <f>VLOOKUP($A80,REFERENTIEL!$A:$Y,9,FALSE)</f>
        <v>#N/A</v>
      </c>
      <c r="Q80" s="73" t="e">
        <f>VLOOKUP($A80,REFERENTIEL!$A:$Y,10,FALSE)</f>
        <v>#N/A</v>
      </c>
      <c r="R80" s="73" t="e">
        <f>VLOOKUP($A80,REFERENTIEL!$A:$Y,11,FALSE)</f>
        <v>#N/A</v>
      </c>
      <c r="S80" s="73" t="e">
        <f>VLOOKUP($A80,REFERENTIEL!$A:$Y,13,FALSE)</f>
        <v>#N/A</v>
      </c>
    </row>
    <row r="81" spans="1:19" x14ac:dyDescent="0.25">
      <c r="A81" s="52"/>
      <c r="B81" s="13" t="e">
        <f>VLOOKUP($A81,REFERENTIEL!$A:$Y,2,FALSE)</f>
        <v>#N/A</v>
      </c>
      <c r="C81" t="e">
        <f>VLOOKUP($A81,REFERENTIEL!$A:$Y,4,FALSE)</f>
        <v>#N/A</v>
      </c>
      <c r="D81" t="e">
        <f>VLOOKUP($A81,REFERENTIEL!$A:$Y,5,FALSE)</f>
        <v>#N/A</v>
      </c>
      <c r="E81" s="72" t="e">
        <f>VLOOKUP($A81,REFERENTIEL!$A:$Y,6,FALSE)</f>
        <v>#N/A</v>
      </c>
      <c r="F81" s="72" t="e">
        <f>VLOOKUP($A81,REFERENTIEL!$A:$Y,7,FALSE)</f>
        <v>#N/A</v>
      </c>
      <c r="G81" s="72" t="e">
        <f>VLOOKUP($A81,REFERENTIEL!$A:$Y,8,FALSE)</f>
        <v>#N/A</v>
      </c>
      <c r="H81" s="73" t="e">
        <f>VLOOKUP($A81,REFERENTIEL!$A:$Y,12,FALSE)</f>
        <v>#N/A</v>
      </c>
      <c r="I81" s="73" t="e">
        <f>VLOOKUP($A81,REFERENTIEL!$A:$Y,25,FALSE)</f>
        <v>#N/A</v>
      </c>
      <c r="J81" s="73" t="e">
        <f>VLOOKUP($A81,REFERENTIEL!$A:$Y,14,FALSE)</f>
        <v>#N/A</v>
      </c>
      <c r="K81" s="73" t="e">
        <f>VLOOKUP($A81,REFERENTIEL!$A:$Y,15,FALSE)</f>
        <v>#N/A</v>
      </c>
      <c r="L81" s="73" t="e">
        <f>VLOOKUP($A81,REFERENTIEL!$A:$Y,16,FALSE)</f>
        <v>#N/A</v>
      </c>
      <c r="M81" s="37" t="e">
        <f>VLOOKUP($A81,REFERENTIEL!$A:$Y,17,FALSE)</f>
        <v>#N/A</v>
      </c>
      <c r="N81" s="101" t="e">
        <f>VLOOKUP($A81,REFERENTIEL!$A:$Y,19,FALSE)</f>
        <v>#N/A</v>
      </c>
      <c r="O81" s="45" t="e">
        <f>VLOOKUP($A81,REFERENTIEL!$A:$Y,20,FALSE)</f>
        <v>#N/A</v>
      </c>
      <c r="P81" s="72" t="e">
        <f>VLOOKUP($A81,REFERENTIEL!$A:$Y,9,FALSE)</f>
        <v>#N/A</v>
      </c>
      <c r="Q81" s="73" t="e">
        <f>VLOOKUP($A81,REFERENTIEL!$A:$Y,10,FALSE)</f>
        <v>#N/A</v>
      </c>
      <c r="R81" s="73" t="e">
        <f>VLOOKUP($A81,REFERENTIEL!$A:$Y,11,FALSE)</f>
        <v>#N/A</v>
      </c>
      <c r="S81" s="73" t="e">
        <f>VLOOKUP($A81,REFERENTIEL!$A:$Y,13,FALSE)</f>
        <v>#N/A</v>
      </c>
    </row>
    <row r="82" spans="1:19" x14ac:dyDescent="0.25">
      <c r="A82" s="52"/>
      <c r="B82" s="13" t="e">
        <f>VLOOKUP($A82,REFERENTIEL!$A:$Y,2,FALSE)</f>
        <v>#N/A</v>
      </c>
      <c r="C82" t="e">
        <f>VLOOKUP($A82,REFERENTIEL!$A:$Y,4,FALSE)</f>
        <v>#N/A</v>
      </c>
      <c r="D82" t="e">
        <f>VLOOKUP($A82,REFERENTIEL!$A:$Y,5,FALSE)</f>
        <v>#N/A</v>
      </c>
      <c r="E82" s="72" t="e">
        <f>VLOOKUP($A82,REFERENTIEL!$A:$Y,6,FALSE)</f>
        <v>#N/A</v>
      </c>
      <c r="F82" s="72" t="e">
        <f>VLOOKUP($A82,REFERENTIEL!$A:$Y,7,FALSE)</f>
        <v>#N/A</v>
      </c>
      <c r="G82" s="72" t="e">
        <f>VLOOKUP($A82,REFERENTIEL!$A:$Y,8,FALSE)</f>
        <v>#N/A</v>
      </c>
      <c r="H82" s="73" t="e">
        <f>VLOOKUP($A82,REFERENTIEL!$A:$Y,12,FALSE)</f>
        <v>#N/A</v>
      </c>
      <c r="I82" s="73" t="e">
        <f>VLOOKUP($A82,REFERENTIEL!$A:$Y,25,FALSE)</f>
        <v>#N/A</v>
      </c>
      <c r="J82" s="73" t="e">
        <f>VLOOKUP($A82,REFERENTIEL!$A:$Y,14,FALSE)</f>
        <v>#N/A</v>
      </c>
      <c r="K82" s="73" t="e">
        <f>VLOOKUP($A82,REFERENTIEL!$A:$Y,15,FALSE)</f>
        <v>#N/A</v>
      </c>
      <c r="L82" s="73" t="e">
        <f>VLOOKUP($A82,REFERENTIEL!$A:$Y,16,FALSE)</f>
        <v>#N/A</v>
      </c>
      <c r="M82" s="37" t="e">
        <f>VLOOKUP($A82,REFERENTIEL!$A:$Y,17,FALSE)</f>
        <v>#N/A</v>
      </c>
      <c r="N82" s="101" t="e">
        <f>VLOOKUP($A82,REFERENTIEL!$A:$Y,19,FALSE)</f>
        <v>#N/A</v>
      </c>
      <c r="O82" s="45" t="e">
        <f>VLOOKUP($A82,REFERENTIEL!$A:$Y,20,FALSE)</f>
        <v>#N/A</v>
      </c>
      <c r="P82" s="72" t="e">
        <f>VLOOKUP($A82,REFERENTIEL!$A:$Y,9,FALSE)</f>
        <v>#N/A</v>
      </c>
      <c r="Q82" s="73" t="e">
        <f>VLOOKUP($A82,REFERENTIEL!$A:$Y,10,FALSE)</f>
        <v>#N/A</v>
      </c>
      <c r="R82" s="73" t="e">
        <f>VLOOKUP($A82,REFERENTIEL!$A:$Y,11,FALSE)</f>
        <v>#N/A</v>
      </c>
      <c r="S82" s="73" t="e">
        <f>VLOOKUP($A82,REFERENTIEL!$A:$Y,13,FALSE)</f>
        <v>#N/A</v>
      </c>
    </row>
    <row r="83" spans="1:19" x14ac:dyDescent="0.25">
      <c r="A83" s="52"/>
      <c r="B83" s="13" t="e">
        <f>VLOOKUP($A83,REFERENTIEL!$A:$Y,2,FALSE)</f>
        <v>#N/A</v>
      </c>
      <c r="C83" t="e">
        <f>VLOOKUP($A83,REFERENTIEL!$A:$Y,4,FALSE)</f>
        <v>#N/A</v>
      </c>
      <c r="D83" t="e">
        <f>VLOOKUP($A83,REFERENTIEL!$A:$Y,5,FALSE)</f>
        <v>#N/A</v>
      </c>
      <c r="E83" s="72" t="e">
        <f>VLOOKUP($A83,REFERENTIEL!$A:$Y,6,FALSE)</f>
        <v>#N/A</v>
      </c>
      <c r="F83" s="72" t="e">
        <f>VLOOKUP($A83,REFERENTIEL!$A:$Y,7,FALSE)</f>
        <v>#N/A</v>
      </c>
      <c r="G83" s="72" t="e">
        <f>VLOOKUP($A83,REFERENTIEL!$A:$Y,8,FALSE)</f>
        <v>#N/A</v>
      </c>
      <c r="H83" s="73" t="e">
        <f>VLOOKUP($A83,REFERENTIEL!$A:$Y,12,FALSE)</f>
        <v>#N/A</v>
      </c>
      <c r="I83" s="73" t="e">
        <f>VLOOKUP($A83,REFERENTIEL!$A:$Y,25,FALSE)</f>
        <v>#N/A</v>
      </c>
      <c r="J83" s="73" t="e">
        <f>VLOOKUP($A83,REFERENTIEL!$A:$Y,14,FALSE)</f>
        <v>#N/A</v>
      </c>
      <c r="K83" s="73" t="e">
        <f>VLOOKUP($A83,REFERENTIEL!$A:$Y,15,FALSE)</f>
        <v>#N/A</v>
      </c>
      <c r="L83" s="73" t="e">
        <f>VLOOKUP($A83,REFERENTIEL!$A:$Y,16,FALSE)</f>
        <v>#N/A</v>
      </c>
      <c r="M83" s="37" t="e">
        <f>VLOOKUP($A83,REFERENTIEL!$A:$Y,17,FALSE)</f>
        <v>#N/A</v>
      </c>
      <c r="N83" s="101" t="e">
        <f>VLOOKUP($A83,REFERENTIEL!$A:$Y,19,FALSE)</f>
        <v>#N/A</v>
      </c>
      <c r="O83" s="45" t="e">
        <f>VLOOKUP($A83,REFERENTIEL!$A:$Y,20,FALSE)</f>
        <v>#N/A</v>
      </c>
      <c r="P83" s="72" t="e">
        <f>VLOOKUP($A83,REFERENTIEL!$A:$Y,9,FALSE)</f>
        <v>#N/A</v>
      </c>
      <c r="Q83" s="73" t="e">
        <f>VLOOKUP($A83,REFERENTIEL!$A:$Y,10,FALSE)</f>
        <v>#N/A</v>
      </c>
      <c r="R83" s="73" t="e">
        <f>VLOOKUP($A83,REFERENTIEL!$A:$Y,11,FALSE)</f>
        <v>#N/A</v>
      </c>
      <c r="S83" s="73" t="e">
        <f>VLOOKUP($A83,REFERENTIEL!$A:$Y,13,FALSE)</f>
        <v>#N/A</v>
      </c>
    </row>
    <row r="84" spans="1:19" x14ac:dyDescent="0.25">
      <c r="A84" s="52"/>
      <c r="B84" s="13" t="e">
        <f>VLOOKUP($A84,REFERENTIEL!$A:$Y,2,FALSE)</f>
        <v>#N/A</v>
      </c>
      <c r="C84" t="e">
        <f>VLOOKUP($A84,REFERENTIEL!$A:$Y,4,FALSE)</f>
        <v>#N/A</v>
      </c>
      <c r="D84" t="e">
        <f>VLOOKUP($A84,REFERENTIEL!$A:$Y,5,FALSE)</f>
        <v>#N/A</v>
      </c>
      <c r="E84" s="72" t="e">
        <f>VLOOKUP($A84,REFERENTIEL!$A:$Y,6,FALSE)</f>
        <v>#N/A</v>
      </c>
      <c r="F84" s="72" t="e">
        <f>VLOOKUP($A84,REFERENTIEL!$A:$Y,7,FALSE)</f>
        <v>#N/A</v>
      </c>
      <c r="G84" s="72" t="e">
        <f>VLOOKUP($A84,REFERENTIEL!$A:$Y,8,FALSE)</f>
        <v>#N/A</v>
      </c>
      <c r="H84" s="73" t="e">
        <f>VLOOKUP($A84,REFERENTIEL!$A:$Y,12,FALSE)</f>
        <v>#N/A</v>
      </c>
      <c r="I84" s="73" t="e">
        <f>VLOOKUP($A84,REFERENTIEL!$A:$Y,25,FALSE)</f>
        <v>#N/A</v>
      </c>
      <c r="J84" s="73" t="e">
        <f>VLOOKUP($A84,REFERENTIEL!$A:$Y,14,FALSE)</f>
        <v>#N/A</v>
      </c>
      <c r="K84" s="73" t="e">
        <f>VLOOKUP($A84,REFERENTIEL!$A:$Y,15,FALSE)</f>
        <v>#N/A</v>
      </c>
      <c r="L84" s="73" t="e">
        <f>VLOOKUP($A84,REFERENTIEL!$A:$Y,16,FALSE)</f>
        <v>#N/A</v>
      </c>
      <c r="M84" t="e">
        <f>VLOOKUP($A84,REFERENTIEL!$A:$Y,17,FALSE)</f>
        <v>#N/A</v>
      </c>
      <c r="N84" s="101" t="e">
        <f>VLOOKUP($A84,REFERENTIEL!$A:$Y,19,FALSE)</f>
        <v>#N/A</v>
      </c>
      <c r="O84" s="45" t="e">
        <f>VLOOKUP($A84,REFERENTIEL!$A:$Y,20,FALSE)</f>
        <v>#N/A</v>
      </c>
      <c r="P84" s="72" t="e">
        <f>VLOOKUP($A84,REFERENTIEL!$A:$Y,9,FALSE)</f>
        <v>#N/A</v>
      </c>
      <c r="Q84" s="73" t="e">
        <f>VLOOKUP($A84,REFERENTIEL!$A:$Y,10,FALSE)</f>
        <v>#N/A</v>
      </c>
      <c r="R84" s="73" t="e">
        <f>VLOOKUP($A84,REFERENTIEL!$A:$Y,11,FALSE)</f>
        <v>#N/A</v>
      </c>
      <c r="S84" s="73" t="e">
        <f>VLOOKUP($A84,REFERENTIEL!$A:$Y,13,FALSE)</f>
        <v>#N/A</v>
      </c>
    </row>
    <row r="85" spans="1:19" x14ac:dyDescent="0.25">
      <c r="A85" s="52"/>
      <c r="B85" s="13" t="e">
        <f>VLOOKUP($A85,REFERENTIEL!$A:$Y,2,FALSE)</f>
        <v>#N/A</v>
      </c>
      <c r="C85" t="e">
        <f>VLOOKUP($A85,REFERENTIEL!$A:$Y,4,FALSE)</f>
        <v>#N/A</v>
      </c>
      <c r="D85" t="e">
        <f>VLOOKUP($A85,REFERENTIEL!$A:$Y,5,FALSE)</f>
        <v>#N/A</v>
      </c>
      <c r="E85" s="72" t="e">
        <f>VLOOKUP($A85,REFERENTIEL!$A:$Y,6,FALSE)</f>
        <v>#N/A</v>
      </c>
      <c r="F85" s="72" t="e">
        <f>VLOOKUP($A85,REFERENTIEL!$A:$Y,7,FALSE)</f>
        <v>#N/A</v>
      </c>
      <c r="G85" s="72" t="e">
        <f>VLOOKUP($A85,REFERENTIEL!$A:$Y,8,FALSE)</f>
        <v>#N/A</v>
      </c>
      <c r="H85" s="73" t="e">
        <f>VLOOKUP($A85,REFERENTIEL!$A:$Y,12,FALSE)</f>
        <v>#N/A</v>
      </c>
      <c r="I85" s="73" t="e">
        <f>VLOOKUP($A85,REFERENTIEL!$A:$Y,25,FALSE)</f>
        <v>#N/A</v>
      </c>
      <c r="J85" s="73" t="e">
        <f>VLOOKUP($A85,REFERENTIEL!$A:$Y,14,FALSE)</f>
        <v>#N/A</v>
      </c>
      <c r="K85" s="73" t="e">
        <f>VLOOKUP($A85,REFERENTIEL!$A:$Y,15,FALSE)</f>
        <v>#N/A</v>
      </c>
      <c r="L85" s="73" t="e">
        <f>VLOOKUP($A85,REFERENTIEL!$A:$Y,16,FALSE)</f>
        <v>#N/A</v>
      </c>
      <c r="M85" t="e">
        <f>VLOOKUP($A85,REFERENTIEL!$A:$Y,17,FALSE)</f>
        <v>#N/A</v>
      </c>
      <c r="N85" s="101" t="e">
        <f>VLOOKUP($A85,REFERENTIEL!$A:$Y,19,FALSE)</f>
        <v>#N/A</v>
      </c>
      <c r="O85" s="45" t="e">
        <f>VLOOKUP($A85,REFERENTIEL!$A:$Y,20,FALSE)</f>
        <v>#N/A</v>
      </c>
      <c r="P85" s="72" t="e">
        <f>VLOOKUP($A85,REFERENTIEL!$A:$Y,9,FALSE)</f>
        <v>#N/A</v>
      </c>
      <c r="Q85" s="73" t="e">
        <f>VLOOKUP($A85,REFERENTIEL!$A:$Y,10,FALSE)</f>
        <v>#N/A</v>
      </c>
      <c r="R85" s="73" t="e">
        <f>VLOOKUP($A85,REFERENTIEL!$A:$Y,11,FALSE)</f>
        <v>#N/A</v>
      </c>
      <c r="S85" s="73" t="e">
        <f>VLOOKUP($A85,REFERENTIEL!$A:$Y,13,FALSE)</f>
        <v>#N/A</v>
      </c>
    </row>
    <row r="86" spans="1:19" x14ac:dyDescent="0.25">
      <c r="A86" s="52"/>
      <c r="B86" s="13" t="e">
        <f>VLOOKUP($A86,REFERENTIEL!$A:$Y,2,FALSE)</f>
        <v>#N/A</v>
      </c>
      <c r="C86" t="e">
        <f>VLOOKUP($A86,REFERENTIEL!$A:$Y,4,FALSE)</f>
        <v>#N/A</v>
      </c>
      <c r="D86" t="e">
        <f>VLOOKUP($A86,REFERENTIEL!$A:$Y,5,FALSE)</f>
        <v>#N/A</v>
      </c>
      <c r="E86" s="72" t="e">
        <f>VLOOKUP($A86,REFERENTIEL!$A:$Y,6,FALSE)</f>
        <v>#N/A</v>
      </c>
      <c r="F86" s="72" t="e">
        <f>VLOOKUP($A86,REFERENTIEL!$A:$Y,7,FALSE)</f>
        <v>#N/A</v>
      </c>
      <c r="G86" s="72" t="e">
        <f>VLOOKUP($A86,REFERENTIEL!$A:$Y,8,FALSE)</f>
        <v>#N/A</v>
      </c>
      <c r="H86" s="73" t="e">
        <f>VLOOKUP($A86,REFERENTIEL!$A:$Y,12,FALSE)</f>
        <v>#N/A</v>
      </c>
      <c r="I86" s="73" t="e">
        <f>VLOOKUP($A86,REFERENTIEL!$A:$Y,25,FALSE)</f>
        <v>#N/A</v>
      </c>
      <c r="J86" s="73" t="e">
        <f>VLOOKUP($A86,REFERENTIEL!$A:$Y,14,FALSE)</f>
        <v>#N/A</v>
      </c>
      <c r="K86" s="73" t="e">
        <f>VLOOKUP($A86,REFERENTIEL!$A:$Y,15,FALSE)</f>
        <v>#N/A</v>
      </c>
      <c r="L86" s="73" t="e">
        <f>VLOOKUP($A86,REFERENTIEL!$A:$Y,16,FALSE)</f>
        <v>#N/A</v>
      </c>
      <c r="M86" t="e">
        <f>VLOOKUP($A86,REFERENTIEL!$A:$Y,17,FALSE)</f>
        <v>#N/A</v>
      </c>
      <c r="N86" s="101" t="e">
        <f>VLOOKUP($A86,REFERENTIEL!$A:$Y,19,FALSE)</f>
        <v>#N/A</v>
      </c>
      <c r="O86" s="45" t="e">
        <f>VLOOKUP($A86,REFERENTIEL!$A:$Y,20,FALSE)</f>
        <v>#N/A</v>
      </c>
      <c r="P86" s="72" t="e">
        <f>VLOOKUP($A86,REFERENTIEL!$A:$Y,9,FALSE)</f>
        <v>#N/A</v>
      </c>
      <c r="Q86" s="73" t="e">
        <f>VLOOKUP($A86,REFERENTIEL!$A:$Y,10,FALSE)</f>
        <v>#N/A</v>
      </c>
      <c r="R86" s="73" t="e">
        <f>VLOOKUP($A86,REFERENTIEL!$A:$Y,11,FALSE)</f>
        <v>#N/A</v>
      </c>
      <c r="S86" s="73" t="e">
        <f>VLOOKUP($A86,REFERENTIEL!$A:$Y,13,FALSE)</f>
        <v>#N/A</v>
      </c>
    </row>
    <row r="87" spans="1:19" x14ac:dyDescent="0.25">
      <c r="A87" s="52"/>
      <c r="B87" s="13" t="e">
        <f>VLOOKUP($A87,REFERENTIEL!$A:$Y,2,FALSE)</f>
        <v>#N/A</v>
      </c>
      <c r="C87" t="e">
        <f>VLOOKUP($A87,REFERENTIEL!$A:$Y,4,FALSE)</f>
        <v>#N/A</v>
      </c>
      <c r="D87" t="e">
        <f>VLOOKUP($A87,REFERENTIEL!$A:$Y,5,FALSE)</f>
        <v>#N/A</v>
      </c>
      <c r="E87" s="72" t="e">
        <f>VLOOKUP($A87,REFERENTIEL!$A:$Y,6,FALSE)</f>
        <v>#N/A</v>
      </c>
      <c r="F87" s="72" t="e">
        <f>VLOOKUP($A87,REFERENTIEL!$A:$Y,7,FALSE)</f>
        <v>#N/A</v>
      </c>
      <c r="G87" s="72" t="e">
        <f>VLOOKUP($A87,REFERENTIEL!$A:$Y,8,FALSE)</f>
        <v>#N/A</v>
      </c>
      <c r="H87" s="73" t="e">
        <f>VLOOKUP($A87,REFERENTIEL!$A:$Y,12,FALSE)</f>
        <v>#N/A</v>
      </c>
      <c r="I87" s="73" t="e">
        <f>VLOOKUP($A87,REFERENTIEL!$A:$Y,25,FALSE)</f>
        <v>#N/A</v>
      </c>
      <c r="J87" s="73" t="e">
        <f>VLOOKUP($A87,REFERENTIEL!$A:$Y,14,FALSE)</f>
        <v>#N/A</v>
      </c>
      <c r="K87" s="73" t="e">
        <f>VLOOKUP($A87,REFERENTIEL!$A:$Y,15,FALSE)</f>
        <v>#N/A</v>
      </c>
      <c r="L87" s="73" t="e">
        <f>VLOOKUP($A87,REFERENTIEL!$A:$Y,16,FALSE)</f>
        <v>#N/A</v>
      </c>
      <c r="M87" t="e">
        <f>VLOOKUP($A87,REFERENTIEL!$A:$Y,17,FALSE)</f>
        <v>#N/A</v>
      </c>
      <c r="N87" s="101" t="e">
        <f>VLOOKUP($A87,REFERENTIEL!$A:$Y,19,FALSE)</f>
        <v>#N/A</v>
      </c>
      <c r="O87" s="45" t="e">
        <f>VLOOKUP($A87,REFERENTIEL!$A:$Y,20,FALSE)</f>
        <v>#N/A</v>
      </c>
      <c r="P87" s="72" t="e">
        <f>VLOOKUP($A87,REFERENTIEL!$A:$Y,9,FALSE)</f>
        <v>#N/A</v>
      </c>
      <c r="Q87" s="73" t="e">
        <f>VLOOKUP($A87,REFERENTIEL!$A:$Y,10,FALSE)</f>
        <v>#N/A</v>
      </c>
      <c r="R87" s="73" t="e">
        <f>VLOOKUP($A87,REFERENTIEL!$A:$Y,11,FALSE)</f>
        <v>#N/A</v>
      </c>
      <c r="S87" s="73" t="e">
        <f>VLOOKUP($A87,REFERENTIEL!$A:$Y,13,FALSE)</f>
        <v>#N/A</v>
      </c>
    </row>
    <row r="88" spans="1:19" x14ac:dyDescent="0.25">
      <c r="A88" s="52"/>
      <c r="B88" s="13" t="e">
        <f>VLOOKUP($A88,REFERENTIEL!$A:$Y,2,FALSE)</f>
        <v>#N/A</v>
      </c>
      <c r="C88" t="e">
        <f>VLOOKUP($A88,REFERENTIEL!$A:$Y,4,FALSE)</f>
        <v>#N/A</v>
      </c>
      <c r="D88" t="e">
        <f>VLOOKUP($A88,REFERENTIEL!$A:$Y,5,FALSE)</f>
        <v>#N/A</v>
      </c>
      <c r="E88" s="72" t="e">
        <f>VLOOKUP($A88,REFERENTIEL!$A:$Y,6,FALSE)</f>
        <v>#N/A</v>
      </c>
      <c r="F88" s="72" t="e">
        <f>VLOOKUP($A88,REFERENTIEL!$A:$Y,7,FALSE)</f>
        <v>#N/A</v>
      </c>
      <c r="G88" s="72" t="e">
        <f>VLOOKUP($A88,REFERENTIEL!$A:$Y,8,FALSE)</f>
        <v>#N/A</v>
      </c>
      <c r="H88" s="73" t="e">
        <f>VLOOKUP($A88,REFERENTIEL!$A:$Y,12,FALSE)</f>
        <v>#N/A</v>
      </c>
      <c r="I88" s="73" t="e">
        <f>VLOOKUP($A88,REFERENTIEL!$A:$Y,25,FALSE)</f>
        <v>#N/A</v>
      </c>
      <c r="J88" s="73" t="e">
        <f>VLOOKUP($A88,REFERENTIEL!$A:$Y,14,FALSE)</f>
        <v>#N/A</v>
      </c>
      <c r="K88" s="73" t="e">
        <f>VLOOKUP($A88,REFERENTIEL!$A:$Y,15,FALSE)</f>
        <v>#N/A</v>
      </c>
      <c r="L88" s="73" t="e">
        <f>VLOOKUP($A88,REFERENTIEL!$A:$Y,16,FALSE)</f>
        <v>#N/A</v>
      </c>
      <c r="M88" s="37" t="e">
        <f>VLOOKUP($A88,REFERENTIEL!$A:$Y,17,FALSE)</f>
        <v>#N/A</v>
      </c>
      <c r="N88" s="101" t="e">
        <f>VLOOKUP($A88,REFERENTIEL!$A:$Y,19,FALSE)</f>
        <v>#N/A</v>
      </c>
      <c r="O88" s="45" t="e">
        <f>VLOOKUP($A88,REFERENTIEL!$A:$Y,20,FALSE)</f>
        <v>#N/A</v>
      </c>
      <c r="P88" s="72" t="e">
        <f>VLOOKUP($A88,REFERENTIEL!$A:$Y,9,FALSE)</f>
        <v>#N/A</v>
      </c>
      <c r="Q88" s="73" t="e">
        <f>VLOOKUP($A88,REFERENTIEL!$A:$Y,10,FALSE)</f>
        <v>#N/A</v>
      </c>
      <c r="R88" s="73" t="e">
        <f>VLOOKUP($A88,REFERENTIEL!$A:$Y,11,FALSE)</f>
        <v>#N/A</v>
      </c>
      <c r="S88" s="73" t="e">
        <f>VLOOKUP($A88,REFERENTIEL!$A:$Y,13,FALSE)</f>
        <v>#N/A</v>
      </c>
    </row>
    <row r="89" spans="1:19" x14ac:dyDescent="0.25">
      <c r="A89" s="52"/>
      <c r="B89" s="13" t="e">
        <f>VLOOKUP($A89,REFERENTIEL!$A:$Y,2,FALSE)</f>
        <v>#N/A</v>
      </c>
      <c r="C89" t="e">
        <f>VLOOKUP($A89,REFERENTIEL!$A:$Y,4,FALSE)</f>
        <v>#N/A</v>
      </c>
      <c r="D89" t="e">
        <f>VLOOKUP($A89,REFERENTIEL!$A:$Y,5,FALSE)</f>
        <v>#N/A</v>
      </c>
      <c r="E89" s="72" t="e">
        <f>VLOOKUP($A89,REFERENTIEL!$A:$Y,6,FALSE)</f>
        <v>#N/A</v>
      </c>
      <c r="F89" s="72" t="e">
        <f>VLOOKUP($A89,REFERENTIEL!$A:$Y,7,FALSE)</f>
        <v>#N/A</v>
      </c>
      <c r="G89" s="72" t="e">
        <f>VLOOKUP($A89,REFERENTIEL!$A:$Y,8,FALSE)</f>
        <v>#N/A</v>
      </c>
      <c r="H89" s="73" t="e">
        <f>VLOOKUP($A89,REFERENTIEL!$A:$Y,12,FALSE)</f>
        <v>#N/A</v>
      </c>
      <c r="I89" s="73" t="e">
        <f>VLOOKUP($A89,REFERENTIEL!$A:$Y,25,FALSE)</f>
        <v>#N/A</v>
      </c>
      <c r="J89" s="73" t="e">
        <f>VLOOKUP($A89,REFERENTIEL!$A:$Y,14,FALSE)</f>
        <v>#N/A</v>
      </c>
      <c r="K89" s="73" t="e">
        <f>VLOOKUP($A89,REFERENTIEL!$A:$Y,15,FALSE)</f>
        <v>#N/A</v>
      </c>
      <c r="L89" s="73" t="e">
        <f>VLOOKUP($A89,REFERENTIEL!$A:$Y,16,FALSE)</f>
        <v>#N/A</v>
      </c>
      <c r="M89" s="37" t="e">
        <f>VLOOKUP($A89,REFERENTIEL!$A:$Y,17,FALSE)</f>
        <v>#N/A</v>
      </c>
      <c r="N89" s="101" t="e">
        <f>VLOOKUP($A89,REFERENTIEL!$A:$Y,19,FALSE)</f>
        <v>#N/A</v>
      </c>
      <c r="O89" s="45" t="e">
        <f>VLOOKUP($A89,REFERENTIEL!$A:$Y,20,FALSE)</f>
        <v>#N/A</v>
      </c>
      <c r="P89" s="72" t="e">
        <f>VLOOKUP($A89,REFERENTIEL!$A:$Y,9,FALSE)</f>
        <v>#N/A</v>
      </c>
      <c r="Q89" s="73" t="e">
        <f>VLOOKUP($A89,REFERENTIEL!$A:$Y,10,FALSE)</f>
        <v>#N/A</v>
      </c>
      <c r="R89" s="73" t="e">
        <f>VLOOKUP($A89,REFERENTIEL!$A:$Y,11,FALSE)</f>
        <v>#N/A</v>
      </c>
      <c r="S89" s="73" t="e">
        <f>VLOOKUP($A89,REFERENTIEL!$A:$Y,13,FALSE)</f>
        <v>#N/A</v>
      </c>
    </row>
    <row r="90" spans="1:19" x14ac:dyDescent="0.25">
      <c r="A90" s="52"/>
      <c r="B90" s="13" t="e">
        <f>VLOOKUP($A90,REFERENTIEL!$A:$Y,2,FALSE)</f>
        <v>#N/A</v>
      </c>
      <c r="C90" t="e">
        <f>VLOOKUP($A90,REFERENTIEL!$A:$Y,4,FALSE)</f>
        <v>#N/A</v>
      </c>
      <c r="D90" t="e">
        <f>VLOOKUP($A90,REFERENTIEL!$A:$Y,5,FALSE)</f>
        <v>#N/A</v>
      </c>
      <c r="E90" s="72" t="e">
        <f>VLOOKUP($A90,REFERENTIEL!$A:$Y,6,FALSE)</f>
        <v>#N/A</v>
      </c>
      <c r="F90" s="72" t="e">
        <f>VLOOKUP($A90,REFERENTIEL!$A:$Y,7,FALSE)</f>
        <v>#N/A</v>
      </c>
      <c r="G90" s="72" t="e">
        <f>VLOOKUP($A90,REFERENTIEL!$A:$Y,8,FALSE)</f>
        <v>#N/A</v>
      </c>
      <c r="H90" s="73" t="e">
        <f>VLOOKUP($A90,REFERENTIEL!$A:$Y,12,FALSE)</f>
        <v>#N/A</v>
      </c>
      <c r="I90" s="73" t="e">
        <f>VLOOKUP($A90,REFERENTIEL!$A:$Y,25,FALSE)</f>
        <v>#N/A</v>
      </c>
      <c r="J90" s="73" t="e">
        <f>VLOOKUP($A90,REFERENTIEL!$A:$Y,14,FALSE)</f>
        <v>#N/A</v>
      </c>
      <c r="K90" s="73" t="e">
        <f>VLOOKUP($A90,REFERENTIEL!$A:$Y,15,FALSE)</f>
        <v>#N/A</v>
      </c>
      <c r="L90" s="73" t="e">
        <f>VLOOKUP($A90,REFERENTIEL!$A:$Y,16,FALSE)</f>
        <v>#N/A</v>
      </c>
      <c r="M90" s="37" t="e">
        <f>VLOOKUP($A90,REFERENTIEL!$A:$Y,17,FALSE)</f>
        <v>#N/A</v>
      </c>
      <c r="N90" s="101" t="e">
        <f>VLOOKUP($A90,REFERENTIEL!$A:$Y,19,FALSE)</f>
        <v>#N/A</v>
      </c>
      <c r="O90" s="45" t="e">
        <f>VLOOKUP($A90,REFERENTIEL!$A:$Y,20,FALSE)</f>
        <v>#N/A</v>
      </c>
      <c r="P90" s="72" t="e">
        <f>VLOOKUP($A90,REFERENTIEL!$A:$Y,9,FALSE)</f>
        <v>#N/A</v>
      </c>
      <c r="Q90" s="73" t="e">
        <f>VLOOKUP($A90,REFERENTIEL!$A:$Y,10,FALSE)</f>
        <v>#N/A</v>
      </c>
      <c r="R90" s="73" t="e">
        <f>VLOOKUP($A90,REFERENTIEL!$A:$Y,11,FALSE)</f>
        <v>#N/A</v>
      </c>
      <c r="S90" s="73" t="e">
        <f>VLOOKUP($A90,REFERENTIEL!$A:$Y,13,FALSE)</f>
        <v>#N/A</v>
      </c>
    </row>
    <row r="91" spans="1:19" x14ac:dyDescent="0.25">
      <c r="A91" s="52"/>
      <c r="B91" s="13" t="e">
        <f>VLOOKUP($A91,REFERENTIEL!$A:$Y,2,FALSE)</f>
        <v>#N/A</v>
      </c>
      <c r="C91" t="e">
        <f>VLOOKUP($A91,REFERENTIEL!$A:$Y,4,FALSE)</f>
        <v>#N/A</v>
      </c>
      <c r="D91" t="e">
        <f>VLOOKUP($A91,REFERENTIEL!$A:$Y,5,FALSE)</f>
        <v>#N/A</v>
      </c>
      <c r="E91" s="72" t="e">
        <f>VLOOKUP($A91,REFERENTIEL!$A:$Y,6,FALSE)</f>
        <v>#N/A</v>
      </c>
      <c r="F91" s="72" t="e">
        <f>VLOOKUP($A91,REFERENTIEL!$A:$Y,7,FALSE)</f>
        <v>#N/A</v>
      </c>
      <c r="G91" s="72" t="e">
        <f>VLOOKUP($A91,REFERENTIEL!$A:$Y,8,FALSE)</f>
        <v>#N/A</v>
      </c>
      <c r="H91" s="73" t="e">
        <f>VLOOKUP($A91,REFERENTIEL!$A:$Y,12,FALSE)</f>
        <v>#N/A</v>
      </c>
      <c r="I91" s="73" t="e">
        <f>VLOOKUP($A91,REFERENTIEL!$A:$Y,25,FALSE)</f>
        <v>#N/A</v>
      </c>
      <c r="J91" s="73" t="e">
        <f>VLOOKUP($A91,REFERENTIEL!$A:$Y,14,FALSE)</f>
        <v>#N/A</v>
      </c>
      <c r="K91" s="73" t="e">
        <f>VLOOKUP($A91,REFERENTIEL!$A:$Y,15,FALSE)</f>
        <v>#N/A</v>
      </c>
      <c r="L91" s="73" t="e">
        <f>VLOOKUP($A91,REFERENTIEL!$A:$Y,16,FALSE)</f>
        <v>#N/A</v>
      </c>
      <c r="M91" s="37" t="e">
        <f>VLOOKUP($A91,REFERENTIEL!$A:$Y,17,FALSE)</f>
        <v>#N/A</v>
      </c>
      <c r="N91" s="101" t="e">
        <f>VLOOKUP($A91,REFERENTIEL!$A:$Y,19,FALSE)</f>
        <v>#N/A</v>
      </c>
      <c r="O91" s="45" t="e">
        <f>VLOOKUP($A91,REFERENTIEL!$A:$Y,20,FALSE)</f>
        <v>#N/A</v>
      </c>
      <c r="P91" s="72" t="e">
        <f>VLOOKUP($A91,REFERENTIEL!$A:$Y,9,FALSE)</f>
        <v>#N/A</v>
      </c>
      <c r="Q91" s="73" t="e">
        <f>VLOOKUP($A91,REFERENTIEL!$A:$Y,10,FALSE)</f>
        <v>#N/A</v>
      </c>
      <c r="R91" s="73" t="e">
        <f>VLOOKUP($A91,REFERENTIEL!$A:$Y,11,FALSE)</f>
        <v>#N/A</v>
      </c>
      <c r="S91" s="73" t="e">
        <f>VLOOKUP($A91,REFERENTIEL!$A:$Y,13,FALSE)</f>
        <v>#N/A</v>
      </c>
    </row>
    <row r="92" spans="1:19" x14ac:dyDescent="0.25">
      <c r="A92" s="52"/>
      <c r="B92" s="13" t="e">
        <f>VLOOKUP($A92,REFERENTIEL!$A:$Y,2,FALSE)</f>
        <v>#N/A</v>
      </c>
      <c r="C92" t="e">
        <f>VLOOKUP($A92,REFERENTIEL!$A:$Y,4,FALSE)</f>
        <v>#N/A</v>
      </c>
      <c r="D92" t="e">
        <f>VLOOKUP($A92,REFERENTIEL!$A:$Y,5,FALSE)</f>
        <v>#N/A</v>
      </c>
      <c r="E92" s="72" t="e">
        <f>VLOOKUP($A92,REFERENTIEL!$A:$Y,6,FALSE)</f>
        <v>#N/A</v>
      </c>
      <c r="F92" s="72" t="e">
        <f>VLOOKUP($A92,REFERENTIEL!$A:$Y,7,FALSE)</f>
        <v>#N/A</v>
      </c>
      <c r="G92" s="72" t="e">
        <f>VLOOKUP($A92,REFERENTIEL!$A:$Y,8,FALSE)</f>
        <v>#N/A</v>
      </c>
      <c r="H92" s="73" t="e">
        <f>VLOOKUP($A92,REFERENTIEL!$A:$Y,12,FALSE)</f>
        <v>#N/A</v>
      </c>
      <c r="I92" s="73" t="e">
        <f>VLOOKUP($A92,REFERENTIEL!$A:$Y,25,FALSE)</f>
        <v>#N/A</v>
      </c>
      <c r="J92" s="73" t="e">
        <f>VLOOKUP($A92,REFERENTIEL!$A:$Y,14,FALSE)</f>
        <v>#N/A</v>
      </c>
      <c r="K92" s="73" t="e">
        <f>VLOOKUP($A92,REFERENTIEL!$A:$Y,15,FALSE)</f>
        <v>#N/A</v>
      </c>
      <c r="L92" s="73" t="e">
        <f>VLOOKUP($A92,REFERENTIEL!$A:$Y,16,FALSE)</f>
        <v>#N/A</v>
      </c>
      <c r="M92" s="37" t="e">
        <f>VLOOKUP($A92,REFERENTIEL!$A:$Y,17,FALSE)</f>
        <v>#N/A</v>
      </c>
      <c r="N92" s="101" t="e">
        <f>VLOOKUP($A92,REFERENTIEL!$A:$Y,19,FALSE)</f>
        <v>#N/A</v>
      </c>
      <c r="O92" s="45" t="e">
        <f>VLOOKUP($A92,REFERENTIEL!$A:$Y,20,FALSE)</f>
        <v>#N/A</v>
      </c>
      <c r="P92" s="72" t="e">
        <f>VLOOKUP($A92,REFERENTIEL!$A:$Y,9,FALSE)</f>
        <v>#N/A</v>
      </c>
      <c r="Q92" s="73" t="e">
        <f>VLOOKUP($A92,REFERENTIEL!$A:$Y,10,FALSE)</f>
        <v>#N/A</v>
      </c>
      <c r="R92" s="73" t="e">
        <f>VLOOKUP($A92,REFERENTIEL!$A:$Y,11,FALSE)</f>
        <v>#N/A</v>
      </c>
      <c r="S92" s="73" t="e">
        <f>VLOOKUP($A92,REFERENTIEL!$A:$Y,13,FALSE)</f>
        <v>#N/A</v>
      </c>
    </row>
    <row r="93" spans="1:19" x14ac:dyDescent="0.25">
      <c r="A93" s="52"/>
      <c r="B93" s="13" t="e">
        <f>VLOOKUP($A93,REFERENTIEL!$A:$Y,2,FALSE)</f>
        <v>#N/A</v>
      </c>
      <c r="C93" t="e">
        <f>VLOOKUP($A93,REFERENTIEL!$A:$Y,4,FALSE)</f>
        <v>#N/A</v>
      </c>
      <c r="D93" t="e">
        <f>VLOOKUP($A93,REFERENTIEL!$A:$Y,5,FALSE)</f>
        <v>#N/A</v>
      </c>
      <c r="E93" s="72" t="e">
        <f>VLOOKUP($A93,REFERENTIEL!$A:$Y,6,FALSE)</f>
        <v>#N/A</v>
      </c>
      <c r="F93" s="72" t="e">
        <f>VLOOKUP($A93,REFERENTIEL!$A:$Y,7,FALSE)</f>
        <v>#N/A</v>
      </c>
      <c r="G93" s="72" t="e">
        <f>VLOOKUP($A93,REFERENTIEL!$A:$Y,8,FALSE)</f>
        <v>#N/A</v>
      </c>
      <c r="H93" s="73" t="e">
        <f>VLOOKUP($A93,REFERENTIEL!$A:$Y,12,FALSE)</f>
        <v>#N/A</v>
      </c>
      <c r="I93" s="73" t="e">
        <f>VLOOKUP($A93,REFERENTIEL!$A:$Y,25,FALSE)</f>
        <v>#N/A</v>
      </c>
      <c r="J93" s="73" t="e">
        <f>VLOOKUP($A93,REFERENTIEL!$A:$Y,14,FALSE)</f>
        <v>#N/A</v>
      </c>
      <c r="K93" s="73" t="e">
        <f>VLOOKUP($A93,REFERENTIEL!$A:$Y,15,FALSE)</f>
        <v>#N/A</v>
      </c>
      <c r="L93" s="73" t="e">
        <f>VLOOKUP($A93,REFERENTIEL!$A:$Y,16,FALSE)</f>
        <v>#N/A</v>
      </c>
      <c r="M93" s="37" t="e">
        <f>VLOOKUP($A93,REFERENTIEL!$A:$Y,17,FALSE)</f>
        <v>#N/A</v>
      </c>
      <c r="N93" s="101" t="e">
        <f>VLOOKUP($A93,REFERENTIEL!$A:$Y,19,FALSE)</f>
        <v>#N/A</v>
      </c>
      <c r="O93" s="45" t="e">
        <f>VLOOKUP($A93,REFERENTIEL!$A:$Y,20,FALSE)</f>
        <v>#N/A</v>
      </c>
      <c r="P93" s="72" t="e">
        <f>VLOOKUP($A93,REFERENTIEL!$A:$Y,9,FALSE)</f>
        <v>#N/A</v>
      </c>
      <c r="Q93" s="73" t="e">
        <f>VLOOKUP($A93,REFERENTIEL!$A:$Y,10,FALSE)</f>
        <v>#N/A</v>
      </c>
      <c r="R93" s="73" t="e">
        <f>VLOOKUP($A93,REFERENTIEL!$A:$Y,11,FALSE)</f>
        <v>#N/A</v>
      </c>
      <c r="S93" s="73" t="e">
        <f>VLOOKUP($A93,REFERENTIEL!$A:$Y,13,FALSE)</f>
        <v>#N/A</v>
      </c>
    </row>
    <row r="94" spans="1:19" x14ac:dyDescent="0.25">
      <c r="A94" s="52"/>
      <c r="B94" s="13" t="e">
        <f>VLOOKUP($A94,REFERENTIEL!$A:$Y,2,FALSE)</f>
        <v>#N/A</v>
      </c>
      <c r="C94" t="e">
        <f>VLOOKUP($A94,REFERENTIEL!$A:$Y,4,FALSE)</f>
        <v>#N/A</v>
      </c>
      <c r="D94" t="e">
        <f>VLOOKUP($A94,REFERENTIEL!$A:$Y,5,FALSE)</f>
        <v>#N/A</v>
      </c>
      <c r="E94" s="72" t="e">
        <f>VLOOKUP($A94,REFERENTIEL!$A:$Y,6,FALSE)</f>
        <v>#N/A</v>
      </c>
      <c r="F94" s="72" t="e">
        <f>VLOOKUP($A94,REFERENTIEL!$A:$Y,7,FALSE)</f>
        <v>#N/A</v>
      </c>
      <c r="G94" s="72" t="e">
        <f>VLOOKUP($A94,REFERENTIEL!$A:$Y,8,FALSE)</f>
        <v>#N/A</v>
      </c>
      <c r="H94" s="73" t="e">
        <f>VLOOKUP($A94,REFERENTIEL!$A:$Y,12,FALSE)</f>
        <v>#N/A</v>
      </c>
      <c r="I94" s="73" t="e">
        <f>VLOOKUP($A94,REFERENTIEL!$A:$Y,25,FALSE)</f>
        <v>#N/A</v>
      </c>
      <c r="J94" s="73" t="e">
        <f>VLOOKUP($A94,REFERENTIEL!$A:$Y,14,FALSE)</f>
        <v>#N/A</v>
      </c>
      <c r="K94" s="73" t="e">
        <f>VLOOKUP($A94,REFERENTIEL!$A:$Y,15,FALSE)</f>
        <v>#N/A</v>
      </c>
      <c r="L94" s="73" t="e">
        <f>VLOOKUP($A94,REFERENTIEL!$A:$Y,16,FALSE)</f>
        <v>#N/A</v>
      </c>
      <c r="M94" s="37" t="e">
        <f>VLOOKUP($A94,REFERENTIEL!$A:$Y,17,FALSE)</f>
        <v>#N/A</v>
      </c>
      <c r="N94" s="101" t="e">
        <f>VLOOKUP($A94,REFERENTIEL!$A:$Y,19,FALSE)</f>
        <v>#N/A</v>
      </c>
      <c r="O94" s="45" t="e">
        <f>VLOOKUP($A94,REFERENTIEL!$A:$Y,20,FALSE)</f>
        <v>#N/A</v>
      </c>
      <c r="P94" s="72" t="e">
        <f>VLOOKUP($A94,REFERENTIEL!$A:$Y,9,FALSE)</f>
        <v>#N/A</v>
      </c>
      <c r="Q94" s="73" t="e">
        <f>VLOOKUP($A94,REFERENTIEL!$A:$Y,10,FALSE)</f>
        <v>#N/A</v>
      </c>
      <c r="R94" s="73" t="e">
        <f>VLOOKUP($A94,REFERENTIEL!$A:$Y,11,FALSE)</f>
        <v>#N/A</v>
      </c>
      <c r="S94" s="73" t="e">
        <f>VLOOKUP($A94,REFERENTIEL!$A:$Y,13,FALSE)</f>
        <v>#N/A</v>
      </c>
    </row>
    <row r="95" spans="1:19" x14ac:dyDescent="0.25">
      <c r="A95" s="52"/>
      <c r="B95" s="13" t="e">
        <f>VLOOKUP($A95,REFERENTIEL!$A:$Y,2,FALSE)</f>
        <v>#N/A</v>
      </c>
      <c r="C95" t="e">
        <f>VLOOKUP($A95,REFERENTIEL!$A:$Y,4,FALSE)</f>
        <v>#N/A</v>
      </c>
      <c r="D95" t="e">
        <f>VLOOKUP($A95,REFERENTIEL!$A:$Y,5,FALSE)</f>
        <v>#N/A</v>
      </c>
      <c r="E95" s="72" t="e">
        <f>VLOOKUP($A95,REFERENTIEL!$A:$Y,6,FALSE)</f>
        <v>#N/A</v>
      </c>
      <c r="F95" s="72" t="e">
        <f>VLOOKUP($A95,REFERENTIEL!$A:$Y,7,FALSE)</f>
        <v>#N/A</v>
      </c>
      <c r="G95" s="72" t="e">
        <f>VLOOKUP($A95,REFERENTIEL!$A:$Y,8,FALSE)</f>
        <v>#N/A</v>
      </c>
      <c r="H95" s="73" t="e">
        <f>VLOOKUP($A95,REFERENTIEL!$A:$Y,12,FALSE)</f>
        <v>#N/A</v>
      </c>
      <c r="I95" s="73" t="e">
        <f>VLOOKUP($A95,REFERENTIEL!$A:$Y,25,FALSE)</f>
        <v>#N/A</v>
      </c>
      <c r="J95" s="73" t="e">
        <f>VLOOKUP($A95,REFERENTIEL!$A:$Y,14,FALSE)</f>
        <v>#N/A</v>
      </c>
      <c r="K95" s="73" t="e">
        <f>VLOOKUP($A95,REFERENTIEL!$A:$Y,15,FALSE)</f>
        <v>#N/A</v>
      </c>
      <c r="L95" s="73" t="e">
        <f>VLOOKUP($A95,REFERENTIEL!$A:$Y,16,FALSE)</f>
        <v>#N/A</v>
      </c>
      <c r="M95" s="37" t="e">
        <f>VLOOKUP($A95,REFERENTIEL!$A:$Y,17,FALSE)</f>
        <v>#N/A</v>
      </c>
      <c r="N95" s="101" t="e">
        <f>VLOOKUP($A95,REFERENTIEL!$A:$Y,19,FALSE)</f>
        <v>#N/A</v>
      </c>
      <c r="O95" s="45" t="e">
        <f>VLOOKUP($A95,REFERENTIEL!$A:$Y,20,FALSE)</f>
        <v>#N/A</v>
      </c>
      <c r="P95" s="72" t="e">
        <f>VLOOKUP($A95,REFERENTIEL!$A:$Y,9,FALSE)</f>
        <v>#N/A</v>
      </c>
      <c r="Q95" s="73" t="e">
        <f>VLOOKUP($A95,REFERENTIEL!$A:$Y,10,FALSE)</f>
        <v>#N/A</v>
      </c>
      <c r="R95" s="73" t="e">
        <f>VLOOKUP($A95,REFERENTIEL!$A:$Y,11,FALSE)</f>
        <v>#N/A</v>
      </c>
      <c r="S95" s="73" t="e">
        <f>VLOOKUP($A95,REFERENTIEL!$A:$Y,13,FALSE)</f>
        <v>#N/A</v>
      </c>
    </row>
    <row r="96" spans="1:19" x14ac:dyDescent="0.25">
      <c r="A96" s="52"/>
      <c r="B96" s="13" t="e">
        <f>VLOOKUP($A96,REFERENTIEL!$A:$Y,2,FALSE)</f>
        <v>#N/A</v>
      </c>
      <c r="C96" t="e">
        <f>VLOOKUP($A96,REFERENTIEL!$A:$Y,4,FALSE)</f>
        <v>#N/A</v>
      </c>
      <c r="D96" t="e">
        <f>VLOOKUP($A96,REFERENTIEL!$A:$Y,5,FALSE)</f>
        <v>#N/A</v>
      </c>
      <c r="E96" s="72" t="e">
        <f>VLOOKUP($A96,REFERENTIEL!$A:$Y,6,FALSE)</f>
        <v>#N/A</v>
      </c>
      <c r="F96" s="72" t="e">
        <f>VLOOKUP($A96,REFERENTIEL!$A:$Y,7,FALSE)</f>
        <v>#N/A</v>
      </c>
      <c r="G96" s="72" t="e">
        <f>VLOOKUP($A96,REFERENTIEL!$A:$Y,8,FALSE)</f>
        <v>#N/A</v>
      </c>
      <c r="H96" s="73" t="e">
        <f>VLOOKUP($A96,REFERENTIEL!$A:$Y,12,FALSE)</f>
        <v>#N/A</v>
      </c>
      <c r="I96" s="73" t="e">
        <f>VLOOKUP($A96,REFERENTIEL!$A:$Y,25,FALSE)</f>
        <v>#N/A</v>
      </c>
      <c r="J96" s="73" t="e">
        <f>VLOOKUP($A96,REFERENTIEL!$A:$Y,14,FALSE)</f>
        <v>#N/A</v>
      </c>
      <c r="K96" s="73" t="e">
        <f>VLOOKUP($A96,REFERENTIEL!$A:$Y,15,FALSE)</f>
        <v>#N/A</v>
      </c>
      <c r="L96" s="73" t="e">
        <f>VLOOKUP($A96,REFERENTIEL!$A:$Y,16,FALSE)</f>
        <v>#N/A</v>
      </c>
      <c r="M96" t="e">
        <f>VLOOKUP($A96,REFERENTIEL!$A:$Y,17,FALSE)</f>
        <v>#N/A</v>
      </c>
      <c r="N96" s="101" t="e">
        <f>VLOOKUP($A96,REFERENTIEL!$A:$Y,19,FALSE)</f>
        <v>#N/A</v>
      </c>
      <c r="O96" s="45" t="e">
        <f>VLOOKUP($A96,REFERENTIEL!$A:$Y,20,FALSE)</f>
        <v>#N/A</v>
      </c>
      <c r="P96" s="72" t="e">
        <f>VLOOKUP($A96,REFERENTIEL!$A:$Y,9,FALSE)</f>
        <v>#N/A</v>
      </c>
      <c r="Q96" s="73" t="e">
        <f>VLOOKUP($A96,REFERENTIEL!$A:$Y,10,FALSE)</f>
        <v>#N/A</v>
      </c>
      <c r="R96" s="73" t="e">
        <f>VLOOKUP($A96,REFERENTIEL!$A:$Y,11,FALSE)</f>
        <v>#N/A</v>
      </c>
      <c r="S96" s="73" t="e">
        <f>VLOOKUP($A96,REFERENTIEL!$A:$Y,13,FALSE)</f>
        <v>#N/A</v>
      </c>
    </row>
    <row r="97" spans="1:19" x14ac:dyDescent="0.25">
      <c r="A97" s="52"/>
      <c r="B97" s="13" t="e">
        <f>VLOOKUP($A97,REFERENTIEL!$A:$Y,2,FALSE)</f>
        <v>#N/A</v>
      </c>
      <c r="C97" t="e">
        <f>VLOOKUP($A97,REFERENTIEL!$A:$Y,4,FALSE)</f>
        <v>#N/A</v>
      </c>
      <c r="D97" t="e">
        <f>VLOOKUP($A97,REFERENTIEL!$A:$Y,5,FALSE)</f>
        <v>#N/A</v>
      </c>
      <c r="E97" s="72" t="e">
        <f>VLOOKUP($A97,REFERENTIEL!$A:$Y,6,FALSE)</f>
        <v>#N/A</v>
      </c>
      <c r="F97" s="72" t="e">
        <f>VLOOKUP($A97,REFERENTIEL!$A:$Y,7,FALSE)</f>
        <v>#N/A</v>
      </c>
      <c r="G97" s="72" t="e">
        <f>VLOOKUP($A97,REFERENTIEL!$A:$Y,8,FALSE)</f>
        <v>#N/A</v>
      </c>
      <c r="H97" s="73" t="e">
        <f>VLOOKUP($A97,REFERENTIEL!$A:$Y,12,FALSE)</f>
        <v>#N/A</v>
      </c>
      <c r="I97" s="73" t="e">
        <f>VLOOKUP($A97,REFERENTIEL!$A:$Y,25,FALSE)</f>
        <v>#N/A</v>
      </c>
      <c r="J97" s="73" t="e">
        <f>VLOOKUP($A97,REFERENTIEL!$A:$Y,14,FALSE)</f>
        <v>#N/A</v>
      </c>
      <c r="K97" s="73" t="e">
        <f>VLOOKUP($A97,REFERENTIEL!$A:$Y,15,FALSE)</f>
        <v>#N/A</v>
      </c>
      <c r="L97" s="73" t="e">
        <f>VLOOKUP($A97,REFERENTIEL!$A:$Y,16,FALSE)</f>
        <v>#N/A</v>
      </c>
      <c r="M97" t="e">
        <f>VLOOKUP($A97,REFERENTIEL!$A:$Y,17,FALSE)</f>
        <v>#N/A</v>
      </c>
      <c r="N97" s="101" t="e">
        <f>VLOOKUP($A97,REFERENTIEL!$A:$Y,19,FALSE)</f>
        <v>#N/A</v>
      </c>
      <c r="O97" s="45" t="e">
        <f>VLOOKUP($A97,REFERENTIEL!$A:$Y,20,FALSE)</f>
        <v>#N/A</v>
      </c>
      <c r="P97" s="72" t="e">
        <f>VLOOKUP($A97,REFERENTIEL!$A:$Y,9,FALSE)</f>
        <v>#N/A</v>
      </c>
      <c r="Q97" s="73" t="e">
        <f>VLOOKUP($A97,REFERENTIEL!$A:$Y,10,FALSE)</f>
        <v>#N/A</v>
      </c>
      <c r="R97" s="73" t="e">
        <f>VLOOKUP($A97,REFERENTIEL!$A:$Y,11,FALSE)</f>
        <v>#N/A</v>
      </c>
      <c r="S97" s="73" t="e">
        <f>VLOOKUP($A97,REFERENTIEL!$A:$Y,13,FALSE)</f>
        <v>#N/A</v>
      </c>
    </row>
    <row r="98" spans="1:19" x14ac:dyDescent="0.25">
      <c r="A98" s="52"/>
      <c r="B98" s="13" t="e">
        <f>VLOOKUP($A98,REFERENTIEL!$A:$Y,2,FALSE)</f>
        <v>#N/A</v>
      </c>
      <c r="C98" t="e">
        <f>VLOOKUP($A98,REFERENTIEL!$A:$Y,4,FALSE)</f>
        <v>#N/A</v>
      </c>
      <c r="D98" t="e">
        <f>VLOOKUP($A98,REFERENTIEL!$A:$Y,5,FALSE)</f>
        <v>#N/A</v>
      </c>
      <c r="E98" s="72" t="e">
        <f>VLOOKUP($A98,REFERENTIEL!$A:$Y,6,FALSE)</f>
        <v>#N/A</v>
      </c>
      <c r="F98" s="72" t="e">
        <f>VLOOKUP($A98,REFERENTIEL!$A:$Y,7,FALSE)</f>
        <v>#N/A</v>
      </c>
      <c r="G98" s="72" t="e">
        <f>VLOOKUP($A98,REFERENTIEL!$A:$Y,8,FALSE)</f>
        <v>#N/A</v>
      </c>
      <c r="H98" s="73" t="e">
        <f>VLOOKUP($A98,REFERENTIEL!$A:$Y,12,FALSE)</f>
        <v>#N/A</v>
      </c>
      <c r="I98" s="73" t="e">
        <f>VLOOKUP($A98,REFERENTIEL!$A:$Y,25,FALSE)</f>
        <v>#N/A</v>
      </c>
      <c r="J98" s="73" t="e">
        <f>VLOOKUP($A98,REFERENTIEL!$A:$Y,14,FALSE)</f>
        <v>#N/A</v>
      </c>
      <c r="K98" s="73" t="e">
        <f>VLOOKUP($A98,REFERENTIEL!$A:$Y,15,FALSE)</f>
        <v>#N/A</v>
      </c>
      <c r="L98" s="73" t="e">
        <f>VLOOKUP($A98,REFERENTIEL!$A:$Y,16,FALSE)</f>
        <v>#N/A</v>
      </c>
      <c r="M98" s="37" t="e">
        <f>VLOOKUP($A98,REFERENTIEL!$A:$Y,17,FALSE)</f>
        <v>#N/A</v>
      </c>
      <c r="N98" s="101" t="e">
        <f>VLOOKUP($A98,REFERENTIEL!$A:$Y,19,FALSE)</f>
        <v>#N/A</v>
      </c>
      <c r="O98" s="45" t="e">
        <f>VLOOKUP($A98,REFERENTIEL!$A:$Y,20,FALSE)</f>
        <v>#N/A</v>
      </c>
      <c r="P98" s="72" t="e">
        <f>VLOOKUP($A98,REFERENTIEL!$A:$Y,9,FALSE)</f>
        <v>#N/A</v>
      </c>
      <c r="Q98" s="73" t="e">
        <f>VLOOKUP($A98,REFERENTIEL!$A:$Y,10,FALSE)</f>
        <v>#N/A</v>
      </c>
      <c r="R98" s="73" t="e">
        <f>VLOOKUP($A98,REFERENTIEL!$A:$Y,11,FALSE)</f>
        <v>#N/A</v>
      </c>
      <c r="S98" s="73" t="e">
        <f>VLOOKUP($A98,REFERENTIEL!$A:$Y,13,FALSE)</f>
        <v>#N/A</v>
      </c>
    </row>
    <row r="99" spans="1:19" x14ac:dyDescent="0.25">
      <c r="A99" s="52"/>
      <c r="B99" s="13" t="e">
        <f>VLOOKUP($A99,REFERENTIEL!$A:$Y,2,FALSE)</f>
        <v>#N/A</v>
      </c>
      <c r="C99" t="e">
        <f>VLOOKUP($A99,REFERENTIEL!$A:$Y,4,FALSE)</f>
        <v>#N/A</v>
      </c>
      <c r="D99" t="e">
        <f>VLOOKUP($A99,REFERENTIEL!$A:$Y,5,FALSE)</f>
        <v>#N/A</v>
      </c>
      <c r="E99" s="72" t="e">
        <f>VLOOKUP($A99,REFERENTIEL!$A:$Y,6,FALSE)</f>
        <v>#N/A</v>
      </c>
      <c r="F99" s="72" t="e">
        <f>VLOOKUP($A99,REFERENTIEL!$A:$Y,7,FALSE)</f>
        <v>#N/A</v>
      </c>
      <c r="G99" s="72" t="e">
        <f>VLOOKUP($A99,REFERENTIEL!$A:$Y,8,FALSE)</f>
        <v>#N/A</v>
      </c>
      <c r="H99" s="73" t="e">
        <f>VLOOKUP($A99,REFERENTIEL!$A:$Y,12,FALSE)</f>
        <v>#N/A</v>
      </c>
      <c r="I99" s="73" t="e">
        <f>VLOOKUP($A99,REFERENTIEL!$A:$Y,25,FALSE)</f>
        <v>#N/A</v>
      </c>
      <c r="J99" s="73" t="e">
        <f>VLOOKUP($A99,REFERENTIEL!$A:$Y,14,FALSE)</f>
        <v>#N/A</v>
      </c>
      <c r="K99" s="73" t="e">
        <f>VLOOKUP($A99,REFERENTIEL!$A:$Y,15,FALSE)</f>
        <v>#N/A</v>
      </c>
      <c r="L99" s="73" t="e">
        <f>VLOOKUP($A99,REFERENTIEL!$A:$Y,16,FALSE)</f>
        <v>#N/A</v>
      </c>
      <c r="M99" s="37" t="e">
        <f>VLOOKUP($A99,REFERENTIEL!$A:$Y,17,FALSE)</f>
        <v>#N/A</v>
      </c>
      <c r="N99" s="101" t="e">
        <f>VLOOKUP($A99,REFERENTIEL!$A:$Y,19,FALSE)</f>
        <v>#N/A</v>
      </c>
      <c r="O99" s="45" t="e">
        <f>VLOOKUP($A99,REFERENTIEL!$A:$Y,20,FALSE)</f>
        <v>#N/A</v>
      </c>
      <c r="P99" s="72" t="e">
        <f>VLOOKUP($A99,REFERENTIEL!$A:$Y,9,FALSE)</f>
        <v>#N/A</v>
      </c>
      <c r="Q99" s="73" t="e">
        <f>VLOOKUP($A99,REFERENTIEL!$A:$Y,10,FALSE)</f>
        <v>#N/A</v>
      </c>
      <c r="R99" s="73" t="e">
        <f>VLOOKUP($A99,REFERENTIEL!$A:$Y,11,FALSE)</f>
        <v>#N/A</v>
      </c>
      <c r="S99" s="73" t="e">
        <f>VLOOKUP($A99,REFERENTIEL!$A:$Y,13,FALSE)</f>
        <v>#N/A</v>
      </c>
    </row>
    <row r="100" spans="1:19" x14ac:dyDescent="0.25">
      <c r="A100" s="52"/>
      <c r="B100" s="13" t="e">
        <f>VLOOKUP($A100,REFERENTIEL!$A:$Y,2,FALSE)</f>
        <v>#N/A</v>
      </c>
      <c r="C100" t="e">
        <f>VLOOKUP($A100,REFERENTIEL!$A:$Y,4,FALSE)</f>
        <v>#N/A</v>
      </c>
      <c r="D100" t="e">
        <f>VLOOKUP($A100,REFERENTIEL!$A:$Y,5,FALSE)</f>
        <v>#N/A</v>
      </c>
      <c r="E100" s="72" t="e">
        <f>VLOOKUP($A100,REFERENTIEL!$A:$Y,6,FALSE)</f>
        <v>#N/A</v>
      </c>
      <c r="F100" s="72" t="e">
        <f>VLOOKUP($A100,REFERENTIEL!$A:$Y,7,FALSE)</f>
        <v>#N/A</v>
      </c>
      <c r="G100" s="72" t="e">
        <f>VLOOKUP($A100,REFERENTIEL!$A:$Y,8,FALSE)</f>
        <v>#N/A</v>
      </c>
      <c r="H100" s="73" t="e">
        <f>VLOOKUP($A100,REFERENTIEL!$A:$Y,12,FALSE)</f>
        <v>#N/A</v>
      </c>
      <c r="I100" s="73" t="e">
        <f>VLOOKUP($A100,REFERENTIEL!$A:$Y,25,FALSE)</f>
        <v>#N/A</v>
      </c>
      <c r="J100" s="73" t="e">
        <f>VLOOKUP($A100,REFERENTIEL!$A:$Y,14,FALSE)</f>
        <v>#N/A</v>
      </c>
      <c r="K100" s="73" t="e">
        <f>VLOOKUP($A100,REFERENTIEL!$A:$Y,15,FALSE)</f>
        <v>#N/A</v>
      </c>
      <c r="L100" s="73" t="e">
        <f>VLOOKUP($A100,REFERENTIEL!$A:$Y,16,FALSE)</f>
        <v>#N/A</v>
      </c>
      <c r="M100" t="e">
        <f>VLOOKUP($A100,REFERENTIEL!$A:$Y,17,FALSE)</f>
        <v>#N/A</v>
      </c>
      <c r="N100" s="101" t="e">
        <f>VLOOKUP($A100,REFERENTIEL!$A:$Y,19,FALSE)</f>
        <v>#N/A</v>
      </c>
      <c r="O100" s="45" t="e">
        <f>VLOOKUP($A100,REFERENTIEL!$A:$Y,20,FALSE)</f>
        <v>#N/A</v>
      </c>
      <c r="P100" s="72" t="e">
        <f>VLOOKUP($A100,REFERENTIEL!$A:$Y,9,FALSE)</f>
        <v>#N/A</v>
      </c>
      <c r="Q100" s="73" t="e">
        <f>VLOOKUP($A100,REFERENTIEL!$A:$Y,10,FALSE)</f>
        <v>#N/A</v>
      </c>
      <c r="R100" s="73" t="e">
        <f>VLOOKUP($A100,REFERENTIEL!$A:$Y,11,FALSE)</f>
        <v>#N/A</v>
      </c>
      <c r="S100" s="73" t="e">
        <f>VLOOKUP($A100,REFERENTIEL!$A:$Y,13,FALSE)</f>
        <v>#N/A</v>
      </c>
    </row>
    <row r="101" spans="1:19" x14ac:dyDescent="0.25">
      <c r="A101"/>
      <c r="B101" s="13" t="e">
        <f>VLOOKUP($A101,REFERENTIEL!$A:$Y,2,FALSE)</f>
        <v>#N/A</v>
      </c>
      <c r="C101" t="e">
        <f>VLOOKUP($A101,REFERENTIEL!$A:$Y,4,FALSE)</f>
        <v>#N/A</v>
      </c>
      <c r="D101" t="e">
        <f>VLOOKUP($A101,REFERENTIEL!$A:$Y,5,FALSE)</f>
        <v>#N/A</v>
      </c>
      <c r="E101" s="72" t="e">
        <f>VLOOKUP($A101,REFERENTIEL!$A:$Y,6,FALSE)</f>
        <v>#N/A</v>
      </c>
      <c r="F101" s="72" t="e">
        <f>VLOOKUP($A101,REFERENTIEL!$A:$Y,7,FALSE)</f>
        <v>#N/A</v>
      </c>
      <c r="G101" s="72" t="e">
        <f>VLOOKUP($A101,REFERENTIEL!$A:$Y,8,FALSE)</f>
        <v>#N/A</v>
      </c>
      <c r="H101" s="73" t="e">
        <f>VLOOKUP($A101,REFERENTIEL!$A:$Y,12,FALSE)</f>
        <v>#N/A</v>
      </c>
      <c r="I101" s="73" t="e">
        <f>VLOOKUP($A101,REFERENTIEL!$A:$Y,25,FALSE)</f>
        <v>#N/A</v>
      </c>
      <c r="J101" s="73" t="e">
        <f>VLOOKUP($A101,REFERENTIEL!$A:$Y,14,FALSE)</f>
        <v>#N/A</v>
      </c>
      <c r="K101" s="73" t="e">
        <f>VLOOKUP($A101,REFERENTIEL!$A:$Y,15,FALSE)</f>
        <v>#N/A</v>
      </c>
      <c r="L101" s="73" t="e">
        <f>VLOOKUP($A101,REFERENTIEL!$A:$Y,16,FALSE)</f>
        <v>#N/A</v>
      </c>
      <c r="M101" t="e">
        <f>VLOOKUP($A101,REFERENTIEL!$A:$Y,17,FALSE)</f>
        <v>#N/A</v>
      </c>
      <c r="N101" s="101" t="e">
        <f>VLOOKUP($A101,REFERENTIEL!$A:$Y,19,FALSE)</f>
        <v>#N/A</v>
      </c>
      <c r="O101" s="45" t="e">
        <f>VLOOKUP($A101,REFERENTIEL!$A:$Y,20,FALSE)</f>
        <v>#N/A</v>
      </c>
      <c r="P101" s="72" t="e">
        <f>VLOOKUP($A101,REFERENTIEL!$A:$Y,9,FALSE)</f>
        <v>#N/A</v>
      </c>
      <c r="Q101" s="73" t="e">
        <f>VLOOKUP($A101,REFERENTIEL!$A:$Y,10,FALSE)</f>
        <v>#N/A</v>
      </c>
      <c r="R101" s="73" t="e">
        <f>VLOOKUP($A101,REFERENTIEL!$A:$Y,11,FALSE)</f>
        <v>#N/A</v>
      </c>
      <c r="S101" s="73" t="e">
        <f>VLOOKUP($A101,REFERENTIEL!$A:$Y,13,FALSE)</f>
        <v>#N/A</v>
      </c>
    </row>
    <row r="102" spans="1:19" x14ac:dyDescent="0.25">
      <c r="A102"/>
      <c r="B102" s="13" t="e">
        <f>VLOOKUP($A102,REFERENTIEL!$A:$Y,2,FALSE)</f>
        <v>#N/A</v>
      </c>
      <c r="C102" t="e">
        <f>VLOOKUP($A102,REFERENTIEL!$A:$Y,4,FALSE)</f>
        <v>#N/A</v>
      </c>
      <c r="D102" t="e">
        <f>VLOOKUP($A102,REFERENTIEL!$A:$Y,5,FALSE)</f>
        <v>#N/A</v>
      </c>
      <c r="E102" s="72" t="e">
        <f>VLOOKUP($A102,REFERENTIEL!$A:$Y,6,FALSE)</f>
        <v>#N/A</v>
      </c>
      <c r="F102" s="72" t="e">
        <f>VLOOKUP($A102,REFERENTIEL!$A:$Y,7,FALSE)</f>
        <v>#N/A</v>
      </c>
      <c r="G102" s="72" t="e">
        <f>VLOOKUP($A102,REFERENTIEL!$A:$Y,8,FALSE)</f>
        <v>#N/A</v>
      </c>
      <c r="H102" s="73" t="e">
        <f>VLOOKUP($A102,REFERENTIEL!$A:$Y,12,FALSE)</f>
        <v>#N/A</v>
      </c>
      <c r="I102" s="73" t="e">
        <f>VLOOKUP($A102,REFERENTIEL!$A:$Y,25,FALSE)</f>
        <v>#N/A</v>
      </c>
      <c r="J102" s="73" t="e">
        <f>VLOOKUP($A102,REFERENTIEL!$A:$Y,14,FALSE)</f>
        <v>#N/A</v>
      </c>
      <c r="K102" s="73" t="e">
        <f>VLOOKUP($A102,REFERENTIEL!$A:$Y,15,FALSE)</f>
        <v>#N/A</v>
      </c>
      <c r="L102" s="73" t="e">
        <f>VLOOKUP($A102,REFERENTIEL!$A:$Y,16,FALSE)</f>
        <v>#N/A</v>
      </c>
      <c r="M102" t="e">
        <f>VLOOKUP($A102,REFERENTIEL!$A:$Y,17,FALSE)</f>
        <v>#N/A</v>
      </c>
      <c r="N102" s="101" t="e">
        <f>VLOOKUP($A102,REFERENTIEL!$A:$Y,19,FALSE)</f>
        <v>#N/A</v>
      </c>
      <c r="O102" s="45" t="e">
        <f>VLOOKUP($A102,REFERENTIEL!$A:$Y,20,FALSE)</f>
        <v>#N/A</v>
      </c>
      <c r="P102" s="72" t="e">
        <f>VLOOKUP($A102,REFERENTIEL!$A:$Y,9,FALSE)</f>
        <v>#N/A</v>
      </c>
      <c r="Q102" s="73" t="e">
        <f>VLOOKUP($A102,REFERENTIEL!$A:$Y,10,FALSE)</f>
        <v>#N/A</v>
      </c>
      <c r="R102" s="73" t="e">
        <f>VLOOKUP($A102,REFERENTIEL!$A:$Y,11,FALSE)</f>
        <v>#N/A</v>
      </c>
      <c r="S102" s="73" t="e">
        <f>VLOOKUP($A102,REFERENTIEL!$A:$Y,13,FALSE)</f>
        <v>#N/A</v>
      </c>
    </row>
    <row r="103" spans="1:19" x14ac:dyDescent="0.25">
      <c r="A103"/>
      <c r="B103" s="13" t="e">
        <f>VLOOKUP($A103,REFERENTIEL!$A:$Y,2,FALSE)</f>
        <v>#N/A</v>
      </c>
      <c r="C103" t="e">
        <f>VLOOKUP($A103,REFERENTIEL!$A:$Y,4,FALSE)</f>
        <v>#N/A</v>
      </c>
      <c r="D103" t="e">
        <f>VLOOKUP($A103,REFERENTIEL!$A:$Y,5,FALSE)</f>
        <v>#N/A</v>
      </c>
      <c r="E103" s="72" t="e">
        <f>VLOOKUP($A103,REFERENTIEL!$A:$Y,6,FALSE)</f>
        <v>#N/A</v>
      </c>
      <c r="F103" s="72" t="e">
        <f>VLOOKUP($A103,REFERENTIEL!$A:$Y,7,FALSE)</f>
        <v>#N/A</v>
      </c>
      <c r="G103" s="72" t="e">
        <f>VLOOKUP($A103,REFERENTIEL!$A:$Y,8,FALSE)</f>
        <v>#N/A</v>
      </c>
      <c r="H103" s="73" t="e">
        <f>VLOOKUP($A103,REFERENTIEL!$A:$Y,12,FALSE)</f>
        <v>#N/A</v>
      </c>
      <c r="I103" s="73" t="e">
        <f>VLOOKUP($A103,REFERENTIEL!$A:$Y,25,FALSE)</f>
        <v>#N/A</v>
      </c>
      <c r="J103" s="73" t="e">
        <f>VLOOKUP($A103,REFERENTIEL!$A:$Y,14,FALSE)</f>
        <v>#N/A</v>
      </c>
      <c r="K103" s="73" t="e">
        <f>VLOOKUP($A103,REFERENTIEL!$A:$Y,15,FALSE)</f>
        <v>#N/A</v>
      </c>
      <c r="L103" s="73" t="e">
        <f>VLOOKUP($A103,REFERENTIEL!$A:$Y,16,FALSE)</f>
        <v>#N/A</v>
      </c>
      <c r="M103" t="e">
        <f>VLOOKUP($A103,REFERENTIEL!$A:$Y,17,FALSE)</f>
        <v>#N/A</v>
      </c>
      <c r="N103" s="101" t="e">
        <f>VLOOKUP($A103,REFERENTIEL!$A:$Y,19,FALSE)</f>
        <v>#N/A</v>
      </c>
      <c r="O103" s="45" t="e">
        <f>VLOOKUP($A103,REFERENTIEL!$A:$Y,20,FALSE)</f>
        <v>#N/A</v>
      </c>
      <c r="P103" s="72" t="e">
        <f>VLOOKUP($A103,REFERENTIEL!$A:$Y,9,FALSE)</f>
        <v>#N/A</v>
      </c>
      <c r="Q103" s="73" t="e">
        <f>VLOOKUP($A103,REFERENTIEL!$A:$Y,10,FALSE)</f>
        <v>#N/A</v>
      </c>
      <c r="R103" s="73" t="e">
        <f>VLOOKUP($A103,REFERENTIEL!$A:$Y,11,FALSE)</f>
        <v>#N/A</v>
      </c>
      <c r="S103" s="73" t="e">
        <f>VLOOKUP($A103,REFERENTIEL!$A:$Y,13,FALSE)</f>
        <v>#N/A</v>
      </c>
    </row>
    <row r="104" spans="1:19" x14ac:dyDescent="0.25">
      <c r="A104"/>
      <c r="B104" s="13" t="e">
        <f>VLOOKUP($A104,REFERENTIEL!$A:$Y,2,FALSE)</f>
        <v>#N/A</v>
      </c>
      <c r="C104" t="e">
        <f>VLOOKUP($A104,REFERENTIEL!$A:$Y,4,FALSE)</f>
        <v>#N/A</v>
      </c>
      <c r="D104" t="e">
        <f>VLOOKUP($A104,REFERENTIEL!$A:$Y,5,FALSE)</f>
        <v>#N/A</v>
      </c>
      <c r="E104" s="72" t="e">
        <f>VLOOKUP($A104,REFERENTIEL!$A:$Y,6,FALSE)</f>
        <v>#N/A</v>
      </c>
      <c r="F104" s="72" t="e">
        <f>VLOOKUP($A104,REFERENTIEL!$A:$Y,7,FALSE)</f>
        <v>#N/A</v>
      </c>
      <c r="G104" s="72" t="e">
        <f>VLOOKUP($A104,REFERENTIEL!$A:$Y,8,FALSE)</f>
        <v>#N/A</v>
      </c>
      <c r="H104" s="73" t="e">
        <f>VLOOKUP($A104,REFERENTIEL!$A:$Y,12,FALSE)</f>
        <v>#N/A</v>
      </c>
      <c r="I104" s="73" t="e">
        <f>VLOOKUP($A104,REFERENTIEL!$A:$Y,25,FALSE)</f>
        <v>#N/A</v>
      </c>
      <c r="J104" s="73" t="e">
        <f>VLOOKUP($A104,REFERENTIEL!$A:$Y,14,FALSE)</f>
        <v>#N/A</v>
      </c>
      <c r="K104" s="73" t="e">
        <f>VLOOKUP($A104,REFERENTIEL!$A:$Y,15,FALSE)</f>
        <v>#N/A</v>
      </c>
      <c r="L104" s="73" t="e">
        <f>VLOOKUP($A104,REFERENTIEL!$A:$Y,16,FALSE)</f>
        <v>#N/A</v>
      </c>
      <c r="M104" t="e">
        <f>VLOOKUP($A104,REFERENTIEL!$A:$Y,17,FALSE)</f>
        <v>#N/A</v>
      </c>
      <c r="N104" s="101" t="e">
        <f>VLOOKUP($A104,REFERENTIEL!$A:$Y,19,FALSE)</f>
        <v>#N/A</v>
      </c>
      <c r="O104" s="45" t="e">
        <f>VLOOKUP($A104,REFERENTIEL!$A:$Y,20,FALSE)</f>
        <v>#N/A</v>
      </c>
      <c r="P104" s="72" t="e">
        <f>VLOOKUP($A104,REFERENTIEL!$A:$Y,9,FALSE)</f>
        <v>#N/A</v>
      </c>
      <c r="Q104" s="73" t="e">
        <f>VLOOKUP($A104,REFERENTIEL!$A:$Y,10,FALSE)</f>
        <v>#N/A</v>
      </c>
      <c r="R104" s="73" t="e">
        <f>VLOOKUP($A104,REFERENTIEL!$A:$Y,11,FALSE)</f>
        <v>#N/A</v>
      </c>
      <c r="S104" s="73" t="e">
        <f>VLOOKUP($A104,REFERENTIEL!$A:$Y,13,FALSE)</f>
        <v>#N/A</v>
      </c>
    </row>
    <row r="105" spans="1:19" x14ac:dyDescent="0.25">
      <c r="A105"/>
      <c r="B105" s="13" t="e">
        <f>VLOOKUP($A105,REFERENTIEL!$A:$Y,2,FALSE)</f>
        <v>#N/A</v>
      </c>
      <c r="C105" t="e">
        <f>VLOOKUP($A105,REFERENTIEL!$A:$Y,4,FALSE)</f>
        <v>#N/A</v>
      </c>
      <c r="D105" t="e">
        <f>VLOOKUP($A105,REFERENTIEL!$A:$Y,5,FALSE)</f>
        <v>#N/A</v>
      </c>
      <c r="E105" s="72" t="e">
        <f>VLOOKUP($A105,REFERENTIEL!$A:$Y,6,FALSE)</f>
        <v>#N/A</v>
      </c>
      <c r="F105" s="72" t="e">
        <f>VLOOKUP($A105,REFERENTIEL!$A:$Y,7,FALSE)</f>
        <v>#N/A</v>
      </c>
      <c r="G105" s="72" t="e">
        <f>VLOOKUP($A105,REFERENTIEL!$A:$Y,8,FALSE)</f>
        <v>#N/A</v>
      </c>
      <c r="H105" s="73" t="e">
        <f>VLOOKUP($A105,REFERENTIEL!$A:$Y,12,FALSE)</f>
        <v>#N/A</v>
      </c>
      <c r="I105" s="73" t="e">
        <f>VLOOKUP($A105,REFERENTIEL!$A:$Y,25,FALSE)</f>
        <v>#N/A</v>
      </c>
      <c r="J105" s="73" t="e">
        <f>VLOOKUP($A105,REFERENTIEL!$A:$Y,14,FALSE)</f>
        <v>#N/A</v>
      </c>
      <c r="K105" s="73" t="e">
        <f>VLOOKUP($A105,REFERENTIEL!$A:$Y,15,FALSE)</f>
        <v>#N/A</v>
      </c>
      <c r="L105" s="73" t="e">
        <f>VLOOKUP($A105,REFERENTIEL!$A:$Y,16,FALSE)</f>
        <v>#N/A</v>
      </c>
      <c r="M105" t="e">
        <f>VLOOKUP($A105,REFERENTIEL!$A:$Y,17,FALSE)</f>
        <v>#N/A</v>
      </c>
      <c r="N105" s="101" t="e">
        <f>VLOOKUP($A105,REFERENTIEL!$A:$Y,19,FALSE)</f>
        <v>#N/A</v>
      </c>
      <c r="O105" s="45" t="e">
        <f>VLOOKUP($A105,REFERENTIEL!$A:$Y,20,FALSE)</f>
        <v>#N/A</v>
      </c>
      <c r="P105" s="72" t="e">
        <f>VLOOKUP($A105,REFERENTIEL!$A:$Y,9,FALSE)</f>
        <v>#N/A</v>
      </c>
      <c r="Q105" s="73" t="e">
        <f>VLOOKUP($A105,REFERENTIEL!$A:$Y,10,FALSE)</f>
        <v>#N/A</v>
      </c>
      <c r="R105" s="73" t="e">
        <f>VLOOKUP($A105,REFERENTIEL!$A:$Y,11,FALSE)</f>
        <v>#N/A</v>
      </c>
      <c r="S105" s="73" t="e">
        <f>VLOOKUP($A105,REFERENTIEL!$A:$Y,13,FALSE)</f>
        <v>#N/A</v>
      </c>
    </row>
    <row r="106" spans="1:19" x14ac:dyDescent="0.25">
      <c r="A106"/>
      <c r="B106" s="13" t="e">
        <f>VLOOKUP($A106,REFERENTIEL!$A:$Y,2,FALSE)</f>
        <v>#N/A</v>
      </c>
      <c r="C106" t="e">
        <f>VLOOKUP($A106,REFERENTIEL!$A:$Y,4,FALSE)</f>
        <v>#N/A</v>
      </c>
      <c r="D106" t="e">
        <f>VLOOKUP($A106,REFERENTIEL!$A:$Y,5,FALSE)</f>
        <v>#N/A</v>
      </c>
      <c r="E106" s="72" t="e">
        <f>VLOOKUP($A106,REFERENTIEL!$A:$Y,6,FALSE)</f>
        <v>#N/A</v>
      </c>
      <c r="F106" s="72" t="e">
        <f>VLOOKUP($A106,REFERENTIEL!$A:$Y,7,FALSE)</f>
        <v>#N/A</v>
      </c>
      <c r="G106" s="72" t="e">
        <f>VLOOKUP($A106,REFERENTIEL!$A:$Y,8,FALSE)</f>
        <v>#N/A</v>
      </c>
      <c r="H106" s="73" t="e">
        <f>VLOOKUP($A106,REFERENTIEL!$A:$Y,12,FALSE)</f>
        <v>#N/A</v>
      </c>
      <c r="I106" s="73" t="e">
        <f>VLOOKUP($A106,REFERENTIEL!$A:$Y,25,FALSE)</f>
        <v>#N/A</v>
      </c>
      <c r="J106" s="73" t="e">
        <f>VLOOKUP($A106,REFERENTIEL!$A:$Y,14,FALSE)</f>
        <v>#N/A</v>
      </c>
      <c r="K106" s="73" t="e">
        <f>VLOOKUP($A106,REFERENTIEL!$A:$Y,15,FALSE)</f>
        <v>#N/A</v>
      </c>
      <c r="L106" s="73" t="e">
        <f>VLOOKUP($A106,REFERENTIEL!$A:$Y,16,FALSE)</f>
        <v>#N/A</v>
      </c>
      <c r="M106" t="e">
        <f>VLOOKUP($A106,REFERENTIEL!$A:$Y,17,FALSE)</f>
        <v>#N/A</v>
      </c>
      <c r="N106" s="101" t="e">
        <f>VLOOKUP($A106,REFERENTIEL!$A:$Y,19,FALSE)</f>
        <v>#N/A</v>
      </c>
      <c r="O106" s="45" t="e">
        <f>VLOOKUP($A106,REFERENTIEL!$A:$Y,20,FALSE)</f>
        <v>#N/A</v>
      </c>
      <c r="P106" s="72" t="e">
        <f>VLOOKUP($A106,REFERENTIEL!$A:$Y,9,FALSE)</f>
        <v>#N/A</v>
      </c>
      <c r="Q106" s="73" t="e">
        <f>VLOOKUP($A106,REFERENTIEL!$A:$Y,10,FALSE)</f>
        <v>#N/A</v>
      </c>
      <c r="R106" s="73" t="e">
        <f>VLOOKUP($A106,REFERENTIEL!$A:$Y,11,FALSE)</f>
        <v>#N/A</v>
      </c>
      <c r="S106" s="73" t="e">
        <f>VLOOKUP($A106,REFERENTIEL!$A:$Y,13,FALSE)</f>
        <v>#N/A</v>
      </c>
    </row>
    <row r="107" spans="1:19" x14ac:dyDescent="0.25">
      <c r="A107"/>
      <c r="B107" s="13" t="e">
        <f>VLOOKUP($A107,REFERENTIEL!$A:$Y,2,FALSE)</f>
        <v>#N/A</v>
      </c>
      <c r="C107" t="e">
        <f>VLOOKUP($A107,REFERENTIEL!$A:$Y,4,FALSE)</f>
        <v>#N/A</v>
      </c>
      <c r="D107" t="e">
        <f>VLOOKUP($A107,REFERENTIEL!$A:$Y,5,FALSE)</f>
        <v>#N/A</v>
      </c>
      <c r="E107" s="72" t="e">
        <f>VLOOKUP($A107,REFERENTIEL!$A:$Y,6,FALSE)</f>
        <v>#N/A</v>
      </c>
      <c r="F107" s="72" t="e">
        <f>VLOOKUP($A107,REFERENTIEL!$A:$Y,7,FALSE)</f>
        <v>#N/A</v>
      </c>
      <c r="G107" s="72" t="e">
        <f>VLOOKUP($A107,REFERENTIEL!$A:$Y,8,FALSE)</f>
        <v>#N/A</v>
      </c>
      <c r="H107" s="73" t="e">
        <f>VLOOKUP($A107,REFERENTIEL!$A:$Y,12,FALSE)</f>
        <v>#N/A</v>
      </c>
      <c r="I107" s="73" t="e">
        <f>VLOOKUP($A107,REFERENTIEL!$A:$Y,25,FALSE)</f>
        <v>#N/A</v>
      </c>
      <c r="J107" s="73" t="e">
        <f>VLOOKUP($A107,REFERENTIEL!$A:$Y,14,FALSE)</f>
        <v>#N/A</v>
      </c>
      <c r="K107" s="73" t="e">
        <f>VLOOKUP($A107,REFERENTIEL!$A:$Y,15,FALSE)</f>
        <v>#N/A</v>
      </c>
      <c r="L107" s="73" t="e">
        <f>VLOOKUP($A107,REFERENTIEL!$A:$Y,16,FALSE)</f>
        <v>#N/A</v>
      </c>
      <c r="M107" t="e">
        <f>VLOOKUP($A107,REFERENTIEL!$A:$Y,17,FALSE)</f>
        <v>#N/A</v>
      </c>
      <c r="N107" s="101" t="e">
        <f>VLOOKUP($A107,REFERENTIEL!$A:$Y,19,FALSE)</f>
        <v>#N/A</v>
      </c>
      <c r="O107" s="45" t="e">
        <f>VLOOKUP($A107,REFERENTIEL!$A:$Y,20,FALSE)</f>
        <v>#N/A</v>
      </c>
      <c r="P107" s="72" t="e">
        <f>VLOOKUP($A107,REFERENTIEL!$A:$Y,9,FALSE)</f>
        <v>#N/A</v>
      </c>
      <c r="Q107" s="73" t="e">
        <f>VLOOKUP($A107,REFERENTIEL!$A:$Y,10,FALSE)</f>
        <v>#N/A</v>
      </c>
      <c r="R107" s="73" t="e">
        <f>VLOOKUP($A107,REFERENTIEL!$A:$Y,11,FALSE)</f>
        <v>#N/A</v>
      </c>
      <c r="S107" s="73" t="e">
        <f>VLOOKUP($A107,REFERENTIEL!$A:$Y,13,FALSE)</f>
        <v>#N/A</v>
      </c>
    </row>
    <row r="108" spans="1:19" x14ac:dyDescent="0.25">
      <c r="A108"/>
      <c r="B108" s="13" t="e">
        <f>VLOOKUP($A108,REFERENTIEL!$A:$Y,2,FALSE)</f>
        <v>#N/A</v>
      </c>
      <c r="C108" t="e">
        <f>VLOOKUP($A108,REFERENTIEL!$A:$Y,4,FALSE)</f>
        <v>#N/A</v>
      </c>
      <c r="D108" t="e">
        <f>VLOOKUP($A108,REFERENTIEL!$A:$Y,5,FALSE)</f>
        <v>#N/A</v>
      </c>
      <c r="E108" s="72" t="e">
        <f>VLOOKUP($A108,REFERENTIEL!$A:$Y,6,FALSE)</f>
        <v>#N/A</v>
      </c>
      <c r="F108" s="72" t="e">
        <f>VLOOKUP($A108,REFERENTIEL!$A:$Y,7,FALSE)</f>
        <v>#N/A</v>
      </c>
      <c r="G108" s="72" t="e">
        <f>VLOOKUP($A108,REFERENTIEL!$A:$Y,8,FALSE)</f>
        <v>#N/A</v>
      </c>
      <c r="H108" s="73" t="e">
        <f>VLOOKUP($A108,REFERENTIEL!$A:$Y,12,FALSE)</f>
        <v>#N/A</v>
      </c>
      <c r="I108" s="73" t="e">
        <f>VLOOKUP($A108,REFERENTIEL!$A:$Y,25,FALSE)</f>
        <v>#N/A</v>
      </c>
      <c r="J108" s="73" t="e">
        <f>VLOOKUP($A108,REFERENTIEL!$A:$Y,14,FALSE)</f>
        <v>#N/A</v>
      </c>
      <c r="K108" s="73" t="e">
        <f>VLOOKUP($A108,REFERENTIEL!$A:$Y,15,FALSE)</f>
        <v>#N/A</v>
      </c>
      <c r="L108" s="73" t="e">
        <f>VLOOKUP($A108,REFERENTIEL!$A:$Y,16,FALSE)</f>
        <v>#N/A</v>
      </c>
      <c r="M108" t="e">
        <f>VLOOKUP($A108,REFERENTIEL!$A:$Y,17,FALSE)</f>
        <v>#N/A</v>
      </c>
      <c r="N108" s="101" t="e">
        <f>VLOOKUP($A108,REFERENTIEL!$A:$Y,19,FALSE)</f>
        <v>#N/A</v>
      </c>
      <c r="O108" s="45" t="e">
        <f>VLOOKUP($A108,REFERENTIEL!$A:$Y,20,FALSE)</f>
        <v>#N/A</v>
      </c>
      <c r="P108" s="72" t="e">
        <f>VLOOKUP($A108,REFERENTIEL!$A:$Y,9,FALSE)</f>
        <v>#N/A</v>
      </c>
      <c r="Q108" s="73" t="e">
        <f>VLOOKUP($A108,REFERENTIEL!$A:$Y,10,FALSE)</f>
        <v>#N/A</v>
      </c>
      <c r="R108" s="73" t="e">
        <f>VLOOKUP($A108,REFERENTIEL!$A:$Y,11,FALSE)</f>
        <v>#N/A</v>
      </c>
      <c r="S108" s="73" t="e">
        <f>VLOOKUP($A108,REFERENTIEL!$A:$Y,13,FALSE)</f>
        <v>#N/A</v>
      </c>
    </row>
    <row r="109" spans="1:19" x14ac:dyDescent="0.25">
      <c r="A109"/>
      <c r="B109" s="13" t="e">
        <f>VLOOKUP($A109,REFERENTIEL!$A:$Y,2,FALSE)</f>
        <v>#N/A</v>
      </c>
      <c r="C109" t="e">
        <f>VLOOKUP($A109,REFERENTIEL!$A:$Y,4,FALSE)</f>
        <v>#N/A</v>
      </c>
      <c r="D109" t="e">
        <f>VLOOKUP($A109,REFERENTIEL!$A:$Y,5,FALSE)</f>
        <v>#N/A</v>
      </c>
      <c r="E109" s="72" t="e">
        <f>VLOOKUP($A109,REFERENTIEL!$A:$Y,6,FALSE)</f>
        <v>#N/A</v>
      </c>
      <c r="F109" s="72" t="e">
        <f>VLOOKUP($A109,REFERENTIEL!$A:$Y,7,FALSE)</f>
        <v>#N/A</v>
      </c>
      <c r="G109" s="72" t="e">
        <f>VLOOKUP($A109,REFERENTIEL!$A:$Y,8,FALSE)</f>
        <v>#N/A</v>
      </c>
      <c r="H109" s="73" t="e">
        <f>VLOOKUP($A109,REFERENTIEL!$A:$Y,12,FALSE)</f>
        <v>#N/A</v>
      </c>
      <c r="I109" s="73" t="e">
        <f>VLOOKUP($A109,REFERENTIEL!$A:$Y,25,FALSE)</f>
        <v>#N/A</v>
      </c>
      <c r="J109" s="73" t="e">
        <f>VLOOKUP($A109,REFERENTIEL!$A:$Y,14,FALSE)</f>
        <v>#N/A</v>
      </c>
      <c r="K109" s="73" t="e">
        <f>VLOOKUP($A109,REFERENTIEL!$A:$Y,15,FALSE)</f>
        <v>#N/A</v>
      </c>
      <c r="L109" s="73" t="e">
        <f>VLOOKUP($A109,REFERENTIEL!$A:$Y,16,FALSE)</f>
        <v>#N/A</v>
      </c>
      <c r="M109" t="e">
        <f>VLOOKUP($A109,REFERENTIEL!$A:$Y,17,FALSE)</f>
        <v>#N/A</v>
      </c>
      <c r="N109" s="101" t="e">
        <f>VLOOKUP($A109,REFERENTIEL!$A:$Y,19,FALSE)</f>
        <v>#N/A</v>
      </c>
      <c r="O109" s="45" t="e">
        <f>VLOOKUP($A109,REFERENTIEL!$A:$Y,20,FALSE)</f>
        <v>#N/A</v>
      </c>
      <c r="P109" s="72" t="e">
        <f>VLOOKUP($A109,REFERENTIEL!$A:$Y,9,FALSE)</f>
        <v>#N/A</v>
      </c>
      <c r="Q109" s="73" t="e">
        <f>VLOOKUP($A109,REFERENTIEL!$A:$Y,10,FALSE)</f>
        <v>#N/A</v>
      </c>
      <c r="R109" s="73" t="e">
        <f>VLOOKUP($A109,REFERENTIEL!$A:$Y,11,FALSE)</f>
        <v>#N/A</v>
      </c>
      <c r="S109" s="73" t="e">
        <f>VLOOKUP($A109,REFERENTIEL!$A:$Y,13,FALSE)</f>
        <v>#N/A</v>
      </c>
    </row>
    <row r="110" spans="1:19" x14ac:dyDescent="0.25">
      <c r="A110" s="52"/>
      <c r="B110" s="13" t="e">
        <f>VLOOKUP($A110,REFERENTIEL!$A:$Y,2,FALSE)</f>
        <v>#N/A</v>
      </c>
      <c r="C110" t="e">
        <f>VLOOKUP($A110,REFERENTIEL!$A:$Y,4,FALSE)</f>
        <v>#N/A</v>
      </c>
      <c r="D110" t="e">
        <f>VLOOKUP($A110,REFERENTIEL!$A:$Y,5,FALSE)</f>
        <v>#N/A</v>
      </c>
      <c r="E110" s="72" t="e">
        <f>VLOOKUP($A110,REFERENTIEL!$A:$Y,6,FALSE)</f>
        <v>#N/A</v>
      </c>
      <c r="F110" s="72" t="e">
        <f>VLOOKUP($A110,REFERENTIEL!$A:$Y,7,FALSE)</f>
        <v>#N/A</v>
      </c>
      <c r="G110" s="72" t="e">
        <f>VLOOKUP($A110,REFERENTIEL!$A:$Y,8,FALSE)</f>
        <v>#N/A</v>
      </c>
      <c r="H110" s="73" t="e">
        <f>VLOOKUP($A110,REFERENTIEL!$A:$Y,12,FALSE)</f>
        <v>#N/A</v>
      </c>
      <c r="I110" s="73" t="e">
        <f>VLOOKUP($A110,REFERENTIEL!$A:$Y,25,FALSE)</f>
        <v>#N/A</v>
      </c>
      <c r="J110" s="73" t="e">
        <f>VLOOKUP($A110,REFERENTIEL!$A:$Y,14,FALSE)</f>
        <v>#N/A</v>
      </c>
      <c r="K110" s="73" t="e">
        <f>VLOOKUP($A110,REFERENTIEL!$A:$Y,15,FALSE)</f>
        <v>#N/A</v>
      </c>
      <c r="L110" s="73" t="e">
        <f>VLOOKUP($A110,REFERENTIEL!$A:$Y,16,FALSE)</f>
        <v>#N/A</v>
      </c>
      <c r="M110" t="e">
        <f>VLOOKUP($A110,REFERENTIEL!$A:$Y,17,FALSE)</f>
        <v>#N/A</v>
      </c>
      <c r="N110" s="101" t="e">
        <f>VLOOKUP($A110,REFERENTIEL!$A:$Y,19,FALSE)</f>
        <v>#N/A</v>
      </c>
      <c r="O110" s="45" t="e">
        <f>VLOOKUP($A110,REFERENTIEL!$A:$Y,20,FALSE)</f>
        <v>#N/A</v>
      </c>
      <c r="P110" s="72" t="e">
        <f>VLOOKUP($A110,REFERENTIEL!$A:$Y,9,FALSE)</f>
        <v>#N/A</v>
      </c>
      <c r="Q110" s="73" t="e">
        <f>VLOOKUP($A110,REFERENTIEL!$A:$Y,10,FALSE)</f>
        <v>#N/A</v>
      </c>
      <c r="R110" s="73" t="e">
        <f>VLOOKUP($A110,REFERENTIEL!$A:$Y,11,FALSE)</f>
        <v>#N/A</v>
      </c>
      <c r="S110" s="73" t="e">
        <f>VLOOKUP($A110,REFERENTIEL!$A:$Y,13,FALSE)</f>
        <v>#N/A</v>
      </c>
    </row>
    <row r="111" spans="1:19" x14ac:dyDescent="0.25">
      <c r="A111"/>
      <c r="B111" s="13" t="e">
        <f>VLOOKUP($A111,REFERENTIEL!$A:$Y,2,FALSE)</f>
        <v>#N/A</v>
      </c>
      <c r="C111" t="e">
        <f>VLOOKUP($A111,REFERENTIEL!$A:$Y,4,FALSE)</f>
        <v>#N/A</v>
      </c>
      <c r="D111" t="e">
        <f>VLOOKUP($A111,REFERENTIEL!$A:$Y,5,FALSE)</f>
        <v>#N/A</v>
      </c>
      <c r="E111" s="72" t="e">
        <f>VLOOKUP($A111,REFERENTIEL!$A:$Y,6,FALSE)</f>
        <v>#N/A</v>
      </c>
      <c r="F111" s="72" t="e">
        <f>VLOOKUP($A111,REFERENTIEL!$A:$Y,7,FALSE)</f>
        <v>#N/A</v>
      </c>
      <c r="G111" s="72" t="e">
        <f>VLOOKUP($A111,REFERENTIEL!$A:$Y,8,FALSE)</f>
        <v>#N/A</v>
      </c>
      <c r="H111" s="73" t="e">
        <f>VLOOKUP($A111,REFERENTIEL!$A:$Y,12,FALSE)</f>
        <v>#N/A</v>
      </c>
      <c r="I111" s="73" t="e">
        <f>VLOOKUP($A111,REFERENTIEL!$A:$Y,25,FALSE)</f>
        <v>#N/A</v>
      </c>
      <c r="J111" s="73" t="e">
        <f>VLOOKUP($A111,REFERENTIEL!$A:$Y,14,FALSE)</f>
        <v>#N/A</v>
      </c>
      <c r="K111" s="73" t="e">
        <f>VLOOKUP($A111,REFERENTIEL!$A:$Y,15,FALSE)</f>
        <v>#N/A</v>
      </c>
      <c r="L111" s="73" t="e">
        <f>VLOOKUP($A111,REFERENTIEL!$A:$Y,16,FALSE)</f>
        <v>#N/A</v>
      </c>
      <c r="M111" t="e">
        <f>VLOOKUP($A111,REFERENTIEL!$A:$Y,17,FALSE)</f>
        <v>#N/A</v>
      </c>
      <c r="N111" s="101" t="e">
        <f>VLOOKUP($A111,REFERENTIEL!$A:$Y,19,FALSE)</f>
        <v>#N/A</v>
      </c>
      <c r="O111" s="45" t="e">
        <f>VLOOKUP($A111,REFERENTIEL!$A:$Y,20,FALSE)</f>
        <v>#N/A</v>
      </c>
      <c r="P111" s="72" t="e">
        <f>VLOOKUP($A111,REFERENTIEL!$A:$Y,9,FALSE)</f>
        <v>#N/A</v>
      </c>
      <c r="Q111" s="73" t="e">
        <f>VLOOKUP($A111,REFERENTIEL!$A:$Y,10,FALSE)</f>
        <v>#N/A</v>
      </c>
      <c r="R111" s="73" t="e">
        <f>VLOOKUP($A111,REFERENTIEL!$A:$Y,11,FALSE)</f>
        <v>#N/A</v>
      </c>
      <c r="S111" s="73" t="e">
        <f>VLOOKUP($A111,REFERENTIEL!$A:$Y,13,FALSE)</f>
        <v>#N/A</v>
      </c>
    </row>
    <row r="112" spans="1:19" x14ac:dyDescent="0.25">
      <c r="A112"/>
      <c r="B112" s="13" t="e">
        <f>VLOOKUP($A112,REFERENTIEL!$A:$Y,2,FALSE)</f>
        <v>#N/A</v>
      </c>
      <c r="C112" t="e">
        <f>VLOOKUP($A112,REFERENTIEL!$A:$Y,4,FALSE)</f>
        <v>#N/A</v>
      </c>
      <c r="D112" t="e">
        <f>VLOOKUP($A112,REFERENTIEL!$A:$Y,5,FALSE)</f>
        <v>#N/A</v>
      </c>
      <c r="E112" s="72" t="e">
        <f>VLOOKUP($A112,REFERENTIEL!$A:$Y,6,FALSE)</f>
        <v>#N/A</v>
      </c>
      <c r="F112" s="72" t="e">
        <f>VLOOKUP($A112,REFERENTIEL!$A:$Y,7,FALSE)</f>
        <v>#N/A</v>
      </c>
      <c r="G112" s="72" t="e">
        <f>VLOOKUP($A112,REFERENTIEL!$A:$Y,8,FALSE)</f>
        <v>#N/A</v>
      </c>
      <c r="H112" s="73" t="e">
        <f>VLOOKUP($A112,REFERENTIEL!$A:$Y,12,FALSE)</f>
        <v>#N/A</v>
      </c>
      <c r="I112" s="73" t="e">
        <f>VLOOKUP($A112,REFERENTIEL!$A:$Y,25,FALSE)</f>
        <v>#N/A</v>
      </c>
      <c r="J112" s="73" t="e">
        <f>VLOOKUP($A112,REFERENTIEL!$A:$Y,14,FALSE)</f>
        <v>#N/A</v>
      </c>
      <c r="K112" s="73" t="e">
        <f>VLOOKUP($A112,REFERENTIEL!$A:$Y,15,FALSE)</f>
        <v>#N/A</v>
      </c>
      <c r="L112" s="73" t="e">
        <f>VLOOKUP($A112,REFERENTIEL!$A:$Y,16,FALSE)</f>
        <v>#N/A</v>
      </c>
      <c r="M112" t="e">
        <f>VLOOKUP($A112,REFERENTIEL!$A:$Y,17,FALSE)</f>
        <v>#N/A</v>
      </c>
      <c r="N112" s="101" t="e">
        <f>VLOOKUP($A112,REFERENTIEL!$A:$Y,19,FALSE)</f>
        <v>#N/A</v>
      </c>
      <c r="O112" s="45" t="e">
        <f>VLOOKUP($A112,REFERENTIEL!$A:$Y,20,FALSE)</f>
        <v>#N/A</v>
      </c>
      <c r="P112" s="72" t="e">
        <f>VLOOKUP($A112,REFERENTIEL!$A:$Y,9,FALSE)</f>
        <v>#N/A</v>
      </c>
      <c r="Q112" s="73" t="e">
        <f>VLOOKUP($A112,REFERENTIEL!$A:$Y,10,FALSE)</f>
        <v>#N/A</v>
      </c>
      <c r="R112" s="73" t="e">
        <f>VLOOKUP($A112,REFERENTIEL!$A:$Y,11,FALSE)</f>
        <v>#N/A</v>
      </c>
      <c r="S112" s="73" t="e">
        <f>VLOOKUP($A112,REFERENTIEL!$A:$Y,13,FALSE)</f>
        <v>#N/A</v>
      </c>
    </row>
    <row r="113" spans="1:19" x14ac:dyDescent="0.25">
      <c r="A113"/>
      <c r="B113" s="13" t="e">
        <f>VLOOKUP($A113,REFERENTIEL!$A:$Y,2,FALSE)</f>
        <v>#N/A</v>
      </c>
      <c r="C113" t="e">
        <f>VLOOKUP($A113,REFERENTIEL!$A:$Y,4,FALSE)</f>
        <v>#N/A</v>
      </c>
      <c r="D113" t="e">
        <f>VLOOKUP($A113,REFERENTIEL!$A:$Y,5,FALSE)</f>
        <v>#N/A</v>
      </c>
      <c r="E113" s="72" t="e">
        <f>VLOOKUP($A113,REFERENTIEL!$A:$Y,6,FALSE)</f>
        <v>#N/A</v>
      </c>
      <c r="F113" s="72" t="e">
        <f>VLOOKUP($A113,REFERENTIEL!$A:$Y,7,FALSE)</f>
        <v>#N/A</v>
      </c>
      <c r="G113" s="72" t="e">
        <f>VLOOKUP($A113,REFERENTIEL!$A:$Y,8,FALSE)</f>
        <v>#N/A</v>
      </c>
      <c r="H113" s="73" t="e">
        <f>VLOOKUP($A113,REFERENTIEL!$A:$Y,12,FALSE)</f>
        <v>#N/A</v>
      </c>
      <c r="I113" s="73" t="e">
        <f>VLOOKUP($A113,REFERENTIEL!$A:$Y,25,FALSE)</f>
        <v>#N/A</v>
      </c>
      <c r="J113" s="73" t="e">
        <f>VLOOKUP($A113,REFERENTIEL!$A:$Y,14,FALSE)</f>
        <v>#N/A</v>
      </c>
      <c r="K113" s="73" t="e">
        <f>VLOOKUP($A113,REFERENTIEL!$A:$Y,15,FALSE)</f>
        <v>#N/A</v>
      </c>
      <c r="L113" s="73" t="e">
        <f>VLOOKUP($A113,REFERENTIEL!$A:$Y,16,FALSE)</f>
        <v>#N/A</v>
      </c>
      <c r="M113" t="e">
        <f>VLOOKUP($A113,REFERENTIEL!$A:$Y,17,FALSE)</f>
        <v>#N/A</v>
      </c>
      <c r="N113" s="101" t="e">
        <f>VLOOKUP($A113,REFERENTIEL!$A:$Y,19,FALSE)</f>
        <v>#N/A</v>
      </c>
      <c r="O113" s="45" t="e">
        <f>VLOOKUP($A113,REFERENTIEL!$A:$Y,20,FALSE)</f>
        <v>#N/A</v>
      </c>
      <c r="P113" s="72" t="e">
        <f>VLOOKUP($A113,REFERENTIEL!$A:$Y,9,FALSE)</f>
        <v>#N/A</v>
      </c>
      <c r="Q113" s="73" t="e">
        <f>VLOOKUP($A113,REFERENTIEL!$A:$Y,10,FALSE)</f>
        <v>#N/A</v>
      </c>
      <c r="R113" s="73" t="e">
        <f>VLOOKUP($A113,REFERENTIEL!$A:$Y,11,FALSE)</f>
        <v>#N/A</v>
      </c>
      <c r="S113" s="73" t="e">
        <f>VLOOKUP($A113,REFERENTIEL!$A:$Y,13,FALSE)</f>
        <v>#N/A</v>
      </c>
    </row>
    <row r="114" spans="1:19" x14ac:dyDescent="0.25">
      <c r="A114"/>
      <c r="B114" s="13" t="e">
        <f>VLOOKUP($A114,REFERENTIEL!$A:$Y,2,FALSE)</f>
        <v>#N/A</v>
      </c>
      <c r="C114" t="e">
        <f>VLOOKUP($A114,REFERENTIEL!$A:$Y,4,FALSE)</f>
        <v>#N/A</v>
      </c>
      <c r="D114" t="e">
        <f>VLOOKUP($A114,REFERENTIEL!$A:$Y,5,FALSE)</f>
        <v>#N/A</v>
      </c>
      <c r="E114" s="72" t="e">
        <f>VLOOKUP($A114,REFERENTIEL!$A:$Y,6,FALSE)</f>
        <v>#N/A</v>
      </c>
      <c r="F114" s="72" t="e">
        <f>VLOOKUP($A114,REFERENTIEL!$A:$Y,7,FALSE)</f>
        <v>#N/A</v>
      </c>
      <c r="G114" s="72" t="e">
        <f>VLOOKUP($A114,REFERENTIEL!$A:$Y,8,FALSE)</f>
        <v>#N/A</v>
      </c>
      <c r="H114" s="73" t="e">
        <f>VLOOKUP($A114,REFERENTIEL!$A:$Y,12,FALSE)</f>
        <v>#N/A</v>
      </c>
      <c r="I114" s="73" t="e">
        <f>VLOOKUP($A114,REFERENTIEL!$A:$Y,25,FALSE)</f>
        <v>#N/A</v>
      </c>
      <c r="J114" s="73" t="e">
        <f>VLOOKUP($A114,REFERENTIEL!$A:$Y,14,FALSE)</f>
        <v>#N/A</v>
      </c>
      <c r="K114" s="73" t="e">
        <f>VLOOKUP($A114,REFERENTIEL!$A:$Y,15,FALSE)</f>
        <v>#N/A</v>
      </c>
      <c r="L114" s="73" t="e">
        <f>VLOOKUP($A114,REFERENTIEL!$A:$Y,16,FALSE)</f>
        <v>#N/A</v>
      </c>
      <c r="M114" t="e">
        <f>VLOOKUP($A114,REFERENTIEL!$A:$Y,17,FALSE)</f>
        <v>#N/A</v>
      </c>
      <c r="N114" s="101" t="e">
        <f>VLOOKUP($A114,REFERENTIEL!$A:$Y,19,FALSE)</f>
        <v>#N/A</v>
      </c>
      <c r="O114" s="45" t="e">
        <f>VLOOKUP($A114,REFERENTIEL!$A:$Y,20,FALSE)</f>
        <v>#N/A</v>
      </c>
      <c r="P114" s="72" t="e">
        <f>VLOOKUP($A114,REFERENTIEL!$A:$Y,9,FALSE)</f>
        <v>#N/A</v>
      </c>
      <c r="Q114" s="73" t="e">
        <f>VLOOKUP($A114,REFERENTIEL!$A:$Y,10,FALSE)</f>
        <v>#N/A</v>
      </c>
      <c r="R114" s="73" t="e">
        <f>VLOOKUP($A114,REFERENTIEL!$A:$Y,11,FALSE)</f>
        <v>#N/A</v>
      </c>
      <c r="S114" s="73" t="e">
        <f>VLOOKUP($A114,REFERENTIEL!$A:$Y,13,FALSE)</f>
        <v>#N/A</v>
      </c>
    </row>
    <row r="115" spans="1:19" x14ac:dyDescent="0.25">
      <c r="A115"/>
      <c r="B115" s="13" t="e">
        <f>VLOOKUP($A115,REFERENTIEL!$A:$Y,2,FALSE)</f>
        <v>#N/A</v>
      </c>
      <c r="C115" t="e">
        <f>VLOOKUP($A115,REFERENTIEL!$A:$Y,4,FALSE)</f>
        <v>#N/A</v>
      </c>
      <c r="D115" t="e">
        <f>VLOOKUP($A115,REFERENTIEL!$A:$Y,5,FALSE)</f>
        <v>#N/A</v>
      </c>
      <c r="E115" s="72" t="e">
        <f>VLOOKUP($A115,REFERENTIEL!$A:$Y,6,FALSE)</f>
        <v>#N/A</v>
      </c>
      <c r="F115" s="72" t="e">
        <f>VLOOKUP($A115,REFERENTIEL!$A:$Y,7,FALSE)</f>
        <v>#N/A</v>
      </c>
      <c r="G115" s="72" t="e">
        <f>VLOOKUP($A115,REFERENTIEL!$A:$Y,8,FALSE)</f>
        <v>#N/A</v>
      </c>
      <c r="H115" s="73" t="e">
        <f>VLOOKUP($A115,REFERENTIEL!$A:$Y,12,FALSE)</f>
        <v>#N/A</v>
      </c>
      <c r="I115" s="73" t="e">
        <f>VLOOKUP($A115,REFERENTIEL!$A:$Y,25,FALSE)</f>
        <v>#N/A</v>
      </c>
      <c r="J115" s="73" t="e">
        <f>VLOOKUP($A115,REFERENTIEL!$A:$Y,14,FALSE)</f>
        <v>#N/A</v>
      </c>
      <c r="K115" s="73" t="e">
        <f>VLOOKUP($A115,REFERENTIEL!$A:$Y,15,FALSE)</f>
        <v>#N/A</v>
      </c>
      <c r="L115" s="73" t="e">
        <f>VLOOKUP($A115,REFERENTIEL!$A:$Y,16,FALSE)</f>
        <v>#N/A</v>
      </c>
      <c r="M115" t="e">
        <f>VLOOKUP($A115,REFERENTIEL!$A:$Y,17,FALSE)</f>
        <v>#N/A</v>
      </c>
      <c r="N115" s="101" t="e">
        <f>VLOOKUP($A115,REFERENTIEL!$A:$Y,19,FALSE)</f>
        <v>#N/A</v>
      </c>
      <c r="O115" s="45" t="e">
        <f>VLOOKUP($A115,REFERENTIEL!$A:$Y,20,FALSE)</f>
        <v>#N/A</v>
      </c>
      <c r="P115" s="72" t="e">
        <f>VLOOKUP($A115,REFERENTIEL!$A:$Y,9,FALSE)</f>
        <v>#N/A</v>
      </c>
      <c r="Q115" s="73" t="e">
        <f>VLOOKUP($A115,REFERENTIEL!$A:$Y,10,FALSE)</f>
        <v>#N/A</v>
      </c>
      <c r="R115" s="73" t="e">
        <f>VLOOKUP($A115,REFERENTIEL!$A:$Y,11,FALSE)</f>
        <v>#N/A</v>
      </c>
      <c r="S115" s="73" t="e">
        <f>VLOOKUP($A115,REFERENTIEL!$A:$Y,13,FALSE)</f>
        <v>#N/A</v>
      </c>
    </row>
    <row r="116" spans="1:19" x14ac:dyDescent="0.25">
      <c r="A116"/>
      <c r="B116" s="13" t="e">
        <f>VLOOKUP($A116,REFERENTIEL!$A:$Y,2,FALSE)</f>
        <v>#N/A</v>
      </c>
      <c r="C116" t="e">
        <f>VLOOKUP($A116,REFERENTIEL!$A:$Y,4,FALSE)</f>
        <v>#N/A</v>
      </c>
      <c r="D116" t="e">
        <f>VLOOKUP($A116,REFERENTIEL!$A:$Y,5,FALSE)</f>
        <v>#N/A</v>
      </c>
      <c r="E116" s="72" t="e">
        <f>VLOOKUP($A116,REFERENTIEL!$A:$Y,6,FALSE)</f>
        <v>#N/A</v>
      </c>
      <c r="F116" s="72" t="e">
        <f>VLOOKUP($A116,REFERENTIEL!$A:$Y,7,FALSE)</f>
        <v>#N/A</v>
      </c>
      <c r="G116" s="72" t="e">
        <f>VLOOKUP($A116,REFERENTIEL!$A:$Y,8,FALSE)</f>
        <v>#N/A</v>
      </c>
      <c r="H116" s="73" t="e">
        <f>VLOOKUP($A116,REFERENTIEL!$A:$Y,12,FALSE)</f>
        <v>#N/A</v>
      </c>
      <c r="I116" s="73" t="e">
        <f>VLOOKUP($A116,REFERENTIEL!$A:$Y,25,FALSE)</f>
        <v>#N/A</v>
      </c>
      <c r="J116" s="73" t="e">
        <f>VLOOKUP($A116,REFERENTIEL!$A:$Y,14,FALSE)</f>
        <v>#N/A</v>
      </c>
      <c r="K116" s="73" t="e">
        <f>VLOOKUP($A116,REFERENTIEL!$A:$Y,15,FALSE)</f>
        <v>#N/A</v>
      </c>
      <c r="L116" s="73" t="e">
        <f>VLOOKUP($A116,REFERENTIEL!$A:$Y,16,FALSE)</f>
        <v>#N/A</v>
      </c>
      <c r="M116" t="e">
        <f>VLOOKUP($A116,REFERENTIEL!$A:$Y,17,FALSE)</f>
        <v>#N/A</v>
      </c>
      <c r="N116" s="101" t="e">
        <f>VLOOKUP($A116,REFERENTIEL!$A:$Y,19,FALSE)</f>
        <v>#N/A</v>
      </c>
      <c r="O116" s="45" t="e">
        <f>VLOOKUP($A116,REFERENTIEL!$A:$Y,20,FALSE)</f>
        <v>#N/A</v>
      </c>
      <c r="P116" s="72" t="e">
        <f>VLOOKUP($A116,REFERENTIEL!$A:$Y,9,FALSE)</f>
        <v>#N/A</v>
      </c>
      <c r="Q116" s="73" t="e">
        <f>VLOOKUP($A116,REFERENTIEL!$A:$Y,10,FALSE)</f>
        <v>#N/A</v>
      </c>
      <c r="R116" s="73" t="e">
        <f>VLOOKUP($A116,REFERENTIEL!$A:$Y,11,FALSE)</f>
        <v>#N/A</v>
      </c>
      <c r="S116" s="73" t="e">
        <f>VLOOKUP($A116,REFERENTIEL!$A:$Y,13,FALSE)</f>
        <v>#N/A</v>
      </c>
    </row>
    <row r="117" spans="1:19" x14ac:dyDescent="0.25">
      <c r="A117"/>
      <c r="B117" s="13" t="e">
        <f>VLOOKUP($A117,REFERENTIEL!$A:$Y,2,FALSE)</f>
        <v>#N/A</v>
      </c>
      <c r="C117" t="e">
        <f>VLOOKUP($A117,REFERENTIEL!$A:$Y,4,FALSE)</f>
        <v>#N/A</v>
      </c>
      <c r="D117" t="e">
        <f>VLOOKUP($A117,REFERENTIEL!$A:$Y,5,FALSE)</f>
        <v>#N/A</v>
      </c>
      <c r="E117" s="72" t="e">
        <f>VLOOKUP($A117,REFERENTIEL!$A:$Y,6,FALSE)</f>
        <v>#N/A</v>
      </c>
      <c r="F117" s="72" t="e">
        <f>VLOOKUP($A117,REFERENTIEL!$A:$Y,7,FALSE)</f>
        <v>#N/A</v>
      </c>
      <c r="G117" s="72" t="e">
        <f>VLOOKUP($A117,REFERENTIEL!$A:$Y,8,FALSE)</f>
        <v>#N/A</v>
      </c>
      <c r="H117" s="73" t="e">
        <f>VLOOKUP($A117,REFERENTIEL!$A:$Y,12,FALSE)</f>
        <v>#N/A</v>
      </c>
      <c r="I117" s="73" t="e">
        <f>VLOOKUP($A117,REFERENTIEL!$A:$Y,25,FALSE)</f>
        <v>#N/A</v>
      </c>
      <c r="J117" s="73" t="e">
        <f>VLOOKUP($A117,REFERENTIEL!$A:$Y,14,FALSE)</f>
        <v>#N/A</v>
      </c>
      <c r="K117" s="73" t="e">
        <f>VLOOKUP($A117,REFERENTIEL!$A:$Y,15,FALSE)</f>
        <v>#N/A</v>
      </c>
      <c r="L117" s="73" t="e">
        <f>VLOOKUP($A117,REFERENTIEL!$A:$Y,16,FALSE)</f>
        <v>#N/A</v>
      </c>
      <c r="M117" t="e">
        <f>VLOOKUP($A117,REFERENTIEL!$A:$Y,17,FALSE)</f>
        <v>#N/A</v>
      </c>
      <c r="N117" s="101" t="e">
        <f>VLOOKUP($A117,REFERENTIEL!$A:$Y,19,FALSE)</f>
        <v>#N/A</v>
      </c>
      <c r="O117" s="45" t="e">
        <f>VLOOKUP($A117,REFERENTIEL!$A:$Y,20,FALSE)</f>
        <v>#N/A</v>
      </c>
      <c r="P117" s="72" t="e">
        <f>VLOOKUP($A117,REFERENTIEL!$A:$Y,9,FALSE)</f>
        <v>#N/A</v>
      </c>
      <c r="Q117" s="73" t="e">
        <f>VLOOKUP($A117,REFERENTIEL!$A:$Y,10,FALSE)</f>
        <v>#N/A</v>
      </c>
      <c r="R117" s="73" t="e">
        <f>VLOOKUP($A117,REFERENTIEL!$A:$Y,11,FALSE)</f>
        <v>#N/A</v>
      </c>
      <c r="S117" s="73" t="e">
        <f>VLOOKUP($A117,REFERENTIEL!$A:$Y,13,FALSE)</f>
        <v>#N/A</v>
      </c>
    </row>
    <row r="118" spans="1:19" x14ac:dyDescent="0.25">
      <c r="A118"/>
      <c r="B118" s="13" t="e">
        <f>VLOOKUP($A118,REFERENTIEL!$A:$Y,2,FALSE)</f>
        <v>#N/A</v>
      </c>
      <c r="C118" t="e">
        <f>VLOOKUP($A118,REFERENTIEL!$A:$Y,4,FALSE)</f>
        <v>#N/A</v>
      </c>
      <c r="D118" t="e">
        <f>VLOOKUP($A118,REFERENTIEL!$A:$Y,5,FALSE)</f>
        <v>#N/A</v>
      </c>
      <c r="E118" s="72" t="e">
        <f>VLOOKUP($A118,REFERENTIEL!$A:$Y,6,FALSE)</f>
        <v>#N/A</v>
      </c>
      <c r="F118" s="72" t="e">
        <f>VLOOKUP($A118,REFERENTIEL!$A:$Y,7,FALSE)</f>
        <v>#N/A</v>
      </c>
      <c r="G118" s="72" t="e">
        <f>VLOOKUP($A118,REFERENTIEL!$A:$Y,8,FALSE)</f>
        <v>#N/A</v>
      </c>
      <c r="H118" s="73" t="e">
        <f>VLOOKUP($A118,REFERENTIEL!$A:$Y,12,FALSE)</f>
        <v>#N/A</v>
      </c>
      <c r="I118" s="73" t="e">
        <f>VLOOKUP($A118,REFERENTIEL!$A:$Y,25,FALSE)</f>
        <v>#N/A</v>
      </c>
      <c r="J118" s="73" t="e">
        <f>VLOOKUP($A118,REFERENTIEL!$A:$Y,14,FALSE)</f>
        <v>#N/A</v>
      </c>
      <c r="K118" s="73" t="e">
        <f>VLOOKUP($A118,REFERENTIEL!$A:$Y,15,FALSE)</f>
        <v>#N/A</v>
      </c>
      <c r="L118" s="73" t="e">
        <f>VLOOKUP($A118,REFERENTIEL!$A:$Y,16,FALSE)</f>
        <v>#N/A</v>
      </c>
      <c r="M118" t="e">
        <f>VLOOKUP($A118,REFERENTIEL!$A:$Y,17,FALSE)</f>
        <v>#N/A</v>
      </c>
      <c r="N118" s="101" t="e">
        <f>VLOOKUP($A118,REFERENTIEL!$A:$Y,19,FALSE)</f>
        <v>#N/A</v>
      </c>
      <c r="O118" s="45" t="e">
        <f>VLOOKUP($A118,REFERENTIEL!$A:$Y,20,FALSE)</f>
        <v>#N/A</v>
      </c>
      <c r="P118" s="72" t="e">
        <f>VLOOKUP($A118,REFERENTIEL!$A:$Y,9,FALSE)</f>
        <v>#N/A</v>
      </c>
      <c r="Q118" s="73" t="e">
        <f>VLOOKUP($A118,REFERENTIEL!$A:$Y,10,FALSE)</f>
        <v>#N/A</v>
      </c>
      <c r="R118" s="73" t="e">
        <f>VLOOKUP($A118,REFERENTIEL!$A:$Y,11,FALSE)</f>
        <v>#N/A</v>
      </c>
      <c r="S118" s="73" t="e">
        <f>VLOOKUP($A118,REFERENTIEL!$A:$Y,13,FALSE)</f>
        <v>#N/A</v>
      </c>
    </row>
    <row r="119" spans="1:19" x14ac:dyDescent="0.25">
      <c r="A119"/>
      <c r="B119" s="13" t="e">
        <f>VLOOKUP($A119,REFERENTIEL!$A:$Y,2,FALSE)</f>
        <v>#N/A</v>
      </c>
      <c r="C119" t="e">
        <f>VLOOKUP($A119,REFERENTIEL!$A:$Y,4,FALSE)</f>
        <v>#N/A</v>
      </c>
      <c r="D119" t="e">
        <f>VLOOKUP($A119,REFERENTIEL!$A:$Y,5,FALSE)</f>
        <v>#N/A</v>
      </c>
      <c r="E119" s="72" t="e">
        <f>VLOOKUP($A119,REFERENTIEL!$A:$Y,6,FALSE)</f>
        <v>#N/A</v>
      </c>
      <c r="F119" s="72" t="e">
        <f>VLOOKUP($A119,REFERENTIEL!$A:$Y,7,FALSE)</f>
        <v>#N/A</v>
      </c>
      <c r="G119" s="72" t="e">
        <f>VLOOKUP($A119,REFERENTIEL!$A:$Y,8,FALSE)</f>
        <v>#N/A</v>
      </c>
      <c r="H119" s="73" t="e">
        <f>VLOOKUP($A119,REFERENTIEL!$A:$Y,12,FALSE)</f>
        <v>#N/A</v>
      </c>
      <c r="I119" s="73" t="e">
        <f>VLOOKUP($A119,REFERENTIEL!$A:$Y,25,FALSE)</f>
        <v>#N/A</v>
      </c>
      <c r="J119" s="73" t="e">
        <f>VLOOKUP($A119,REFERENTIEL!$A:$Y,14,FALSE)</f>
        <v>#N/A</v>
      </c>
      <c r="K119" s="73" t="e">
        <f>VLOOKUP($A119,REFERENTIEL!$A:$Y,15,FALSE)</f>
        <v>#N/A</v>
      </c>
      <c r="L119" s="73" t="e">
        <f>VLOOKUP($A119,REFERENTIEL!$A:$Y,16,FALSE)</f>
        <v>#N/A</v>
      </c>
      <c r="M119" t="e">
        <f>VLOOKUP($A119,REFERENTIEL!$A:$Y,17,FALSE)</f>
        <v>#N/A</v>
      </c>
      <c r="N119" s="101" t="e">
        <f>VLOOKUP($A119,REFERENTIEL!$A:$Y,19,FALSE)</f>
        <v>#N/A</v>
      </c>
      <c r="O119" s="45" t="e">
        <f>VLOOKUP($A119,REFERENTIEL!$A:$Y,20,FALSE)</f>
        <v>#N/A</v>
      </c>
      <c r="P119" s="72" t="e">
        <f>VLOOKUP($A119,REFERENTIEL!$A:$Y,9,FALSE)</f>
        <v>#N/A</v>
      </c>
      <c r="Q119" s="73" t="e">
        <f>VLOOKUP($A119,REFERENTIEL!$A:$Y,10,FALSE)</f>
        <v>#N/A</v>
      </c>
      <c r="R119" s="73" t="e">
        <f>VLOOKUP($A119,REFERENTIEL!$A:$Y,11,FALSE)</f>
        <v>#N/A</v>
      </c>
      <c r="S119" s="73" t="e">
        <f>VLOOKUP($A119,REFERENTIEL!$A:$Y,13,FALSE)</f>
        <v>#N/A</v>
      </c>
    </row>
    <row r="120" spans="1:19" x14ac:dyDescent="0.25">
      <c r="A120"/>
      <c r="B120" s="13" t="e">
        <f>VLOOKUP($A120,REFERENTIEL!$A:$Y,2,FALSE)</f>
        <v>#N/A</v>
      </c>
      <c r="C120" t="e">
        <f>VLOOKUP($A120,REFERENTIEL!$A:$Y,4,FALSE)</f>
        <v>#N/A</v>
      </c>
      <c r="D120" t="e">
        <f>VLOOKUP($A120,REFERENTIEL!$A:$Y,5,FALSE)</f>
        <v>#N/A</v>
      </c>
      <c r="E120" s="72" t="e">
        <f>VLOOKUP($A120,REFERENTIEL!$A:$Y,6,FALSE)</f>
        <v>#N/A</v>
      </c>
      <c r="F120" s="72" t="e">
        <f>VLOOKUP($A120,REFERENTIEL!$A:$Y,7,FALSE)</f>
        <v>#N/A</v>
      </c>
      <c r="G120" s="72" t="e">
        <f>VLOOKUP($A120,REFERENTIEL!$A:$Y,8,FALSE)</f>
        <v>#N/A</v>
      </c>
      <c r="H120" s="73" t="e">
        <f>VLOOKUP($A120,REFERENTIEL!$A:$Y,12,FALSE)</f>
        <v>#N/A</v>
      </c>
      <c r="I120" s="73" t="e">
        <f>VLOOKUP($A120,REFERENTIEL!$A:$Y,25,FALSE)</f>
        <v>#N/A</v>
      </c>
      <c r="J120" s="73" t="e">
        <f>VLOOKUP($A120,REFERENTIEL!$A:$Y,14,FALSE)</f>
        <v>#N/A</v>
      </c>
      <c r="K120" s="73" t="e">
        <f>VLOOKUP($A120,REFERENTIEL!$A:$Y,15,FALSE)</f>
        <v>#N/A</v>
      </c>
      <c r="L120" s="73" t="e">
        <f>VLOOKUP($A120,REFERENTIEL!$A:$Y,16,FALSE)</f>
        <v>#N/A</v>
      </c>
      <c r="M120" t="e">
        <f>VLOOKUP($A120,REFERENTIEL!$A:$Y,17,FALSE)</f>
        <v>#N/A</v>
      </c>
      <c r="N120" s="101" t="e">
        <f>VLOOKUP($A120,REFERENTIEL!$A:$Y,19,FALSE)</f>
        <v>#N/A</v>
      </c>
      <c r="O120" s="45" t="e">
        <f>VLOOKUP($A120,REFERENTIEL!$A:$Y,20,FALSE)</f>
        <v>#N/A</v>
      </c>
      <c r="P120" s="72" t="e">
        <f>VLOOKUP($A120,REFERENTIEL!$A:$Y,9,FALSE)</f>
        <v>#N/A</v>
      </c>
      <c r="Q120" s="73" t="e">
        <f>VLOOKUP($A120,REFERENTIEL!$A:$Y,10,FALSE)</f>
        <v>#N/A</v>
      </c>
      <c r="R120" s="73" t="e">
        <f>VLOOKUP($A120,REFERENTIEL!$A:$Y,11,FALSE)</f>
        <v>#N/A</v>
      </c>
      <c r="S120" s="73" t="e">
        <f>VLOOKUP($A120,REFERENTIEL!$A:$Y,13,FALSE)</f>
        <v>#N/A</v>
      </c>
    </row>
    <row r="121" spans="1:19" x14ac:dyDescent="0.25">
      <c r="A121"/>
      <c r="B121" s="13" t="e">
        <f>VLOOKUP($A121,REFERENTIEL!$A:$Y,2,FALSE)</f>
        <v>#N/A</v>
      </c>
      <c r="C121" t="e">
        <f>VLOOKUP($A121,REFERENTIEL!$A:$Y,4,FALSE)</f>
        <v>#N/A</v>
      </c>
      <c r="D121" t="e">
        <f>VLOOKUP($A121,REFERENTIEL!$A:$Y,5,FALSE)</f>
        <v>#N/A</v>
      </c>
      <c r="E121" s="72" t="e">
        <f>VLOOKUP($A121,REFERENTIEL!$A:$Y,6,FALSE)</f>
        <v>#N/A</v>
      </c>
      <c r="F121" s="72" t="e">
        <f>VLOOKUP($A121,REFERENTIEL!$A:$Y,7,FALSE)</f>
        <v>#N/A</v>
      </c>
      <c r="G121" s="72" t="e">
        <f>VLOOKUP($A121,REFERENTIEL!$A:$Y,8,FALSE)</f>
        <v>#N/A</v>
      </c>
      <c r="H121" s="73" t="e">
        <f>VLOOKUP($A121,REFERENTIEL!$A:$Y,12,FALSE)</f>
        <v>#N/A</v>
      </c>
      <c r="I121" s="73" t="e">
        <f>VLOOKUP($A121,REFERENTIEL!$A:$Y,25,FALSE)</f>
        <v>#N/A</v>
      </c>
      <c r="J121" s="73" t="e">
        <f>VLOOKUP($A121,REFERENTIEL!$A:$Y,14,FALSE)</f>
        <v>#N/A</v>
      </c>
      <c r="K121" s="73" t="e">
        <f>VLOOKUP($A121,REFERENTIEL!$A:$Y,15,FALSE)</f>
        <v>#N/A</v>
      </c>
      <c r="L121" s="73" t="e">
        <f>VLOOKUP($A121,REFERENTIEL!$A:$Y,16,FALSE)</f>
        <v>#N/A</v>
      </c>
      <c r="M121" t="e">
        <f>VLOOKUP($A121,REFERENTIEL!$A:$Y,17,FALSE)</f>
        <v>#N/A</v>
      </c>
      <c r="N121" s="101" t="e">
        <f>VLOOKUP($A121,REFERENTIEL!$A:$Y,19,FALSE)</f>
        <v>#N/A</v>
      </c>
      <c r="O121" s="45" t="e">
        <f>VLOOKUP($A121,REFERENTIEL!$A:$Y,20,FALSE)</f>
        <v>#N/A</v>
      </c>
      <c r="P121" s="72" t="e">
        <f>VLOOKUP($A121,REFERENTIEL!$A:$Y,9,FALSE)</f>
        <v>#N/A</v>
      </c>
      <c r="Q121" s="73" t="e">
        <f>VLOOKUP($A121,REFERENTIEL!$A:$Y,10,FALSE)</f>
        <v>#N/A</v>
      </c>
      <c r="R121" s="73" t="e">
        <f>VLOOKUP($A121,REFERENTIEL!$A:$Y,11,FALSE)</f>
        <v>#N/A</v>
      </c>
      <c r="S121" s="73" t="e">
        <f>VLOOKUP($A121,REFERENTIEL!$A:$Y,13,FALSE)</f>
        <v>#N/A</v>
      </c>
    </row>
    <row r="122" spans="1:19" x14ac:dyDescent="0.25">
      <c r="A122"/>
      <c r="B122" s="13" t="e">
        <f>VLOOKUP($A122,REFERENTIEL!$A:$Y,2,FALSE)</f>
        <v>#N/A</v>
      </c>
      <c r="C122" t="e">
        <f>VLOOKUP($A122,REFERENTIEL!$A:$Y,4,FALSE)</f>
        <v>#N/A</v>
      </c>
      <c r="D122" t="e">
        <f>VLOOKUP($A122,REFERENTIEL!$A:$Y,5,FALSE)</f>
        <v>#N/A</v>
      </c>
      <c r="E122" s="72" t="e">
        <f>VLOOKUP($A122,REFERENTIEL!$A:$Y,6,FALSE)</f>
        <v>#N/A</v>
      </c>
      <c r="F122" s="72" t="e">
        <f>VLOOKUP($A122,REFERENTIEL!$A:$Y,7,FALSE)</f>
        <v>#N/A</v>
      </c>
      <c r="G122" s="72" t="e">
        <f>VLOOKUP($A122,REFERENTIEL!$A:$Y,8,FALSE)</f>
        <v>#N/A</v>
      </c>
      <c r="H122" s="73" t="e">
        <f>VLOOKUP($A122,REFERENTIEL!$A:$Y,12,FALSE)</f>
        <v>#N/A</v>
      </c>
      <c r="I122" s="73" t="e">
        <f>VLOOKUP($A122,REFERENTIEL!$A:$Y,25,FALSE)</f>
        <v>#N/A</v>
      </c>
      <c r="J122" s="73" t="e">
        <f>VLOOKUP($A122,REFERENTIEL!$A:$Y,14,FALSE)</f>
        <v>#N/A</v>
      </c>
      <c r="K122" s="73" t="e">
        <f>VLOOKUP($A122,REFERENTIEL!$A:$Y,15,FALSE)</f>
        <v>#N/A</v>
      </c>
      <c r="L122" s="73" t="e">
        <f>VLOOKUP($A122,REFERENTIEL!$A:$Y,16,FALSE)</f>
        <v>#N/A</v>
      </c>
      <c r="M122" t="e">
        <f>VLOOKUP($A122,REFERENTIEL!$A:$Y,17,FALSE)</f>
        <v>#N/A</v>
      </c>
      <c r="N122" s="101" t="e">
        <f>VLOOKUP($A122,REFERENTIEL!$A:$Y,19,FALSE)</f>
        <v>#N/A</v>
      </c>
      <c r="O122" s="45" t="e">
        <f>VLOOKUP($A122,REFERENTIEL!$A:$Y,20,FALSE)</f>
        <v>#N/A</v>
      </c>
      <c r="P122" s="72" t="e">
        <f>VLOOKUP($A122,REFERENTIEL!$A:$Y,9,FALSE)</f>
        <v>#N/A</v>
      </c>
      <c r="Q122" s="73" t="e">
        <f>VLOOKUP($A122,REFERENTIEL!$A:$Y,10,FALSE)</f>
        <v>#N/A</v>
      </c>
      <c r="R122" s="73" t="e">
        <f>VLOOKUP($A122,REFERENTIEL!$A:$Y,11,FALSE)</f>
        <v>#N/A</v>
      </c>
      <c r="S122" s="73" t="e">
        <f>VLOOKUP($A122,REFERENTIEL!$A:$Y,13,FALSE)</f>
        <v>#N/A</v>
      </c>
    </row>
    <row r="123" spans="1:19" x14ac:dyDescent="0.25">
      <c r="A123"/>
      <c r="B123" s="13" t="e">
        <f>VLOOKUP($A123,REFERENTIEL!$A:$Y,2,FALSE)</f>
        <v>#N/A</v>
      </c>
      <c r="C123" t="e">
        <f>VLOOKUP($A123,REFERENTIEL!$A:$Y,4,FALSE)</f>
        <v>#N/A</v>
      </c>
      <c r="D123" t="e">
        <f>VLOOKUP($A123,REFERENTIEL!$A:$Y,5,FALSE)</f>
        <v>#N/A</v>
      </c>
      <c r="E123" s="72" t="e">
        <f>VLOOKUP($A123,REFERENTIEL!$A:$Y,6,FALSE)</f>
        <v>#N/A</v>
      </c>
      <c r="F123" s="72" t="e">
        <f>VLOOKUP($A123,REFERENTIEL!$A:$Y,7,FALSE)</f>
        <v>#N/A</v>
      </c>
      <c r="G123" s="72" t="e">
        <f>VLOOKUP($A123,REFERENTIEL!$A:$Y,8,FALSE)</f>
        <v>#N/A</v>
      </c>
      <c r="H123" s="73" t="e">
        <f>VLOOKUP($A123,REFERENTIEL!$A:$Y,12,FALSE)</f>
        <v>#N/A</v>
      </c>
      <c r="I123" s="73" t="e">
        <f>VLOOKUP($A123,REFERENTIEL!$A:$Y,25,FALSE)</f>
        <v>#N/A</v>
      </c>
      <c r="J123" s="73" t="e">
        <f>VLOOKUP($A123,REFERENTIEL!$A:$Y,14,FALSE)</f>
        <v>#N/A</v>
      </c>
      <c r="K123" s="73" t="e">
        <f>VLOOKUP($A123,REFERENTIEL!$A:$Y,15,FALSE)</f>
        <v>#N/A</v>
      </c>
      <c r="L123" s="73" t="e">
        <f>VLOOKUP($A123,REFERENTIEL!$A:$Y,16,FALSE)</f>
        <v>#N/A</v>
      </c>
      <c r="M123" t="e">
        <f>VLOOKUP($A123,REFERENTIEL!$A:$Y,17,FALSE)</f>
        <v>#N/A</v>
      </c>
      <c r="N123" s="101" t="e">
        <f>VLOOKUP($A123,REFERENTIEL!$A:$Y,19,FALSE)</f>
        <v>#N/A</v>
      </c>
      <c r="O123" s="45" t="e">
        <f>VLOOKUP($A123,REFERENTIEL!$A:$Y,20,FALSE)</f>
        <v>#N/A</v>
      </c>
      <c r="P123" s="72" t="e">
        <f>VLOOKUP($A123,REFERENTIEL!$A:$Y,9,FALSE)</f>
        <v>#N/A</v>
      </c>
      <c r="Q123" s="73" t="e">
        <f>VLOOKUP($A123,REFERENTIEL!$A:$Y,10,FALSE)</f>
        <v>#N/A</v>
      </c>
      <c r="R123" s="73" t="e">
        <f>VLOOKUP($A123,REFERENTIEL!$A:$Y,11,FALSE)</f>
        <v>#N/A</v>
      </c>
      <c r="S123" s="73" t="e">
        <f>VLOOKUP($A123,REFERENTIEL!$A:$Y,13,FALSE)</f>
        <v>#N/A</v>
      </c>
    </row>
    <row r="124" spans="1:19" x14ac:dyDescent="0.25">
      <c r="A124"/>
      <c r="B124" s="13" t="e">
        <f>VLOOKUP($A124,REFERENTIEL!$A:$Y,2,FALSE)</f>
        <v>#N/A</v>
      </c>
      <c r="C124" t="e">
        <f>VLOOKUP($A124,REFERENTIEL!$A:$Y,4,FALSE)</f>
        <v>#N/A</v>
      </c>
      <c r="D124" t="e">
        <f>VLOOKUP($A124,REFERENTIEL!$A:$Y,5,FALSE)</f>
        <v>#N/A</v>
      </c>
      <c r="E124" s="72" t="e">
        <f>VLOOKUP($A124,REFERENTIEL!$A:$Y,6,FALSE)</f>
        <v>#N/A</v>
      </c>
      <c r="F124" s="72" t="e">
        <f>VLOOKUP($A124,REFERENTIEL!$A:$Y,7,FALSE)</f>
        <v>#N/A</v>
      </c>
      <c r="G124" s="72" t="e">
        <f>VLOOKUP($A124,REFERENTIEL!$A:$Y,8,FALSE)</f>
        <v>#N/A</v>
      </c>
      <c r="H124" s="73" t="e">
        <f>VLOOKUP($A124,REFERENTIEL!$A:$Y,12,FALSE)</f>
        <v>#N/A</v>
      </c>
      <c r="I124" s="73" t="e">
        <f>VLOOKUP($A124,REFERENTIEL!$A:$Y,25,FALSE)</f>
        <v>#N/A</v>
      </c>
      <c r="J124" s="73" t="e">
        <f>VLOOKUP($A124,REFERENTIEL!$A:$Y,14,FALSE)</f>
        <v>#N/A</v>
      </c>
      <c r="K124" s="73" t="e">
        <f>VLOOKUP($A124,REFERENTIEL!$A:$Y,15,FALSE)</f>
        <v>#N/A</v>
      </c>
      <c r="L124" s="73" t="e">
        <f>VLOOKUP($A124,REFERENTIEL!$A:$Y,16,FALSE)</f>
        <v>#N/A</v>
      </c>
      <c r="M124" t="e">
        <f>VLOOKUP($A124,REFERENTIEL!$A:$Y,17,FALSE)</f>
        <v>#N/A</v>
      </c>
      <c r="N124" s="101" t="e">
        <f>VLOOKUP($A124,REFERENTIEL!$A:$Y,19,FALSE)</f>
        <v>#N/A</v>
      </c>
      <c r="O124" s="45" t="e">
        <f>VLOOKUP($A124,REFERENTIEL!$A:$Y,20,FALSE)</f>
        <v>#N/A</v>
      </c>
      <c r="P124" s="72" t="e">
        <f>VLOOKUP($A124,REFERENTIEL!$A:$Y,9,FALSE)</f>
        <v>#N/A</v>
      </c>
      <c r="Q124" s="73" t="e">
        <f>VLOOKUP($A124,REFERENTIEL!$A:$Y,10,FALSE)</f>
        <v>#N/A</v>
      </c>
      <c r="R124" s="73" t="e">
        <f>VLOOKUP($A124,REFERENTIEL!$A:$Y,11,FALSE)</f>
        <v>#N/A</v>
      </c>
      <c r="S124" s="73" t="e">
        <f>VLOOKUP($A124,REFERENTIEL!$A:$Y,13,FALSE)</f>
        <v>#N/A</v>
      </c>
    </row>
    <row r="125" spans="1:19" x14ac:dyDescent="0.25">
      <c r="A125"/>
      <c r="B125" s="13" t="e">
        <f>VLOOKUP($A125,REFERENTIEL!$A:$Y,2,FALSE)</f>
        <v>#N/A</v>
      </c>
      <c r="C125" t="e">
        <f>VLOOKUP($A125,REFERENTIEL!$A:$Y,4,FALSE)</f>
        <v>#N/A</v>
      </c>
      <c r="D125" t="e">
        <f>VLOOKUP($A125,REFERENTIEL!$A:$Y,5,FALSE)</f>
        <v>#N/A</v>
      </c>
      <c r="E125" s="72" t="e">
        <f>VLOOKUP($A125,REFERENTIEL!$A:$Y,6,FALSE)</f>
        <v>#N/A</v>
      </c>
      <c r="F125" s="72" t="e">
        <f>VLOOKUP($A125,REFERENTIEL!$A:$Y,7,FALSE)</f>
        <v>#N/A</v>
      </c>
      <c r="G125" s="72" t="e">
        <f>VLOOKUP($A125,REFERENTIEL!$A:$Y,8,FALSE)</f>
        <v>#N/A</v>
      </c>
      <c r="H125" s="73" t="e">
        <f>VLOOKUP($A125,REFERENTIEL!$A:$Y,12,FALSE)</f>
        <v>#N/A</v>
      </c>
      <c r="I125" s="73" t="e">
        <f>VLOOKUP($A125,REFERENTIEL!$A:$Y,25,FALSE)</f>
        <v>#N/A</v>
      </c>
      <c r="J125" s="73" t="e">
        <f>VLOOKUP($A125,REFERENTIEL!$A:$Y,14,FALSE)</f>
        <v>#N/A</v>
      </c>
      <c r="K125" s="73" t="e">
        <f>VLOOKUP($A125,REFERENTIEL!$A:$Y,15,FALSE)</f>
        <v>#N/A</v>
      </c>
      <c r="L125" s="73" t="e">
        <f>VLOOKUP($A125,REFERENTIEL!$A:$Y,16,FALSE)</f>
        <v>#N/A</v>
      </c>
      <c r="M125" t="e">
        <f>VLOOKUP($A125,REFERENTIEL!$A:$Y,17,FALSE)</f>
        <v>#N/A</v>
      </c>
      <c r="N125" s="101" t="e">
        <f>VLOOKUP($A125,REFERENTIEL!$A:$Y,19,FALSE)</f>
        <v>#N/A</v>
      </c>
      <c r="O125" s="45" t="e">
        <f>VLOOKUP($A125,REFERENTIEL!$A:$Y,20,FALSE)</f>
        <v>#N/A</v>
      </c>
      <c r="P125" s="72" t="e">
        <f>VLOOKUP($A125,REFERENTIEL!$A:$Y,9,FALSE)</f>
        <v>#N/A</v>
      </c>
      <c r="Q125" s="73" t="e">
        <f>VLOOKUP($A125,REFERENTIEL!$A:$Y,10,FALSE)</f>
        <v>#N/A</v>
      </c>
      <c r="R125" s="73" t="e">
        <f>VLOOKUP($A125,REFERENTIEL!$A:$Y,11,FALSE)</f>
        <v>#N/A</v>
      </c>
      <c r="S125" s="73" t="e">
        <f>VLOOKUP($A125,REFERENTIEL!$A:$Y,13,FALSE)</f>
        <v>#N/A</v>
      </c>
    </row>
    <row r="126" spans="1:19" x14ac:dyDescent="0.25">
      <c r="A126"/>
      <c r="B126" s="13" t="e">
        <f>VLOOKUP($A126,REFERENTIEL!$A:$Y,2,FALSE)</f>
        <v>#N/A</v>
      </c>
      <c r="C126" t="e">
        <f>VLOOKUP($A126,REFERENTIEL!$A:$Y,4,FALSE)</f>
        <v>#N/A</v>
      </c>
      <c r="D126" t="e">
        <f>VLOOKUP($A126,REFERENTIEL!$A:$Y,5,FALSE)</f>
        <v>#N/A</v>
      </c>
      <c r="E126" s="72" t="e">
        <f>VLOOKUP($A126,REFERENTIEL!$A:$Y,6,FALSE)</f>
        <v>#N/A</v>
      </c>
      <c r="F126" s="72" t="e">
        <f>VLOOKUP($A126,REFERENTIEL!$A:$Y,7,FALSE)</f>
        <v>#N/A</v>
      </c>
      <c r="G126" s="72" t="e">
        <f>VLOOKUP($A126,REFERENTIEL!$A:$Y,8,FALSE)</f>
        <v>#N/A</v>
      </c>
      <c r="H126" s="73" t="e">
        <f>VLOOKUP($A126,REFERENTIEL!$A:$Y,12,FALSE)</f>
        <v>#N/A</v>
      </c>
      <c r="I126" s="73" t="e">
        <f>VLOOKUP($A126,REFERENTIEL!$A:$Y,25,FALSE)</f>
        <v>#N/A</v>
      </c>
      <c r="J126" s="73" t="e">
        <f>VLOOKUP($A126,REFERENTIEL!$A:$Y,14,FALSE)</f>
        <v>#N/A</v>
      </c>
      <c r="K126" s="73" t="e">
        <f>VLOOKUP($A126,REFERENTIEL!$A:$Y,15,FALSE)</f>
        <v>#N/A</v>
      </c>
      <c r="L126" s="73" t="e">
        <f>VLOOKUP($A126,REFERENTIEL!$A:$Y,16,FALSE)</f>
        <v>#N/A</v>
      </c>
      <c r="M126" t="e">
        <f>VLOOKUP($A126,REFERENTIEL!$A:$Y,17,FALSE)</f>
        <v>#N/A</v>
      </c>
      <c r="N126" s="101" t="e">
        <f>VLOOKUP($A126,REFERENTIEL!$A:$Y,19,FALSE)</f>
        <v>#N/A</v>
      </c>
      <c r="O126" s="45" t="e">
        <f>VLOOKUP($A126,REFERENTIEL!$A:$Y,20,FALSE)</f>
        <v>#N/A</v>
      </c>
      <c r="P126" s="72" t="e">
        <f>VLOOKUP($A126,REFERENTIEL!$A:$Y,9,FALSE)</f>
        <v>#N/A</v>
      </c>
      <c r="Q126" s="73" t="e">
        <f>VLOOKUP($A126,REFERENTIEL!$A:$Y,10,FALSE)</f>
        <v>#N/A</v>
      </c>
      <c r="R126" s="73" t="e">
        <f>VLOOKUP($A126,REFERENTIEL!$A:$Y,11,FALSE)</f>
        <v>#N/A</v>
      </c>
      <c r="S126" s="73" t="e">
        <f>VLOOKUP($A126,REFERENTIEL!$A:$Y,13,FALSE)</f>
        <v>#N/A</v>
      </c>
    </row>
    <row r="127" spans="1:19" x14ac:dyDescent="0.25">
      <c r="A127"/>
      <c r="B127" s="13" t="e">
        <f>VLOOKUP($A127,REFERENTIEL!$A:$Y,2,FALSE)</f>
        <v>#N/A</v>
      </c>
      <c r="C127" t="e">
        <f>VLOOKUP($A127,REFERENTIEL!$A:$Y,4,FALSE)</f>
        <v>#N/A</v>
      </c>
      <c r="D127" t="e">
        <f>VLOOKUP($A127,REFERENTIEL!$A:$Y,5,FALSE)</f>
        <v>#N/A</v>
      </c>
      <c r="E127" s="72" t="e">
        <f>VLOOKUP($A127,REFERENTIEL!$A:$Y,6,FALSE)</f>
        <v>#N/A</v>
      </c>
      <c r="F127" s="72" t="e">
        <f>VLOOKUP($A127,REFERENTIEL!$A:$Y,7,FALSE)</f>
        <v>#N/A</v>
      </c>
      <c r="G127" s="72" t="e">
        <f>VLOOKUP($A127,REFERENTIEL!$A:$Y,8,FALSE)</f>
        <v>#N/A</v>
      </c>
      <c r="H127" s="73" t="e">
        <f>VLOOKUP($A127,REFERENTIEL!$A:$Y,12,FALSE)</f>
        <v>#N/A</v>
      </c>
      <c r="I127" s="73" t="e">
        <f>VLOOKUP($A127,REFERENTIEL!$A:$Y,25,FALSE)</f>
        <v>#N/A</v>
      </c>
      <c r="J127" s="73" t="e">
        <f>VLOOKUP($A127,REFERENTIEL!$A:$Y,14,FALSE)</f>
        <v>#N/A</v>
      </c>
      <c r="K127" s="73" t="e">
        <f>VLOOKUP($A127,REFERENTIEL!$A:$Y,15,FALSE)</f>
        <v>#N/A</v>
      </c>
      <c r="L127" s="73" t="e">
        <f>VLOOKUP($A127,REFERENTIEL!$A:$Y,16,FALSE)</f>
        <v>#N/A</v>
      </c>
      <c r="M127" t="e">
        <f>VLOOKUP($A127,REFERENTIEL!$A:$Y,17,FALSE)</f>
        <v>#N/A</v>
      </c>
      <c r="N127" s="101" t="e">
        <f>VLOOKUP($A127,REFERENTIEL!$A:$Y,19,FALSE)</f>
        <v>#N/A</v>
      </c>
      <c r="O127" s="45" t="e">
        <f>VLOOKUP($A127,REFERENTIEL!$A:$Y,20,FALSE)</f>
        <v>#N/A</v>
      </c>
      <c r="P127" s="72" t="e">
        <f>VLOOKUP($A127,REFERENTIEL!$A:$Y,9,FALSE)</f>
        <v>#N/A</v>
      </c>
      <c r="Q127" s="73" t="e">
        <f>VLOOKUP($A127,REFERENTIEL!$A:$Y,10,FALSE)</f>
        <v>#N/A</v>
      </c>
      <c r="R127" s="73" t="e">
        <f>VLOOKUP($A127,REFERENTIEL!$A:$Y,11,FALSE)</f>
        <v>#N/A</v>
      </c>
      <c r="S127" s="73" t="e">
        <f>VLOOKUP($A127,REFERENTIEL!$A:$Y,13,FALSE)</f>
        <v>#N/A</v>
      </c>
    </row>
    <row r="128" spans="1:19" x14ac:dyDescent="0.25">
      <c r="A128"/>
      <c r="B128" s="13" t="e">
        <f>VLOOKUP($A128,REFERENTIEL!$A:$Y,2,FALSE)</f>
        <v>#N/A</v>
      </c>
      <c r="C128" t="e">
        <f>VLOOKUP($A128,REFERENTIEL!$A:$Y,4,FALSE)</f>
        <v>#N/A</v>
      </c>
      <c r="D128" t="e">
        <f>VLOOKUP($A128,REFERENTIEL!$A:$Y,5,FALSE)</f>
        <v>#N/A</v>
      </c>
      <c r="E128" s="72" t="e">
        <f>VLOOKUP($A128,REFERENTIEL!$A:$Y,6,FALSE)</f>
        <v>#N/A</v>
      </c>
      <c r="F128" s="72" t="e">
        <f>VLOOKUP($A128,REFERENTIEL!$A:$Y,7,FALSE)</f>
        <v>#N/A</v>
      </c>
      <c r="G128" s="72" t="e">
        <f>VLOOKUP($A128,REFERENTIEL!$A:$Y,8,FALSE)</f>
        <v>#N/A</v>
      </c>
      <c r="H128" s="73" t="e">
        <f>VLOOKUP($A128,REFERENTIEL!$A:$Y,12,FALSE)</f>
        <v>#N/A</v>
      </c>
      <c r="I128" s="73" t="e">
        <f>VLOOKUP($A128,REFERENTIEL!$A:$Y,25,FALSE)</f>
        <v>#N/A</v>
      </c>
      <c r="J128" s="73" t="e">
        <f>VLOOKUP($A128,REFERENTIEL!$A:$Y,14,FALSE)</f>
        <v>#N/A</v>
      </c>
      <c r="K128" s="73" t="e">
        <f>VLOOKUP($A128,REFERENTIEL!$A:$Y,15,FALSE)</f>
        <v>#N/A</v>
      </c>
      <c r="L128" s="73" t="e">
        <f>VLOOKUP($A128,REFERENTIEL!$A:$Y,16,FALSE)</f>
        <v>#N/A</v>
      </c>
      <c r="M128" t="e">
        <f>VLOOKUP($A128,REFERENTIEL!$A:$Y,17,FALSE)</f>
        <v>#N/A</v>
      </c>
      <c r="N128" s="101" t="e">
        <f>VLOOKUP($A128,REFERENTIEL!$A:$Y,19,FALSE)</f>
        <v>#N/A</v>
      </c>
      <c r="O128" s="45" t="e">
        <f>VLOOKUP($A128,REFERENTIEL!$A:$Y,20,FALSE)</f>
        <v>#N/A</v>
      </c>
      <c r="P128" s="72" t="e">
        <f>VLOOKUP($A128,REFERENTIEL!$A:$Y,9,FALSE)</f>
        <v>#N/A</v>
      </c>
      <c r="Q128" s="73" t="e">
        <f>VLOOKUP($A128,REFERENTIEL!$A:$Y,10,FALSE)</f>
        <v>#N/A</v>
      </c>
      <c r="R128" s="73" t="e">
        <f>VLOOKUP($A128,REFERENTIEL!$A:$Y,11,FALSE)</f>
        <v>#N/A</v>
      </c>
      <c r="S128" s="73" t="e">
        <f>VLOOKUP($A128,REFERENTIEL!$A:$Y,13,FALSE)</f>
        <v>#N/A</v>
      </c>
    </row>
    <row r="129" spans="1:19" x14ac:dyDescent="0.25">
      <c r="A129"/>
      <c r="B129" s="13" t="e">
        <f>VLOOKUP($A129,REFERENTIEL!$A:$Y,2,FALSE)</f>
        <v>#N/A</v>
      </c>
      <c r="C129" t="e">
        <f>VLOOKUP($A129,REFERENTIEL!$A:$Y,4,FALSE)</f>
        <v>#N/A</v>
      </c>
      <c r="D129" t="e">
        <f>VLOOKUP($A129,REFERENTIEL!$A:$Y,5,FALSE)</f>
        <v>#N/A</v>
      </c>
      <c r="E129" s="72" t="e">
        <f>VLOOKUP($A129,REFERENTIEL!$A:$Y,6,FALSE)</f>
        <v>#N/A</v>
      </c>
      <c r="F129" s="72" t="e">
        <f>VLOOKUP($A129,REFERENTIEL!$A:$Y,7,FALSE)</f>
        <v>#N/A</v>
      </c>
      <c r="G129" s="72" t="e">
        <f>VLOOKUP($A129,REFERENTIEL!$A:$Y,8,FALSE)</f>
        <v>#N/A</v>
      </c>
      <c r="H129" s="73" t="e">
        <f>VLOOKUP($A129,REFERENTIEL!$A:$Y,12,FALSE)</f>
        <v>#N/A</v>
      </c>
      <c r="I129" s="73" t="e">
        <f>VLOOKUP($A129,REFERENTIEL!$A:$Y,25,FALSE)</f>
        <v>#N/A</v>
      </c>
      <c r="J129" s="73" t="e">
        <f>VLOOKUP($A129,REFERENTIEL!$A:$Y,14,FALSE)</f>
        <v>#N/A</v>
      </c>
      <c r="K129" s="73" t="e">
        <f>VLOOKUP($A129,REFERENTIEL!$A:$Y,15,FALSE)</f>
        <v>#N/A</v>
      </c>
      <c r="L129" s="73" t="e">
        <f>VLOOKUP($A129,REFERENTIEL!$A:$Y,16,FALSE)</f>
        <v>#N/A</v>
      </c>
      <c r="M129" t="e">
        <f>VLOOKUP($A129,REFERENTIEL!$A:$Y,17,FALSE)</f>
        <v>#N/A</v>
      </c>
      <c r="N129" s="101" t="e">
        <f>VLOOKUP($A129,REFERENTIEL!$A:$Y,19,FALSE)</f>
        <v>#N/A</v>
      </c>
      <c r="O129" s="45" t="e">
        <f>VLOOKUP($A129,REFERENTIEL!$A:$Y,20,FALSE)</f>
        <v>#N/A</v>
      </c>
      <c r="P129" s="72" t="e">
        <f>VLOOKUP($A129,REFERENTIEL!$A:$Y,9,FALSE)</f>
        <v>#N/A</v>
      </c>
      <c r="Q129" s="73" t="e">
        <f>VLOOKUP($A129,REFERENTIEL!$A:$Y,10,FALSE)</f>
        <v>#N/A</v>
      </c>
      <c r="R129" s="73" t="e">
        <f>VLOOKUP($A129,REFERENTIEL!$A:$Y,11,FALSE)</f>
        <v>#N/A</v>
      </c>
      <c r="S129" s="73" t="e">
        <f>VLOOKUP($A129,REFERENTIEL!$A:$Y,13,FALSE)</f>
        <v>#N/A</v>
      </c>
    </row>
    <row r="130" spans="1:19" x14ac:dyDescent="0.25">
      <c r="A130"/>
      <c r="B130" s="13" t="e">
        <f>VLOOKUP($A130,REFERENTIEL!$A:$Y,2,FALSE)</f>
        <v>#N/A</v>
      </c>
      <c r="C130" t="e">
        <f>VLOOKUP($A130,REFERENTIEL!$A:$Y,4,FALSE)</f>
        <v>#N/A</v>
      </c>
      <c r="D130" t="e">
        <f>VLOOKUP($A130,REFERENTIEL!$A:$Y,5,FALSE)</f>
        <v>#N/A</v>
      </c>
      <c r="E130" s="72" t="e">
        <f>VLOOKUP($A130,REFERENTIEL!$A:$Y,6,FALSE)</f>
        <v>#N/A</v>
      </c>
      <c r="F130" s="72" t="e">
        <f>VLOOKUP($A130,REFERENTIEL!$A:$Y,7,FALSE)</f>
        <v>#N/A</v>
      </c>
      <c r="G130" s="72" t="e">
        <f>VLOOKUP($A130,REFERENTIEL!$A:$Y,8,FALSE)</f>
        <v>#N/A</v>
      </c>
      <c r="H130" s="73" t="e">
        <f>VLOOKUP($A130,REFERENTIEL!$A:$Y,12,FALSE)</f>
        <v>#N/A</v>
      </c>
      <c r="I130" s="73" t="e">
        <f>VLOOKUP($A130,REFERENTIEL!$A:$Y,25,FALSE)</f>
        <v>#N/A</v>
      </c>
      <c r="J130" s="73" t="e">
        <f>VLOOKUP($A130,REFERENTIEL!$A:$Y,14,FALSE)</f>
        <v>#N/A</v>
      </c>
      <c r="K130" s="73" t="e">
        <f>VLOOKUP($A130,REFERENTIEL!$A:$Y,15,FALSE)</f>
        <v>#N/A</v>
      </c>
      <c r="L130" s="73" t="e">
        <f>VLOOKUP($A130,REFERENTIEL!$A:$Y,16,FALSE)</f>
        <v>#N/A</v>
      </c>
      <c r="M130" t="e">
        <f>VLOOKUP($A130,REFERENTIEL!$A:$Y,17,FALSE)</f>
        <v>#N/A</v>
      </c>
      <c r="N130" s="101" t="e">
        <f>VLOOKUP($A130,REFERENTIEL!$A:$Y,19,FALSE)</f>
        <v>#N/A</v>
      </c>
      <c r="O130" s="45" t="e">
        <f>VLOOKUP($A130,REFERENTIEL!$A:$Y,20,FALSE)</f>
        <v>#N/A</v>
      </c>
      <c r="P130" s="72" t="e">
        <f>VLOOKUP($A130,REFERENTIEL!$A:$Y,9,FALSE)</f>
        <v>#N/A</v>
      </c>
      <c r="Q130" s="73" t="e">
        <f>VLOOKUP($A130,REFERENTIEL!$A:$Y,10,FALSE)</f>
        <v>#N/A</v>
      </c>
      <c r="R130" s="73" t="e">
        <f>VLOOKUP($A130,REFERENTIEL!$A:$Y,11,FALSE)</f>
        <v>#N/A</v>
      </c>
      <c r="S130" s="73" t="e">
        <f>VLOOKUP($A130,REFERENTIEL!$A:$Y,13,FALSE)</f>
        <v>#N/A</v>
      </c>
    </row>
    <row r="131" spans="1:19" x14ac:dyDescent="0.25">
      <c r="A131"/>
      <c r="B131" s="13" t="e">
        <f>VLOOKUP($A131,REFERENTIEL!$A:$Y,2,FALSE)</f>
        <v>#N/A</v>
      </c>
      <c r="C131" t="e">
        <f>VLOOKUP($A131,REFERENTIEL!$A:$Y,4,FALSE)</f>
        <v>#N/A</v>
      </c>
      <c r="D131" t="e">
        <f>VLOOKUP($A131,REFERENTIEL!$A:$Y,5,FALSE)</f>
        <v>#N/A</v>
      </c>
      <c r="E131" s="72" t="e">
        <f>VLOOKUP($A131,REFERENTIEL!$A:$Y,6,FALSE)</f>
        <v>#N/A</v>
      </c>
      <c r="F131" s="72" t="e">
        <f>VLOOKUP($A131,REFERENTIEL!$A:$Y,7,FALSE)</f>
        <v>#N/A</v>
      </c>
      <c r="G131" s="72" t="e">
        <f>VLOOKUP($A131,REFERENTIEL!$A:$Y,8,FALSE)</f>
        <v>#N/A</v>
      </c>
      <c r="H131" s="73" t="e">
        <f>VLOOKUP($A131,REFERENTIEL!$A:$Y,12,FALSE)</f>
        <v>#N/A</v>
      </c>
      <c r="I131" s="73" t="e">
        <f>VLOOKUP($A131,REFERENTIEL!$A:$Y,25,FALSE)</f>
        <v>#N/A</v>
      </c>
      <c r="J131" s="73" t="e">
        <f>VLOOKUP($A131,REFERENTIEL!$A:$Y,14,FALSE)</f>
        <v>#N/A</v>
      </c>
      <c r="K131" s="73" t="e">
        <f>VLOOKUP($A131,REFERENTIEL!$A:$Y,15,FALSE)</f>
        <v>#N/A</v>
      </c>
      <c r="L131" s="73" t="e">
        <f>VLOOKUP($A131,REFERENTIEL!$A:$Y,16,FALSE)</f>
        <v>#N/A</v>
      </c>
      <c r="M131" t="e">
        <f>VLOOKUP($A131,REFERENTIEL!$A:$Y,17,FALSE)</f>
        <v>#N/A</v>
      </c>
      <c r="N131" s="101" t="e">
        <f>VLOOKUP($A131,REFERENTIEL!$A:$Y,19,FALSE)</f>
        <v>#N/A</v>
      </c>
      <c r="O131" s="45" t="e">
        <f>VLOOKUP($A131,REFERENTIEL!$A:$Y,20,FALSE)</f>
        <v>#N/A</v>
      </c>
      <c r="P131" s="72" t="e">
        <f>VLOOKUP($A131,REFERENTIEL!$A:$Y,9,FALSE)</f>
        <v>#N/A</v>
      </c>
      <c r="Q131" s="73" t="e">
        <f>VLOOKUP($A131,REFERENTIEL!$A:$Y,10,FALSE)</f>
        <v>#N/A</v>
      </c>
      <c r="R131" s="73" t="e">
        <f>VLOOKUP($A131,REFERENTIEL!$A:$Y,11,FALSE)</f>
        <v>#N/A</v>
      </c>
      <c r="S131" s="73" t="e">
        <f>VLOOKUP($A131,REFERENTIEL!$A:$Y,13,FALSE)</f>
        <v>#N/A</v>
      </c>
    </row>
    <row r="132" spans="1:19" x14ac:dyDescent="0.25">
      <c r="B132" s="13" t="e">
        <f>VLOOKUP($A132,REFERENTIEL!$A:$Y,2,FALSE)</f>
        <v>#N/A</v>
      </c>
      <c r="C132" t="e">
        <f>VLOOKUP($A132,REFERENTIEL!$A:$Y,4,FALSE)</f>
        <v>#N/A</v>
      </c>
      <c r="D132" t="e">
        <f>VLOOKUP($A132,REFERENTIEL!$A:$Y,5,FALSE)</f>
        <v>#N/A</v>
      </c>
      <c r="E132" s="72" t="e">
        <f>VLOOKUP($A132,REFERENTIEL!$A:$Y,6,FALSE)</f>
        <v>#N/A</v>
      </c>
      <c r="F132" s="72" t="e">
        <f>VLOOKUP($A132,REFERENTIEL!$A:$Y,7,FALSE)</f>
        <v>#N/A</v>
      </c>
      <c r="G132" s="72" t="e">
        <f>VLOOKUP($A132,REFERENTIEL!$A:$Y,8,FALSE)</f>
        <v>#N/A</v>
      </c>
      <c r="H132" s="73" t="e">
        <f>VLOOKUP($A132,REFERENTIEL!$A:$Y,12,FALSE)</f>
        <v>#N/A</v>
      </c>
      <c r="I132" s="73" t="e">
        <f>VLOOKUP($A132,REFERENTIEL!$A:$Y,25,FALSE)</f>
        <v>#N/A</v>
      </c>
      <c r="J132" s="73" t="e">
        <f>VLOOKUP($A132,REFERENTIEL!$A:$Y,14,FALSE)</f>
        <v>#N/A</v>
      </c>
      <c r="K132" s="73" t="e">
        <f>VLOOKUP($A132,REFERENTIEL!$A:$Y,15,FALSE)</f>
        <v>#N/A</v>
      </c>
      <c r="L132" s="73" t="e">
        <f>VLOOKUP($A132,REFERENTIEL!$A:$Y,16,FALSE)</f>
        <v>#N/A</v>
      </c>
      <c r="M132" t="e">
        <f>VLOOKUP($A132,REFERENTIEL!$A:$Y,17,FALSE)</f>
        <v>#N/A</v>
      </c>
      <c r="N132" s="101" t="e">
        <f>VLOOKUP($A132,REFERENTIEL!$A:$Y,19,FALSE)</f>
        <v>#N/A</v>
      </c>
      <c r="O132" s="45" t="e">
        <f>VLOOKUP($A132,REFERENTIEL!$A:$Y,20,FALSE)</f>
        <v>#N/A</v>
      </c>
      <c r="P132" s="72" t="e">
        <f>VLOOKUP($A132,REFERENTIEL!$A:$Y,9,FALSE)</f>
        <v>#N/A</v>
      </c>
      <c r="Q132" s="73" t="e">
        <f>VLOOKUP($A132,REFERENTIEL!$A:$Y,10,FALSE)</f>
        <v>#N/A</v>
      </c>
      <c r="R132" s="73" t="e">
        <f>VLOOKUP($A132,REFERENTIEL!$A:$Y,11,FALSE)</f>
        <v>#N/A</v>
      </c>
      <c r="S132" s="73" t="e">
        <f>VLOOKUP($A132,REFERENTIEL!$A:$Y,13,FALSE)</f>
        <v>#N/A</v>
      </c>
    </row>
    <row r="133" spans="1:19" x14ac:dyDescent="0.25">
      <c r="B133" s="13" t="e">
        <f>VLOOKUP($A133,REFERENTIEL!$A:$Y,2,FALSE)</f>
        <v>#N/A</v>
      </c>
      <c r="C133" t="e">
        <f>VLOOKUP($A133,REFERENTIEL!$A:$Y,4,FALSE)</f>
        <v>#N/A</v>
      </c>
      <c r="D133" t="e">
        <f>VLOOKUP($A133,REFERENTIEL!$A:$Y,5,FALSE)</f>
        <v>#N/A</v>
      </c>
      <c r="E133" s="72" t="e">
        <f>VLOOKUP($A133,REFERENTIEL!$A:$Y,6,FALSE)</f>
        <v>#N/A</v>
      </c>
      <c r="F133" s="72" t="e">
        <f>VLOOKUP($A133,REFERENTIEL!$A:$Y,7,FALSE)</f>
        <v>#N/A</v>
      </c>
      <c r="G133" s="72" t="e">
        <f>VLOOKUP($A133,REFERENTIEL!$A:$Y,8,FALSE)</f>
        <v>#N/A</v>
      </c>
      <c r="H133" s="73" t="e">
        <f>VLOOKUP($A133,REFERENTIEL!$A:$Y,12,FALSE)</f>
        <v>#N/A</v>
      </c>
      <c r="I133" s="73" t="e">
        <f>VLOOKUP($A133,REFERENTIEL!$A:$Y,25,FALSE)</f>
        <v>#N/A</v>
      </c>
      <c r="J133" s="73" t="e">
        <f>VLOOKUP($A133,REFERENTIEL!$A:$Y,14,FALSE)</f>
        <v>#N/A</v>
      </c>
      <c r="K133" s="73" t="e">
        <f>VLOOKUP($A133,REFERENTIEL!$A:$Y,15,FALSE)</f>
        <v>#N/A</v>
      </c>
      <c r="L133" s="73" t="e">
        <f>VLOOKUP($A133,REFERENTIEL!$A:$Y,16,FALSE)</f>
        <v>#N/A</v>
      </c>
      <c r="M133" t="e">
        <f>VLOOKUP($A133,REFERENTIEL!$A:$Y,17,FALSE)</f>
        <v>#N/A</v>
      </c>
      <c r="N133" s="101" t="e">
        <f>VLOOKUP($A133,REFERENTIEL!$A:$Y,19,FALSE)</f>
        <v>#N/A</v>
      </c>
      <c r="O133" s="45" t="e">
        <f>VLOOKUP($A133,REFERENTIEL!$A:$Y,20,FALSE)</f>
        <v>#N/A</v>
      </c>
      <c r="P133" s="72" t="e">
        <f>VLOOKUP($A133,REFERENTIEL!$A:$Y,9,FALSE)</f>
        <v>#N/A</v>
      </c>
      <c r="Q133" s="73" t="e">
        <f>VLOOKUP($A133,REFERENTIEL!$A:$Y,10,FALSE)</f>
        <v>#N/A</v>
      </c>
      <c r="R133" s="73" t="e">
        <f>VLOOKUP($A133,REFERENTIEL!$A:$Y,11,FALSE)</f>
        <v>#N/A</v>
      </c>
      <c r="S133" s="73" t="e">
        <f>VLOOKUP($A133,REFERENTIEL!$A:$Y,13,FALSE)</f>
        <v>#N/A</v>
      </c>
    </row>
    <row r="134" spans="1:19" x14ac:dyDescent="0.25">
      <c r="A134"/>
      <c r="B134" s="13" t="e">
        <f>VLOOKUP($A134,REFERENTIEL!$A:$Y,2,FALSE)</f>
        <v>#N/A</v>
      </c>
      <c r="C134" t="e">
        <f>VLOOKUP($A134,REFERENTIEL!$A:$Y,4,FALSE)</f>
        <v>#N/A</v>
      </c>
      <c r="D134" t="e">
        <f>VLOOKUP($A134,REFERENTIEL!$A:$Y,5,FALSE)</f>
        <v>#N/A</v>
      </c>
      <c r="E134" s="72" t="e">
        <f>VLOOKUP($A134,REFERENTIEL!$A:$Y,6,FALSE)</f>
        <v>#N/A</v>
      </c>
      <c r="F134" s="72" t="e">
        <f>VLOOKUP($A134,REFERENTIEL!$A:$Y,7,FALSE)</f>
        <v>#N/A</v>
      </c>
      <c r="G134" s="72" t="e">
        <f>VLOOKUP($A134,REFERENTIEL!$A:$Y,8,FALSE)</f>
        <v>#N/A</v>
      </c>
      <c r="H134" s="73" t="e">
        <f>VLOOKUP($A134,REFERENTIEL!$A:$Y,12,FALSE)</f>
        <v>#N/A</v>
      </c>
      <c r="I134" s="73" t="e">
        <f>VLOOKUP($A134,REFERENTIEL!$A:$Y,25,FALSE)</f>
        <v>#N/A</v>
      </c>
      <c r="J134" s="73" t="e">
        <f>VLOOKUP($A134,REFERENTIEL!$A:$Y,14,FALSE)</f>
        <v>#N/A</v>
      </c>
      <c r="K134" s="73" t="e">
        <f>VLOOKUP($A134,REFERENTIEL!$A:$Y,15,FALSE)</f>
        <v>#N/A</v>
      </c>
      <c r="L134" s="73" t="e">
        <f>VLOOKUP($A134,REFERENTIEL!$A:$Y,16,FALSE)</f>
        <v>#N/A</v>
      </c>
      <c r="M134" t="e">
        <f>VLOOKUP($A134,REFERENTIEL!$A:$Y,17,FALSE)</f>
        <v>#N/A</v>
      </c>
      <c r="N134" s="101" t="e">
        <f>VLOOKUP($A134,REFERENTIEL!$A:$Y,19,FALSE)</f>
        <v>#N/A</v>
      </c>
      <c r="O134" s="45" t="e">
        <f>VLOOKUP($A134,REFERENTIEL!$A:$Y,20,FALSE)</f>
        <v>#N/A</v>
      </c>
      <c r="P134" s="72" t="e">
        <f>VLOOKUP($A134,REFERENTIEL!$A:$Y,9,FALSE)</f>
        <v>#N/A</v>
      </c>
      <c r="Q134" s="73" t="e">
        <f>VLOOKUP($A134,REFERENTIEL!$A:$Y,10,FALSE)</f>
        <v>#N/A</v>
      </c>
      <c r="R134" s="73" t="e">
        <f>VLOOKUP($A134,REFERENTIEL!$A:$Y,11,FALSE)</f>
        <v>#N/A</v>
      </c>
      <c r="S134" s="73" t="e">
        <f>VLOOKUP($A134,REFERENTIEL!$A:$Y,13,FALSE)</f>
        <v>#N/A</v>
      </c>
    </row>
    <row r="135" spans="1:19" x14ac:dyDescent="0.25">
      <c r="A135"/>
      <c r="B135" s="13" t="e">
        <f>VLOOKUP($A135,REFERENTIEL!$A:$Y,2,FALSE)</f>
        <v>#N/A</v>
      </c>
      <c r="C135" t="e">
        <f>VLOOKUP($A135,REFERENTIEL!$A:$Y,4,FALSE)</f>
        <v>#N/A</v>
      </c>
      <c r="D135" t="e">
        <f>VLOOKUP($A135,REFERENTIEL!$A:$Y,5,FALSE)</f>
        <v>#N/A</v>
      </c>
      <c r="E135" s="72" t="e">
        <f>VLOOKUP($A135,REFERENTIEL!$A:$Y,6,FALSE)</f>
        <v>#N/A</v>
      </c>
      <c r="F135" s="72" t="e">
        <f>VLOOKUP($A135,REFERENTIEL!$A:$Y,7,FALSE)</f>
        <v>#N/A</v>
      </c>
      <c r="G135" s="72" t="e">
        <f>VLOOKUP($A135,REFERENTIEL!$A:$Y,8,FALSE)</f>
        <v>#N/A</v>
      </c>
      <c r="H135" s="73" t="e">
        <f>VLOOKUP($A135,REFERENTIEL!$A:$Y,12,FALSE)</f>
        <v>#N/A</v>
      </c>
      <c r="I135" s="73" t="e">
        <f>VLOOKUP($A135,REFERENTIEL!$A:$Y,25,FALSE)</f>
        <v>#N/A</v>
      </c>
      <c r="J135" s="73" t="e">
        <f>VLOOKUP($A135,REFERENTIEL!$A:$Y,14,FALSE)</f>
        <v>#N/A</v>
      </c>
      <c r="K135" s="73" t="e">
        <f>VLOOKUP($A135,REFERENTIEL!$A:$Y,15,FALSE)</f>
        <v>#N/A</v>
      </c>
      <c r="L135" s="73" t="e">
        <f>VLOOKUP($A135,REFERENTIEL!$A:$Y,16,FALSE)</f>
        <v>#N/A</v>
      </c>
      <c r="M135" t="e">
        <f>VLOOKUP($A135,REFERENTIEL!$A:$Y,17,FALSE)</f>
        <v>#N/A</v>
      </c>
      <c r="N135" s="101" t="e">
        <f>VLOOKUP($A135,REFERENTIEL!$A:$Y,19,FALSE)</f>
        <v>#N/A</v>
      </c>
      <c r="O135" s="45" t="e">
        <f>VLOOKUP($A135,REFERENTIEL!$A:$Y,20,FALSE)</f>
        <v>#N/A</v>
      </c>
      <c r="P135" s="72" t="e">
        <f>VLOOKUP($A135,REFERENTIEL!$A:$Y,9,FALSE)</f>
        <v>#N/A</v>
      </c>
      <c r="Q135" s="73" t="e">
        <f>VLOOKUP($A135,REFERENTIEL!$A:$Y,10,FALSE)</f>
        <v>#N/A</v>
      </c>
      <c r="R135" s="73" t="e">
        <f>VLOOKUP($A135,REFERENTIEL!$A:$Y,11,FALSE)</f>
        <v>#N/A</v>
      </c>
      <c r="S135" s="73" t="e">
        <f>VLOOKUP($A135,REFERENTIEL!$A:$Y,13,FALSE)</f>
        <v>#N/A</v>
      </c>
    </row>
    <row r="136" spans="1:19" x14ac:dyDescent="0.25">
      <c r="A136"/>
      <c r="B136" s="13" t="e">
        <f>VLOOKUP($A136,REFERENTIEL!$A:$Y,2,FALSE)</f>
        <v>#N/A</v>
      </c>
      <c r="C136" t="e">
        <f>VLOOKUP($A136,REFERENTIEL!$A:$Y,4,FALSE)</f>
        <v>#N/A</v>
      </c>
      <c r="D136" t="e">
        <f>VLOOKUP($A136,REFERENTIEL!$A:$Y,5,FALSE)</f>
        <v>#N/A</v>
      </c>
      <c r="E136" s="72" t="e">
        <f>VLOOKUP($A136,REFERENTIEL!$A:$Y,6,FALSE)</f>
        <v>#N/A</v>
      </c>
      <c r="F136" s="72" t="e">
        <f>VLOOKUP($A136,REFERENTIEL!$A:$Y,7,FALSE)</f>
        <v>#N/A</v>
      </c>
      <c r="G136" s="72" t="e">
        <f>VLOOKUP($A136,REFERENTIEL!$A:$Y,8,FALSE)</f>
        <v>#N/A</v>
      </c>
      <c r="H136" s="73" t="e">
        <f>VLOOKUP($A136,REFERENTIEL!$A:$Y,12,FALSE)</f>
        <v>#N/A</v>
      </c>
      <c r="I136" s="73" t="e">
        <f>VLOOKUP($A136,REFERENTIEL!$A:$Y,25,FALSE)</f>
        <v>#N/A</v>
      </c>
      <c r="J136" s="73" t="e">
        <f>VLOOKUP($A136,REFERENTIEL!$A:$Y,14,FALSE)</f>
        <v>#N/A</v>
      </c>
      <c r="K136" s="73" t="e">
        <f>VLOOKUP($A136,REFERENTIEL!$A:$Y,15,FALSE)</f>
        <v>#N/A</v>
      </c>
      <c r="L136" s="73" t="e">
        <f>VLOOKUP($A136,REFERENTIEL!$A:$Y,16,FALSE)</f>
        <v>#N/A</v>
      </c>
      <c r="M136" t="e">
        <f>VLOOKUP($A136,REFERENTIEL!$A:$Y,17,FALSE)</f>
        <v>#N/A</v>
      </c>
      <c r="N136" s="101" t="e">
        <f>VLOOKUP($A136,REFERENTIEL!$A:$Y,19,FALSE)</f>
        <v>#N/A</v>
      </c>
      <c r="O136" s="45" t="e">
        <f>VLOOKUP($A136,REFERENTIEL!$A:$Y,20,FALSE)</f>
        <v>#N/A</v>
      </c>
      <c r="P136" s="72" t="e">
        <f>VLOOKUP($A136,REFERENTIEL!$A:$Y,9,FALSE)</f>
        <v>#N/A</v>
      </c>
      <c r="Q136" s="73" t="e">
        <f>VLOOKUP($A136,REFERENTIEL!$A:$Y,10,FALSE)</f>
        <v>#N/A</v>
      </c>
      <c r="R136" s="73" t="e">
        <f>VLOOKUP($A136,REFERENTIEL!$A:$Y,11,FALSE)</f>
        <v>#N/A</v>
      </c>
      <c r="S136" s="73" t="e">
        <f>VLOOKUP($A136,REFERENTIEL!$A:$Y,13,FALSE)</f>
        <v>#N/A</v>
      </c>
    </row>
    <row r="137" spans="1:19" x14ac:dyDescent="0.25">
      <c r="A137"/>
      <c r="B137" s="13" t="e">
        <f>VLOOKUP($A137,REFERENTIEL!$A:$Y,2,FALSE)</f>
        <v>#N/A</v>
      </c>
      <c r="C137" t="e">
        <f>VLOOKUP($A137,REFERENTIEL!$A:$Y,4,FALSE)</f>
        <v>#N/A</v>
      </c>
      <c r="D137" t="e">
        <f>VLOOKUP($A137,REFERENTIEL!$A:$Y,5,FALSE)</f>
        <v>#N/A</v>
      </c>
      <c r="E137" s="72" t="e">
        <f>VLOOKUP($A137,REFERENTIEL!$A:$Y,6,FALSE)</f>
        <v>#N/A</v>
      </c>
      <c r="F137" s="72" t="e">
        <f>VLOOKUP($A137,REFERENTIEL!$A:$Y,7,FALSE)</f>
        <v>#N/A</v>
      </c>
      <c r="G137" s="72" t="e">
        <f>VLOOKUP($A137,REFERENTIEL!$A:$Y,8,FALSE)</f>
        <v>#N/A</v>
      </c>
      <c r="H137" s="73" t="e">
        <f>VLOOKUP($A137,REFERENTIEL!$A:$Y,12,FALSE)</f>
        <v>#N/A</v>
      </c>
      <c r="I137" s="73" t="e">
        <f>VLOOKUP($A137,REFERENTIEL!$A:$Y,25,FALSE)</f>
        <v>#N/A</v>
      </c>
      <c r="J137" s="73" t="e">
        <f>VLOOKUP($A137,REFERENTIEL!$A:$Y,14,FALSE)</f>
        <v>#N/A</v>
      </c>
      <c r="K137" s="73" t="e">
        <f>VLOOKUP($A137,REFERENTIEL!$A:$Y,15,FALSE)</f>
        <v>#N/A</v>
      </c>
      <c r="L137" s="73" t="e">
        <f>VLOOKUP($A137,REFERENTIEL!$A:$Y,16,FALSE)</f>
        <v>#N/A</v>
      </c>
      <c r="M137" t="e">
        <f>VLOOKUP($A137,REFERENTIEL!$A:$Y,17,FALSE)</f>
        <v>#N/A</v>
      </c>
      <c r="N137" s="101" t="e">
        <f>VLOOKUP($A137,REFERENTIEL!$A:$Y,19,FALSE)</f>
        <v>#N/A</v>
      </c>
      <c r="O137" s="45" t="e">
        <f>VLOOKUP($A137,REFERENTIEL!$A:$Y,20,FALSE)</f>
        <v>#N/A</v>
      </c>
      <c r="P137" s="72" t="e">
        <f>VLOOKUP($A137,REFERENTIEL!$A:$Y,9,FALSE)</f>
        <v>#N/A</v>
      </c>
      <c r="Q137" s="73" t="e">
        <f>VLOOKUP($A137,REFERENTIEL!$A:$Y,10,FALSE)</f>
        <v>#N/A</v>
      </c>
      <c r="R137" s="73" t="e">
        <f>VLOOKUP($A137,REFERENTIEL!$A:$Y,11,FALSE)</f>
        <v>#N/A</v>
      </c>
      <c r="S137" s="73" t="e">
        <f>VLOOKUP($A137,REFERENTIEL!$A:$Y,13,FALSE)</f>
        <v>#N/A</v>
      </c>
    </row>
    <row r="138" spans="1:19" x14ac:dyDescent="0.25">
      <c r="A138"/>
      <c r="B138" s="13" t="e">
        <f>VLOOKUP($A138,REFERENTIEL!$A:$Y,2,FALSE)</f>
        <v>#N/A</v>
      </c>
      <c r="C138" t="e">
        <f>VLOOKUP($A138,REFERENTIEL!$A:$Y,4,FALSE)</f>
        <v>#N/A</v>
      </c>
      <c r="D138" t="e">
        <f>VLOOKUP($A138,REFERENTIEL!$A:$Y,5,FALSE)</f>
        <v>#N/A</v>
      </c>
      <c r="E138" s="72" t="e">
        <f>VLOOKUP($A138,REFERENTIEL!$A:$Y,6,FALSE)</f>
        <v>#N/A</v>
      </c>
      <c r="F138" s="72" t="e">
        <f>VLOOKUP($A138,REFERENTIEL!$A:$Y,7,FALSE)</f>
        <v>#N/A</v>
      </c>
      <c r="G138" s="72" t="e">
        <f>VLOOKUP($A138,REFERENTIEL!$A:$Y,8,FALSE)</f>
        <v>#N/A</v>
      </c>
      <c r="H138" s="73" t="e">
        <f>VLOOKUP($A138,REFERENTIEL!$A:$Y,12,FALSE)</f>
        <v>#N/A</v>
      </c>
      <c r="I138" s="73" t="e">
        <f>VLOOKUP($A138,REFERENTIEL!$A:$Y,25,FALSE)</f>
        <v>#N/A</v>
      </c>
      <c r="J138" s="73" t="e">
        <f>VLOOKUP($A138,REFERENTIEL!$A:$Y,14,FALSE)</f>
        <v>#N/A</v>
      </c>
      <c r="K138" s="73" t="e">
        <f>VLOOKUP($A138,REFERENTIEL!$A:$Y,15,FALSE)</f>
        <v>#N/A</v>
      </c>
      <c r="L138" s="73" t="e">
        <f>VLOOKUP($A138,REFERENTIEL!$A:$Y,16,FALSE)</f>
        <v>#N/A</v>
      </c>
      <c r="M138" t="e">
        <f>VLOOKUP($A138,REFERENTIEL!$A:$Y,17,FALSE)</f>
        <v>#N/A</v>
      </c>
      <c r="N138" s="101" t="e">
        <f>VLOOKUP($A138,REFERENTIEL!$A:$Y,19,FALSE)</f>
        <v>#N/A</v>
      </c>
      <c r="O138" s="45" t="e">
        <f>VLOOKUP($A138,REFERENTIEL!$A:$Y,20,FALSE)</f>
        <v>#N/A</v>
      </c>
      <c r="P138" s="72" t="e">
        <f>VLOOKUP($A138,REFERENTIEL!$A:$Y,9,FALSE)</f>
        <v>#N/A</v>
      </c>
      <c r="Q138" s="73" t="e">
        <f>VLOOKUP($A138,REFERENTIEL!$A:$Y,10,FALSE)</f>
        <v>#N/A</v>
      </c>
      <c r="R138" s="73" t="e">
        <f>VLOOKUP($A138,REFERENTIEL!$A:$Y,11,FALSE)</f>
        <v>#N/A</v>
      </c>
      <c r="S138" s="73" t="e">
        <f>VLOOKUP($A138,REFERENTIEL!$A:$Y,13,FALSE)</f>
        <v>#N/A</v>
      </c>
    </row>
    <row r="142" spans="1:19" x14ac:dyDescent="0.25">
      <c r="M142" s="37"/>
    </row>
    <row r="143" spans="1:19" x14ac:dyDescent="0.25">
      <c r="M143" s="37"/>
    </row>
    <row r="144" spans="1:19" x14ac:dyDescent="0.25">
      <c r="M144" s="37"/>
    </row>
    <row r="145" spans="13:13" x14ac:dyDescent="0.25">
      <c r="M145" s="37"/>
    </row>
    <row r="146" spans="13:13" x14ac:dyDescent="0.25">
      <c r="M146" s="37"/>
    </row>
    <row r="147" spans="13:13" x14ac:dyDescent="0.25">
      <c r="M147" s="37"/>
    </row>
    <row r="150" spans="13:13" x14ac:dyDescent="0.25">
      <c r="M150" s="37"/>
    </row>
    <row r="151" spans="13:13" x14ac:dyDescent="0.25">
      <c r="M151" s="37"/>
    </row>
    <row r="152" spans="13:13" x14ac:dyDescent="0.25">
      <c r="M152" s="37"/>
    </row>
    <row r="153" spans="13:13" x14ac:dyDescent="0.25">
      <c r="M153" s="37"/>
    </row>
    <row r="154" spans="13:13" x14ac:dyDescent="0.25">
      <c r="M154" s="37"/>
    </row>
    <row r="155" spans="13:13" x14ac:dyDescent="0.25">
      <c r="M155" s="37"/>
    </row>
    <row r="156" spans="13:13" x14ac:dyDescent="0.25">
      <c r="M156" s="37"/>
    </row>
    <row r="157" spans="13:13" x14ac:dyDescent="0.25">
      <c r="M157" s="37"/>
    </row>
    <row r="160" spans="13:13" x14ac:dyDescent="0.25">
      <c r="M160" s="37"/>
    </row>
    <row r="161" spans="13:13" x14ac:dyDescent="0.25">
      <c r="M161" s="37"/>
    </row>
    <row r="162" spans="13:13" x14ac:dyDescent="0.25">
      <c r="M162" s="37"/>
    </row>
    <row r="163" spans="13:13" x14ac:dyDescent="0.25">
      <c r="M163" s="37"/>
    </row>
    <row r="164" spans="13:13" x14ac:dyDescent="0.25">
      <c r="M164" s="37"/>
    </row>
    <row r="165" spans="13:13" x14ac:dyDescent="0.25">
      <c r="M165" s="37"/>
    </row>
    <row r="166" spans="13:13" x14ac:dyDescent="0.25">
      <c r="M166" s="37"/>
    </row>
    <row r="167" spans="13:13" x14ac:dyDescent="0.25">
      <c r="M167" s="37"/>
    </row>
    <row r="170" spans="13:13" x14ac:dyDescent="0.25">
      <c r="M170" s="37"/>
    </row>
    <row r="171" spans="13:13" x14ac:dyDescent="0.25">
      <c r="M171" s="37"/>
    </row>
    <row r="172" spans="13:13" x14ac:dyDescent="0.25">
      <c r="M172" s="37"/>
    </row>
    <row r="173" spans="13:13" x14ac:dyDescent="0.25">
      <c r="M173" s="37"/>
    </row>
    <row r="174" spans="13:13" x14ac:dyDescent="0.25">
      <c r="M174" s="37"/>
    </row>
    <row r="175" spans="13:13" x14ac:dyDescent="0.25">
      <c r="M175" s="37"/>
    </row>
    <row r="176" spans="13:13" x14ac:dyDescent="0.25">
      <c r="M176" s="37"/>
    </row>
    <row r="177" spans="13:13" x14ac:dyDescent="0.25">
      <c r="M177" s="37"/>
    </row>
    <row r="178" spans="13:13" x14ac:dyDescent="0.25">
      <c r="M178" s="37"/>
    </row>
    <row r="179" spans="13:13" x14ac:dyDescent="0.25">
      <c r="M179" s="37"/>
    </row>
    <row r="181" spans="13:13" x14ac:dyDescent="0.25">
      <c r="M181" s="37"/>
    </row>
    <row r="190" spans="13:13" x14ac:dyDescent="0.25">
      <c r="M190" s="37"/>
    </row>
    <row r="191" spans="13:13" x14ac:dyDescent="0.25">
      <c r="M191" s="37"/>
    </row>
    <row r="192" spans="13:13" x14ac:dyDescent="0.25">
      <c r="M192" s="37"/>
    </row>
    <row r="193" spans="13:13" x14ac:dyDescent="0.25">
      <c r="M193" s="37"/>
    </row>
    <row r="194" spans="13:13" x14ac:dyDescent="0.25">
      <c r="M194" s="37"/>
    </row>
    <row r="196" spans="13:13" x14ac:dyDescent="0.25">
      <c r="M196" s="37"/>
    </row>
    <row r="197" spans="13:13" x14ac:dyDescent="0.25">
      <c r="M197" s="37"/>
    </row>
    <row r="198" spans="13:13" x14ac:dyDescent="0.25">
      <c r="M198" s="37"/>
    </row>
    <row r="199" spans="13:13" x14ac:dyDescent="0.25">
      <c r="M199" s="37"/>
    </row>
    <row r="201" spans="13:13" x14ac:dyDescent="0.25">
      <c r="M201" s="37"/>
    </row>
    <row r="202" spans="13:13" x14ac:dyDescent="0.25">
      <c r="M202" s="37"/>
    </row>
    <row r="203" spans="13:13" x14ac:dyDescent="0.25">
      <c r="M203" s="37"/>
    </row>
    <row r="212" spans="13:13" x14ac:dyDescent="0.25">
      <c r="M212" s="37"/>
    </row>
    <row r="213" spans="13:13" x14ac:dyDescent="0.25">
      <c r="M213" s="37"/>
    </row>
    <row r="214" spans="13:13" x14ac:dyDescent="0.25">
      <c r="M214" s="37"/>
    </row>
    <row r="215" spans="13:13" x14ac:dyDescent="0.25">
      <c r="M215" s="37"/>
    </row>
    <row r="232" spans="13:13" x14ac:dyDescent="0.25">
      <c r="M232" s="37"/>
    </row>
    <row r="234" spans="13:13" x14ac:dyDescent="0.25">
      <c r="M234" s="37"/>
    </row>
    <row r="235" spans="13:13" x14ac:dyDescent="0.25">
      <c r="M235" s="37"/>
    </row>
    <row r="240" spans="13:13" x14ac:dyDescent="0.25">
      <c r="M240" s="37"/>
    </row>
    <row r="241" spans="13:13" x14ac:dyDescent="0.25">
      <c r="M241" s="37"/>
    </row>
    <row r="242" spans="13:13" x14ac:dyDescent="0.25">
      <c r="M242" s="37"/>
    </row>
    <row r="243" spans="13:13" x14ac:dyDescent="0.25">
      <c r="M243" s="37"/>
    </row>
    <row r="246" spans="13:13" x14ac:dyDescent="0.25">
      <c r="M246" s="37"/>
    </row>
    <row r="247" spans="13:13" x14ac:dyDescent="0.25">
      <c r="M247" s="37"/>
    </row>
    <row r="248" spans="13:13" x14ac:dyDescent="0.25">
      <c r="M248" s="37"/>
    </row>
    <row r="249" spans="13:13" x14ac:dyDescent="0.25">
      <c r="M249" s="37"/>
    </row>
    <row r="250" spans="13:13" x14ac:dyDescent="0.25">
      <c r="M250" s="37"/>
    </row>
    <row r="251" spans="13:13" x14ac:dyDescent="0.25">
      <c r="M251" s="37"/>
    </row>
    <row r="252" spans="13:13" x14ac:dyDescent="0.25">
      <c r="M252" s="37"/>
    </row>
    <row r="253" spans="13:13" x14ac:dyDescent="0.25">
      <c r="M253" s="37"/>
    </row>
    <row r="256" spans="13:13" x14ac:dyDescent="0.25">
      <c r="M256" s="37"/>
    </row>
    <row r="257" spans="13:13" x14ac:dyDescent="0.25">
      <c r="M257" s="37"/>
    </row>
    <row r="258" spans="13:13" x14ac:dyDescent="0.25">
      <c r="M258" s="37"/>
    </row>
    <row r="259" spans="13:13" x14ac:dyDescent="0.25">
      <c r="M259" s="37"/>
    </row>
    <row r="260" spans="13:13" x14ac:dyDescent="0.25">
      <c r="M260" s="37"/>
    </row>
    <row r="261" spans="13:13" x14ac:dyDescent="0.25">
      <c r="M261" s="37"/>
    </row>
    <row r="262" spans="13:13" x14ac:dyDescent="0.25">
      <c r="M262" s="37"/>
    </row>
    <row r="263" spans="13:13" x14ac:dyDescent="0.25">
      <c r="M263" s="37"/>
    </row>
    <row r="264" spans="13:13" x14ac:dyDescent="0.25">
      <c r="M264" s="37"/>
    </row>
    <row r="265" spans="13:13" x14ac:dyDescent="0.25">
      <c r="M265" s="37"/>
    </row>
    <row r="266" spans="13:13" x14ac:dyDescent="0.25">
      <c r="M266" s="37"/>
    </row>
    <row r="267" spans="13:13" x14ac:dyDescent="0.25">
      <c r="M267" s="37"/>
    </row>
    <row r="274" spans="13:13" x14ac:dyDescent="0.25">
      <c r="M274" s="37"/>
    </row>
    <row r="275" spans="13:13" x14ac:dyDescent="0.25">
      <c r="M275" s="37"/>
    </row>
    <row r="286" spans="13:13" x14ac:dyDescent="0.25">
      <c r="M286" s="37"/>
    </row>
    <row r="287" spans="13:13" x14ac:dyDescent="0.25">
      <c r="M287" s="37"/>
    </row>
    <row r="288" spans="13:13" x14ac:dyDescent="0.25">
      <c r="M288" s="37"/>
    </row>
    <row r="289" spans="13:13" x14ac:dyDescent="0.25">
      <c r="M289" s="37"/>
    </row>
    <row r="296" spans="13:13" x14ac:dyDescent="0.25">
      <c r="M296" s="37"/>
    </row>
    <row r="297" spans="13:13" x14ac:dyDescent="0.25">
      <c r="M297" s="37"/>
    </row>
    <row r="298" spans="13:13" x14ac:dyDescent="0.25">
      <c r="M298" s="37"/>
    </row>
    <row r="299" spans="13:13" x14ac:dyDescent="0.25">
      <c r="M299" s="37"/>
    </row>
    <row r="300" spans="13:13" x14ac:dyDescent="0.25">
      <c r="M300" s="37"/>
    </row>
    <row r="301" spans="13:13" x14ac:dyDescent="0.25">
      <c r="M301" s="37"/>
    </row>
    <row r="302" spans="13:13" x14ac:dyDescent="0.25">
      <c r="M302" s="37"/>
    </row>
    <row r="303" spans="13:13" x14ac:dyDescent="0.25">
      <c r="M303" s="37"/>
    </row>
    <row r="330" spans="13:13" x14ac:dyDescent="0.25">
      <c r="M330" s="37"/>
    </row>
    <row r="331" spans="13:13" x14ac:dyDescent="0.25">
      <c r="M331" s="37"/>
    </row>
    <row r="340" spans="13:13" x14ac:dyDescent="0.25">
      <c r="M340" s="37"/>
    </row>
    <row r="341" spans="13:13" x14ac:dyDescent="0.25">
      <c r="M341" s="37"/>
    </row>
    <row r="342" spans="13:13" x14ac:dyDescent="0.25">
      <c r="M342" s="37"/>
    </row>
    <row r="343" spans="13:13" x14ac:dyDescent="0.25">
      <c r="M343" s="37"/>
    </row>
  </sheetData>
  <conditionalFormatting sqref="I2:I138">
    <cfRule type="containsText" dxfId="128" priority="134" operator="containsText" text="CC">
      <formula>NOT(ISERROR(SEARCH("CC",I2)))</formula>
    </cfRule>
    <cfRule type="containsText" dxfId="127" priority="135" operator="containsText" text="AC">
      <formula>NOT(ISERROR(SEARCH("AC",I2)))</formula>
    </cfRule>
    <cfRule type="containsText" dxfId="126" priority="136" operator="containsText" text="PC">
      <formula>NOT(ISERROR(SEARCH("PC",I2)))</formula>
    </cfRule>
    <cfRule type="containsText" dxfId="125" priority="137" operator="containsText" text="C">
      <formula>NOT(ISERROR(SEARCH("C",I2)))</formula>
    </cfRule>
    <cfRule type="containsText" dxfId="124" priority="138" operator="containsText" text="AR">
      <formula>NOT(ISERROR(SEARCH("AR",I2)))</formula>
    </cfRule>
    <cfRule type="containsText" dxfId="123" priority="139" operator="containsText" text="RR">
      <formula>NOT(ISERROR(SEARCH("RR",I2)))</formula>
    </cfRule>
    <cfRule type="containsText" dxfId="122" priority="140" operator="containsText" text="E">
      <formula>NOT(ISERROR(SEARCH("E",I2)))</formula>
    </cfRule>
    <cfRule type="containsText" dxfId="121" priority="141" operator="containsText" text="NR">
      <formula>NOT(ISERROR(SEARCH("NR",I2)))</formula>
    </cfRule>
    <cfRule type="containsText" dxfId="120" priority="142" operator="containsText" text="Abs">
      <formula>NOT(ISERROR(SEARCH("Abs",I2)))</formula>
    </cfRule>
    <cfRule type="containsText" dxfId="119" priority="143" operator="containsText" text="R">
      <formula>NOT(ISERROR(SEARCH("R",I2)))</formula>
    </cfRule>
  </conditionalFormatting>
  <conditionalFormatting sqref="I139:I193">
    <cfRule type="containsText" dxfId="118" priority="124" operator="containsText" text="CC">
      <formula>NOT(ISERROR(SEARCH("CC",I139)))</formula>
    </cfRule>
    <cfRule type="containsText" dxfId="117" priority="125" operator="containsText" text="AC">
      <formula>NOT(ISERROR(SEARCH("AC",I139)))</formula>
    </cfRule>
    <cfRule type="containsText" dxfId="116" priority="126" operator="containsText" text="PC">
      <formula>NOT(ISERROR(SEARCH("PC",I139)))</formula>
    </cfRule>
    <cfRule type="containsText" dxfId="115" priority="127" operator="containsText" text="C">
      <formula>NOT(ISERROR(SEARCH("C",I139)))</formula>
    </cfRule>
    <cfRule type="containsText" dxfId="114" priority="128" operator="containsText" text="AR">
      <formula>NOT(ISERROR(SEARCH("AR",I139)))</formula>
    </cfRule>
    <cfRule type="containsText" dxfId="113" priority="129" operator="containsText" text="RR">
      <formula>NOT(ISERROR(SEARCH("RR",I139)))</formula>
    </cfRule>
    <cfRule type="containsText" dxfId="112" priority="130" operator="containsText" text="E">
      <formula>NOT(ISERROR(SEARCH("E",I139)))</formula>
    </cfRule>
    <cfRule type="containsText" dxfId="111" priority="131" operator="containsText" text="NR">
      <formula>NOT(ISERROR(SEARCH("NR",I139)))</formula>
    </cfRule>
    <cfRule type="containsText" dxfId="110" priority="132" operator="containsText" text="Abs">
      <formula>NOT(ISERROR(SEARCH("Abs",I139)))</formula>
    </cfRule>
    <cfRule type="containsText" dxfId="109" priority="133" operator="containsText" text="R">
      <formula>NOT(ISERROR(SEARCH("R",I139)))</formula>
    </cfRule>
  </conditionalFormatting>
  <conditionalFormatting sqref="H2:H138">
    <cfRule type="containsText" dxfId="108" priority="117" operator="containsText" text="RE">
      <formula>NOT(ISERROR(SEARCH("RE",H2)))</formula>
    </cfRule>
    <cfRule type="containsText" dxfId="107" priority="118" operator="containsText" text="CR">
      <formula>NOT(ISERROR(SEARCH("CR",H2)))</formula>
    </cfRule>
    <cfRule type="containsText" dxfId="106" priority="119" operator="containsText" text="EN">
      <formula>NOT(ISERROR(SEARCH("EN",H2)))</formula>
    </cfRule>
    <cfRule type="containsText" dxfId="105" priority="120" operator="containsText" text="VU">
      <formula>NOT(ISERROR(SEARCH("VU",H2)))</formula>
    </cfRule>
    <cfRule type="containsText" dxfId="104" priority="121" operator="containsText" text="NT">
      <formula>NOT(ISERROR(SEARCH("NT",H2)))</formula>
    </cfRule>
    <cfRule type="containsText" dxfId="103" priority="122" operator="containsText" text="LC">
      <formula>NOT(ISERROR(SEARCH("LC",H2)))</formula>
    </cfRule>
    <cfRule type="containsText" dxfId="102" priority="123" operator="containsText" text="DD">
      <formula>NOT(ISERROR(SEARCH("DD",H2)))</formula>
    </cfRule>
  </conditionalFormatting>
  <conditionalFormatting sqref="Q2:S138">
    <cfRule type="containsText" dxfId="101" priority="110" operator="containsText" text="RE">
      <formula>NOT(ISERROR(SEARCH("RE",Q2)))</formula>
    </cfRule>
    <cfRule type="containsText" dxfId="100" priority="111" operator="containsText" text="CR">
      <formula>NOT(ISERROR(SEARCH("CR",Q2)))</formula>
    </cfRule>
    <cfRule type="containsText" dxfId="99" priority="112" operator="containsText" text="EN">
      <formula>NOT(ISERROR(SEARCH("EN",Q2)))</formula>
    </cfRule>
    <cfRule type="containsText" dxfId="98" priority="113" operator="containsText" text="VU">
      <formula>NOT(ISERROR(SEARCH("VU",Q2)))</formula>
    </cfRule>
    <cfRule type="containsText" dxfId="97" priority="114" operator="containsText" text="NT">
      <formula>NOT(ISERROR(SEARCH("NT",Q2)))</formula>
    </cfRule>
    <cfRule type="containsText" dxfId="96" priority="115" operator="containsText" text="LC">
      <formula>NOT(ISERROR(SEARCH("LC",Q2)))</formula>
    </cfRule>
    <cfRule type="containsText" dxfId="95" priority="116" operator="containsText" text="DD">
      <formula>NOT(ISERROR(SEARCH("DD",Q2)))</formula>
    </cfRule>
  </conditionalFormatting>
  <conditionalFormatting sqref="B2:B138">
    <cfRule type="containsText" dxfId="94" priority="99" operator="containsText" text="ODONATA">
      <formula>NOT(ISERROR(SEARCH("ODONATA",B2)))</formula>
    </cfRule>
    <cfRule type="containsText" dxfId="93" priority="100" operator="containsText" text="ORTHOPTERA">
      <formula>NOT(ISERROR(SEARCH("ORTHOPTERA",B2)))</formula>
    </cfRule>
    <cfRule type="containsText" dxfId="92" priority="101" operator="containsText" text="RHOPALOCERA">
      <formula>NOT(ISERROR(SEARCH("RHOPALOCERA",B2)))</formula>
    </cfRule>
    <cfRule type="containsText" dxfId="91" priority="102" operator="containsText" text="ZYGENES">
      <formula>NOT(ISERROR(SEARCH("ZYGENES",B2)))</formula>
    </cfRule>
  </conditionalFormatting>
  <conditionalFormatting sqref="B1:B1048576">
    <cfRule type="containsText" dxfId="90" priority="94" operator="containsText" text="HETEROCERA">
      <formula>NOT(ISERROR(SEARCH("HETEROCERA",B1)))</formula>
    </cfRule>
    <cfRule type="containsText" dxfId="89" priority="95" operator="containsText" text="REPTILIA">
      <formula>NOT(ISERROR(SEARCH("REPTILIA",B1)))</formula>
    </cfRule>
    <cfRule type="containsText" dxfId="88" priority="96" operator="containsText" text="ODONATA">
      <formula>NOT(ISERROR(SEARCH("ODONATA",B1)))</formula>
    </cfRule>
    <cfRule type="containsText" dxfId="87" priority="97" operator="containsText" text="AMPHIBIA">
      <formula>NOT(ISERROR(SEARCH("AMPHIBIA",B1)))</formula>
    </cfRule>
    <cfRule type="containsText" dxfId="86" priority="98" operator="containsText" text="MAMMIFERES">
      <formula>NOT(ISERROR(SEARCH("MAMMIFERES",B1)))</formula>
    </cfRule>
  </conditionalFormatting>
  <conditionalFormatting sqref="M625:M683 M743:M1745 M80:M138">
    <cfRule type="containsText" dxfId="85" priority="87" operator="containsText" text="DD">
      <formula>NOT(ISERROR(SEARCH("DD",M80)))</formula>
    </cfRule>
    <cfRule type="containsText" dxfId="84" priority="88" operator="containsText" text="LC">
      <formula>NOT(ISERROR(SEARCH("LC",M80)))</formula>
    </cfRule>
    <cfRule type="containsText" dxfId="83" priority="89" operator="containsText" text="NT">
      <formula>NOT(ISERROR(SEARCH("NT",M80)))</formula>
    </cfRule>
    <cfRule type="containsText" dxfId="82" priority="90" operator="containsText" text="VU">
      <formula>NOT(ISERROR(SEARCH("VU",M80)))</formula>
    </cfRule>
    <cfRule type="containsText" dxfId="81" priority="91" operator="containsText" text="EN">
      <formula>NOT(ISERROR(SEARCH("EN",M80)))</formula>
    </cfRule>
    <cfRule type="containsText" dxfId="80" priority="92" operator="containsText" text="CR">
      <formula>NOT(ISERROR(SEARCH("CR",M80)))</formula>
    </cfRule>
  </conditionalFormatting>
  <conditionalFormatting sqref="M625:M683 M743:M1745 M80:M138">
    <cfRule type="containsText" dxfId="79" priority="93" operator="containsText" text="RE">
      <formula>NOT(ISERROR(SEARCH("RE",M80)))</formula>
    </cfRule>
  </conditionalFormatting>
  <conditionalFormatting sqref="M139:M181">
    <cfRule type="containsText" dxfId="78" priority="73" operator="containsText" text="DD">
      <formula>NOT(ISERROR(SEARCH("DD",M139)))</formula>
    </cfRule>
    <cfRule type="containsText" dxfId="77" priority="74" operator="containsText" text="LC">
      <formula>NOT(ISERROR(SEARCH("LC",M139)))</formula>
    </cfRule>
    <cfRule type="containsText" dxfId="76" priority="75" operator="containsText" text="NT">
      <formula>NOT(ISERROR(SEARCH("NT",M139)))</formula>
    </cfRule>
    <cfRule type="containsText" dxfId="75" priority="76" operator="containsText" text="VU">
      <formula>NOT(ISERROR(SEARCH("VU",M139)))</formula>
    </cfRule>
    <cfRule type="containsText" dxfId="74" priority="77" operator="containsText" text="EN">
      <formula>NOT(ISERROR(SEARCH("EN",M139)))</formula>
    </cfRule>
    <cfRule type="containsText" dxfId="73" priority="78" operator="containsText" text="CR">
      <formula>NOT(ISERROR(SEARCH("CR",M139)))</formula>
    </cfRule>
  </conditionalFormatting>
  <conditionalFormatting sqref="M139:M181">
    <cfRule type="containsText" dxfId="72" priority="79" operator="containsText" text="RE">
      <formula>NOT(ISERROR(SEARCH("RE",M139)))</formula>
    </cfRule>
  </conditionalFormatting>
  <conditionalFormatting sqref="M2:M79">
    <cfRule type="containsText" dxfId="71" priority="80" operator="containsText" text="DD">
      <formula>NOT(ISERROR(SEARCH("DD",M2)))</formula>
    </cfRule>
    <cfRule type="containsText" dxfId="70" priority="81" operator="containsText" text="LC">
      <formula>NOT(ISERROR(SEARCH("LC",M2)))</formula>
    </cfRule>
    <cfRule type="containsText" dxfId="69" priority="82" operator="containsText" text="NT">
      <formula>NOT(ISERROR(SEARCH("NT",M2)))</formula>
    </cfRule>
    <cfRule type="containsText" dxfId="68" priority="83" operator="containsText" text="VU">
      <formula>NOT(ISERROR(SEARCH("VU",M2)))</formula>
    </cfRule>
    <cfRule type="containsText" dxfId="67" priority="84" operator="containsText" text="EN">
      <formula>NOT(ISERROR(SEARCH("EN",M2)))</formula>
    </cfRule>
    <cfRule type="containsText" dxfId="66" priority="85" operator="containsText" text="CR">
      <formula>NOT(ISERROR(SEARCH("CR",M2)))</formula>
    </cfRule>
  </conditionalFormatting>
  <conditionalFormatting sqref="M2:M79">
    <cfRule type="containsText" dxfId="65" priority="86" operator="containsText" text="RE">
      <formula>NOT(ISERROR(SEARCH("RE",M2)))</formula>
    </cfRule>
  </conditionalFormatting>
  <conditionalFormatting sqref="M744">
    <cfRule type="containsText" dxfId="64" priority="63" operator="containsText" text="CC">
      <formula>NOT(ISERROR(SEARCH("CC",M744)))</formula>
    </cfRule>
    <cfRule type="containsText" dxfId="63" priority="64" operator="containsText" text="AC">
      <formula>NOT(ISERROR(SEARCH("AC",M744)))</formula>
    </cfRule>
    <cfRule type="containsText" dxfId="62" priority="65" operator="containsText" text="PC">
      <formula>NOT(ISERROR(SEARCH("PC",M744)))</formula>
    </cfRule>
    <cfRule type="containsText" dxfId="61" priority="66" operator="containsText" text="C">
      <formula>NOT(ISERROR(SEARCH("C",M744)))</formula>
    </cfRule>
    <cfRule type="containsText" dxfId="60" priority="67" operator="containsText" text="AR">
      <formula>NOT(ISERROR(SEARCH("AR",M744)))</formula>
    </cfRule>
    <cfRule type="containsText" dxfId="59" priority="68" operator="containsText" text="RR">
      <formula>NOT(ISERROR(SEARCH("RR",M744)))</formula>
    </cfRule>
    <cfRule type="containsText" dxfId="58" priority="69" operator="containsText" text="E">
      <formula>NOT(ISERROR(SEARCH("E",M744)))</formula>
    </cfRule>
    <cfRule type="containsText" dxfId="57" priority="70" operator="containsText" text="NR">
      <formula>NOT(ISERROR(SEARCH("NR",M744)))</formula>
    </cfRule>
    <cfRule type="containsText" dxfId="56" priority="71" operator="containsText" text="Abs">
      <formula>NOT(ISERROR(SEARCH("Abs",M744)))</formula>
    </cfRule>
    <cfRule type="containsText" dxfId="55" priority="72" operator="containsText" text="R">
      <formula>NOT(ISERROR(SEARCH("R",M744)))</formula>
    </cfRule>
  </conditionalFormatting>
  <conditionalFormatting sqref="M286:M361">
    <cfRule type="containsText" dxfId="54" priority="49" operator="containsText" text="DD">
      <formula>NOT(ISERROR(SEARCH("DD",M286)))</formula>
    </cfRule>
    <cfRule type="containsText" dxfId="53" priority="50" operator="containsText" text="LC">
      <formula>NOT(ISERROR(SEARCH("LC",M286)))</formula>
    </cfRule>
    <cfRule type="containsText" dxfId="52" priority="51" operator="containsText" text="NT">
      <formula>NOT(ISERROR(SEARCH("NT",M286)))</formula>
    </cfRule>
    <cfRule type="containsText" dxfId="51" priority="52" operator="containsText" text="VU">
      <formula>NOT(ISERROR(SEARCH("VU",M286)))</formula>
    </cfRule>
    <cfRule type="containsText" dxfId="50" priority="53" operator="containsText" text="EN">
      <formula>NOT(ISERROR(SEARCH("EN",M286)))</formula>
    </cfRule>
    <cfRule type="containsText" dxfId="49" priority="54" operator="containsText" text="CR">
      <formula>NOT(ISERROR(SEARCH("CR",M286)))</formula>
    </cfRule>
  </conditionalFormatting>
  <conditionalFormatting sqref="M286:M361">
    <cfRule type="containsText" dxfId="48" priority="55" operator="containsText" text="RE">
      <formula>NOT(ISERROR(SEARCH("RE",M286)))</formula>
    </cfRule>
  </conditionalFormatting>
  <conditionalFormatting sqref="M182:M285">
    <cfRule type="containsText" dxfId="47" priority="56" operator="containsText" text="DD">
      <formula>NOT(ISERROR(SEARCH("DD",M182)))</formula>
    </cfRule>
    <cfRule type="containsText" dxfId="46" priority="57" operator="containsText" text="LC">
      <formula>NOT(ISERROR(SEARCH("LC",M182)))</formula>
    </cfRule>
    <cfRule type="containsText" dxfId="45" priority="58" operator="containsText" text="NT">
      <formula>NOT(ISERROR(SEARCH("NT",M182)))</formula>
    </cfRule>
    <cfRule type="containsText" dxfId="44" priority="59" operator="containsText" text="VU">
      <formula>NOT(ISERROR(SEARCH("VU",M182)))</formula>
    </cfRule>
    <cfRule type="containsText" dxfId="43" priority="60" operator="containsText" text="EN">
      <formula>NOT(ISERROR(SEARCH("EN",M182)))</formula>
    </cfRule>
    <cfRule type="containsText" dxfId="42" priority="61" operator="containsText" text="CR">
      <formula>NOT(ISERROR(SEARCH("CR",M182)))</formula>
    </cfRule>
  </conditionalFormatting>
  <conditionalFormatting sqref="M182:M285">
    <cfRule type="containsText" dxfId="41" priority="62" operator="containsText" text="RE">
      <formula>NOT(ISERROR(SEARCH("RE",M182)))</formula>
    </cfRule>
  </conditionalFormatting>
  <conditionalFormatting sqref="M744">
    <cfRule type="containsText" dxfId="40" priority="39" operator="containsText" text="CC">
      <formula>NOT(ISERROR(SEARCH("CC",M744)))</formula>
    </cfRule>
    <cfRule type="containsText" dxfId="39" priority="40" operator="containsText" text="C">
      <formula>NOT(ISERROR(SEARCH("C",M744)))</formula>
    </cfRule>
    <cfRule type="containsText" dxfId="38" priority="41" operator="containsText" text="AC">
      <formula>NOT(ISERROR(SEARCH("AC",M744)))</formula>
    </cfRule>
    <cfRule type="containsText" dxfId="37" priority="42" operator="containsText" text="PC">
      <formula>NOT(ISERROR(SEARCH("PC",M744)))</formula>
    </cfRule>
    <cfRule type="containsText" dxfId="36" priority="43" operator="containsText" text="AR">
      <formula>NOT(ISERROR(SEARCH("AR",M744)))</formula>
    </cfRule>
    <cfRule type="containsText" dxfId="35" priority="44" operator="containsText" text="R">
      <formula>NOT(ISERROR(SEARCH("R",M744)))</formula>
    </cfRule>
    <cfRule type="containsText" dxfId="34" priority="45" operator="containsText" text="RR">
      <formula>NOT(ISERROR(SEARCH("RR",M744)))</formula>
    </cfRule>
    <cfRule type="containsText" dxfId="33" priority="46" operator="containsText" text="E">
      <formula>NOT(ISERROR(SEARCH("E",M744)))</formula>
    </cfRule>
    <cfRule type="containsText" dxfId="32" priority="47" operator="containsText" text="NR">
      <formula>NOT(ISERROR(SEARCH("NR",M744)))</formula>
    </cfRule>
    <cfRule type="containsText" dxfId="31" priority="48" operator="containsText" text="Abs">
      <formula>NOT(ISERROR(SEARCH("Abs",M744)))</formula>
    </cfRule>
  </conditionalFormatting>
  <conditionalFormatting sqref="M2:M361">
    <cfRule type="containsText" dxfId="30" priority="33" operator="containsText" text="PR">
      <formula>NOT(ISERROR(SEARCH("PR",M2)))</formula>
    </cfRule>
    <cfRule type="containsText" dxfId="29" priority="34" operator="containsText" text="LR">
      <formula>NOT(ISERROR(SEARCH("LR",M2)))</formula>
    </cfRule>
    <cfRule type="containsText" dxfId="28" priority="36" operator="containsText" text="HHR">
      <formula>NOT(ISERROR(SEARCH("HHR",M2)))</formula>
    </cfRule>
    <cfRule type="containsText" dxfId="27" priority="37" operator="containsText" text="HR">
      <formula>NOT(ISERROR(SEARCH("HR",M2)))</formula>
    </cfRule>
    <cfRule type="containsText" dxfId="26" priority="38" operator="containsText" text="R">
      <formula>NOT(ISERROR(SEARCH("R",M2)))</formula>
    </cfRule>
  </conditionalFormatting>
  <conditionalFormatting sqref="M684:M742">
    <cfRule type="containsText" dxfId="25" priority="26" operator="containsText" text="DD">
      <formula>NOT(ISERROR(SEARCH("DD",M684)))</formula>
    </cfRule>
    <cfRule type="containsText" dxfId="24" priority="27" operator="containsText" text="LC">
      <formula>NOT(ISERROR(SEARCH("LC",M684)))</formula>
    </cfRule>
    <cfRule type="containsText" dxfId="23" priority="28" operator="containsText" text="NT">
      <formula>NOT(ISERROR(SEARCH("NT",M684)))</formula>
    </cfRule>
    <cfRule type="containsText" dxfId="22" priority="29" operator="containsText" text="VU">
      <formula>NOT(ISERROR(SEARCH("VU",M684)))</formula>
    </cfRule>
    <cfRule type="containsText" dxfId="21" priority="30" operator="containsText" text="EN">
      <formula>NOT(ISERROR(SEARCH("EN",M684)))</formula>
    </cfRule>
    <cfRule type="containsText" dxfId="20" priority="31" operator="containsText" text="CR">
      <formula>NOT(ISERROR(SEARCH("CR",M684)))</formula>
    </cfRule>
  </conditionalFormatting>
  <conditionalFormatting sqref="M684:M742">
    <cfRule type="containsText" dxfId="19" priority="32" operator="containsText" text="RE">
      <formula>NOT(ISERROR(SEARCH("RE",M684)))</formula>
    </cfRule>
  </conditionalFormatting>
  <conditionalFormatting sqref="N2:N138">
    <cfRule type="containsText" dxfId="18" priority="12" operator="containsText" text="espèce ubiquiste">
      <formula>NOT(ISERROR(SEARCH("espèce ubiquiste",N2)))</formula>
    </cfRule>
    <cfRule type="containsText" dxfId="17" priority="13" operator="containsText" text="espèce des landes">
      <formula>NOT(ISERROR(SEARCH("espèce des landes",N2)))</formula>
    </cfRule>
    <cfRule type="containsText" dxfId="16" priority="14" operator="containsText" text="Espèce migratrice">
      <formula>NOT(ISERROR(SEARCH("Espèce migratrice",N2)))</formula>
    </cfRule>
    <cfRule type="containsText" dxfId="15" priority="15" operator="containsText" text="espèce des pelouses rases">
      <formula>NOT(ISERROR(SEARCH("espèce des pelouses rases",N2)))</formula>
    </cfRule>
    <cfRule type="containsText" dxfId="14" priority="16" operator="containsText" text="Espèce des prairies mésophiles">
      <formula>NOT(ISERROR(SEARCH("Espèce des prairies mésophiles",N2)))</formula>
    </cfRule>
    <cfRule type="containsText" dxfId="13" priority="17" operator="containsText" text="Espèce des lisières et boisements mésophiles">
      <formula>NOT(ISERROR(SEARCH("Espèce des lisières et boisements mésophiles",N2)))</formula>
    </cfRule>
    <cfRule type="containsText" dxfId="12" priority="18" operator="containsText" text="espèce des zones humides">
      <formula>NOT(ISERROR(SEARCH("espèce des zones humides",N2)))</formula>
    </cfRule>
  </conditionalFormatting>
  <conditionalFormatting sqref="N2:N138">
    <cfRule type="containsText" dxfId="11" priority="10" operator="containsText" text="Espèce des ourlets">
      <formula>NOT(ISERROR(SEARCH("Espèce des ourlets",N2)))</formula>
    </cfRule>
    <cfRule type="containsText" dxfId="10" priority="11" operator="containsText" text="espèce des prairies sèches">
      <formula>NOT(ISERROR(SEARCH("espèce des prairies sèches",N2)))</formula>
    </cfRule>
  </conditionalFormatting>
  <conditionalFormatting sqref="N2:N138">
    <cfRule type="containsText" dxfId="9" priority="9" operator="containsText" text="Espèce des lisières et boisements hygrophiles">
      <formula>NOT(ISERROR(SEARCH("Espèce des lisières et boisements hygrophiles",N2)))</formula>
    </cfRule>
  </conditionalFormatting>
  <conditionalFormatting sqref="O2:O138">
    <cfRule type="containsText" dxfId="8" priority="2" operator="containsText" text="Espèce ubiquiste">
      <formula>NOT(ISERROR(SEARCH("Espèce ubiquiste",O2)))</formula>
    </cfRule>
    <cfRule type="containsText" dxfId="7" priority="3" operator="containsText" text="Espèce des landes">
      <formula>NOT(ISERROR(SEARCH("Espèce des landes",O2)))</formula>
    </cfRule>
    <cfRule type="containsText" dxfId="6" priority="4" operator="containsText" text="Espèce migratrice">
      <formula>NOT(ISERROR(SEARCH("Espèce migratrice",O2)))</formula>
    </cfRule>
    <cfRule type="containsText" dxfId="5" priority="5" operator="containsText" text="Espèce des milieux chauds et secs">
      <formula>NOT(ISERROR(SEARCH("Espèce des milieux chauds et secs",O2)))</formula>
    </cfRule>
    <cfRule type="containsText" dxfId="4" priority="6" operator="containsText" text="espèce des prairies mésophiles">
      <formula>NOT(ISERROR(SEARCH("espèce des prairies mésophiles",O2)))</formula>
    </cfRule>
    <cfRule type="containsText" dxfId="3" priority="7" operator="containsText" text="Espèce des lisières et boisements">
      <formula>NOT(ISERROR(SEARCH("Espèce des lisières et boisements",O2)))</formula>
    </cfRule>
    <cfRule type="containsText" dxfId="2" priority="8" operator="containsText" text="Espèce des zones humides">
      <formula>NOT(ISERROR(SEARCH("Espèce des zones humides",O2)))</formula>
    </cfRule>
  </conditionalFormatting>
  <conditionalFormatting sqref="O2:O138">
    <cfRule type="containsText" dxfId="1" priority="1" operator="containsText" text="Non renseignée">
      <formula>NOT(ISERROR(SEARCH("Non renseignée",O2)))</formula>
    </cfRule>
  </conditionalFormatting>
  <pageMargins left="0.7" right="0.7" top="0.75" bottom="0.75" header="0.3" footer="0.3"/>
  <pageSetup paperSize="9" orientation="portrait" r:id="rId5"/>
  <drawing r:id="rId6"/>
  <extLst>
    <ext xmlns:x14="http://schemas.microsoft.com/office/spreadsheetml/2009/9/main" uri="{78C0D931-6437-407d-A8EE-F0AAD7539E65}">
      <x14:conditionalFormattings>
        <x14:conditionalFormatting xmlns:xm="http://schemas.microsoft.com/office/excel/2006/main">
          <x14:cfRule type="containsText" priority="35" operator="containsText" id="{1B9A014C-42A5-434E-8116-5C97FB651894}">
            <xm:f>NOT(ISERROR(SEARCH("HHHR",M2)))</xm:f>
            <xm:f>"HHHR"</xm:f>
            <x14:dxf>
              <fill>
                <patternFill>
                  <bgColor rgb="FFC00000"/>
                </patternFill>
              </fill>
            </x14:dxf>
          </x14:cfRule>
          <xm:sqref>M2:M361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METADONNEES</vt:lpstr>
      <vt:lpstr>BIBLIOGRAPHIE</vt:lpstr>
      <vt:lpstr>REFERENTIEL</vt:lpstr>
      <vt:lpstr>chiffres_clés</vt:lpstr>
      <vt:lpstr>DEP_14</vt:lpstr>
      <vt:lpstr>DEP_27</vt:lpstr>
      <vt:lpstr>DEP_50</vt:lpstr>
      <vt:lpstr>DEP_61</vt:lpstr>
      <vt:lpstr>DEP_76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Adrien AS. Simon</dc:creator>
  <cp:lastModifiedBy>Adrien Simon</cp:lastModifiedBy>
  <dcterms:created xsi:type="dcterms:W3CDTF">2021-09-27T10:45:55Z</dcterms:created>
  <dcterms:modified xsi:type="dcterms:W3CDTF">2024-10-01T14:39:28Z</dcterms:modified>
</cp:coreProperties>
</file>